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drawings/drawing4.xml" ContentType="application/vnd.openxmlformats-officedocument.drawing+xml"/>
  <Override PartName="/xl/worksheets/sheet9.xml" ContentType="application/vnd.openxmlformats-officedocument.spreadsheetml.worksheet+xml"/>
  <Override PartName="/xl/drawings/drawing5.xml" ContentType="application/vnd.openxmlformats-officedocument.drawing+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Paramètres" sheetId="2" state="visible" r:id="rId2"/>
    <sheet name="BPU" sheetId="3" state="visible" r:id="rId3"/>
    <sheet name="DQE" sheetId="4" state="visible" r:id="rId4"/>
    <sheet name="BPDE" sheetId="5" state="visible" r:id="rId5"/>
    <sheet name="DQE marché-cadre" sheetId="6" state="visible" r:id="rId6"/>
    <sheet name="Sous-détail" sheetId="7" state="visible" r:id="rId7"/>
    <sheet name="Contrôles" sheetId="8" state="visible" r:id="rId8"/>
    <sheet name="Détail des lignes" sheetId="9" state="visible" r:id="rId9"/>
    <sheet name="Lettres" sheetId="10" state="hidden" r:id="rId10"/>
  </sheets>
  <definedNames>
    <definedName name="TABLE_LETTRES">Lettres!$A$2:$C$1001</definedName>
    <definedName name="_xlnm._FilterDatabase" localSheetId="2" hidden="1">'BPU'!$A$6:$E$1006</definedName>
    <definedName name="_xlnm.Print_Titles" localSheetId="2">'BPU'!$6:$6</definedName>
    <definedName name="_xlnm.Print_Area" localSheetId="2">'BPU'!$A$2:INDEX('BPU'!$E$1:$E$1006,IFERROR(LOOKUP(2,1/((('BPU'!$A$7:$A$1006&lt;&gt;"")+('BPU'!$B$7:$B$1006&lt;&gt;"")+('BPU'!$C$7:$C$1006&lt;&gt;"")+('BPU'!$D$7:$D$1006&lt;&gt;""))&gt;0),ROW('BPU'!$A$7:$A$1006)),7))</definedName>
    <definedName name="_xlnm._FilterDatabase" localSheetId="3" hidden="1">'DQE'!$A$6:$F$1006</definedName>
    <definedName name="_xlnm.Print_Titles" localSheetId="3">'DQE'!$6:$6</definedName>
    <definedName name="_xlnm.Print_Area" localSheetId="3">'DQE'!$A$2:INDEX('DQE'!$F$1:$F$1006,IFERROR(LOOKUP(2,1/((('DQE'!$A$7:$A$1006&lt;&gt;"")+('DQE'!$B$7:$B$1006&lt;&gt;"")+('DQE'!$C$7:$C$1006&lt;&gt;"")+('DQE'!$D$7:$D$1006&lt;&gt;""))&gt;0),ROW('DQE'!$A$7:$A$1006)),7)),'DQE'!$A$1008:$F$1012</definedName>
    <definedName name="_xlnm._FilterDatabase" localSheetId="4" hidden="1">'BPDE'!$A$6:$G$1006</definedName>
    <definedName name="_xlnm.Print_Titles" localSheetId="4">'BPDE'!$6:$6</definedName>
    <definedName name="_xlnm.Print_Area" localSheetId="4">'BPDE'!$A$2:INDEX('BPDE'!$G$1:$G$1006,IFERROR(LOOKUP(2,1/((('BPDE'!$A$7:$A$1006&lt;&gt;"")+('BPDE'!$B$7:$B$1006&lt;&gt;"")+('BPDE'!$C$7:$C$1006&lt;&gt;"")+('BPDE'!$D$7:$D$1006&lt;&gt;""))&gt;0),ROW('BPDE'!$A$7:$A$1006)),7)),'BPDE'!$A$1008:$G$1012</definedName>
    <definedName name="_xlnm._FilterDatabase" localSheetId="5" hidden="1">'DQE marché-cadre'!$A$6:$H$1006</definedName>
    <definedName name="_xlnm.Print_Titles" localSheetId="5">'DQE marché-cadre'!$6:$6</definedName>
    <definedName name="_xlnm.Print_Area" localSheetId="5">'DQE marché-cadre'!$A$2:INDEX('DQE marché-cadre'!$H$1:$H$1006,IFERROR(LOOKUP(2,1/((('DQE marché-cadre'!$A$7:$A$1006&lt;&gt;"")+('DQE marché-cadre'!$B$7:$B$1006&lt;&gt;"")+('DQE marché-cadre'!$C$7:$C$1006&lt;&gt;"")+('DQE marché-cadre'!$D$7:$D$1006&lt;&gt;"")+('DQE marché-cadre'!$E$7:$E$1006&lt;&gt;""))&gt;0),ROW('DQE marché-cadre'!$A$7:$A$1006)),7)),'DQE marché-cadre'!$A$1008:$H$1013</definedName>
    <definedName name="_xlnm.Print_Area" localSheetId="7">'Contrôles'!$A$1:$E$52</definedName>
    <definedName name="_xlnm.Print_Titles" localSheetId="8">'Détail des lignes'!$3:$3</definedName>
    <definedName name="_xlnm.Print_Area" localSheetId="8">'Détail des lignes'!$A$1:INDEX('Détail des lignes'!$L$1:$L$1003,IFERROR(LOOKUP(2,1/((('Détail des lignes'!$A$4:$A$1003&lt;&gt;"")+('Détail des lignes'!$B$4:$B$1003&lt;&gt;"")+('Détail des lignes'!$C$4:$C$1003&lt;&gt;"")+('Détail des lignes'!$D$4:$D$1003&lt;&gt;"")+('Détail des lignes'!$E$4:$E$1003&lt;&gt;""))&gt;0),ROW('Détail des lignes'!$A$4:$A$1003)),4))</definedName>
  </definedNames>
  <calcPr calcId="124519" fullCalcOnLoad="1"/>
</workbook>
</file>

<file path=xl/styles.xml><?xml version="1.0" encoding="utf-8"?>
<styleSheet xmlns="http://schemas.openxmlformats.org/spreadsheetml/2006/main">
  <numFmts count="3">
    <numFmt numFmtId="164" formatCode="#,##0.00##"/>
    <numFmt numFmtId="165" formatCode="0.0000"/>
    <numFmt numFmtId="166" formatCode="#,##0.0000"/>
  </numFmts>
  <fonts count="20">
    <font>
      <name val="Calibri"/>
      <family val="2"/>
      <color theme="1"/>
      <sz val="11"/>
      <scheme val="minor"/>
    </font>
    <font>
      <name val="Calibri"/>
      <b val="1"/>
      <color rgb="001A3CC8"/>
      <sz val="10"/>
      <u val="single"/>
    </font>
    <font>
      <name val="Calibri"/>
      <b val="1"/>
      <color rgb="001A3CC8"/>
      <sz val="16"/>
    </font>
    <font>
      <name val="Calibri"/>
      <i val="1"/>
      <color rgb="0044507A"/>
      <sz val="10"/>
    </font>
    <font>
      <name val="Calibri"/>
      <b val="1"/>
      <color rgb="001A3CC8"/>
      <sz val="11"/>
      <u val="single"/>
    </font>
    <font>
      <name val="Calibri"/>
      <b val="1"/>
      <color rgb="001A3CC8"/>
      <sz val="13"/>
    </font>
    <font>
      <name val="Calibri"/>
      <b val="1"/>
      <color rgb="00070D24"/>
      <sz val="12"/>
    </font>
    <font>
      <name val="Calibri"/>
      <color rgb="00111111"/>
      <sz val="11"/>
    </font>
    <font>
      <name val="Calibri"/>
      <i val="1"/>
      <color rgb="0044507A"/>
      <sz val="10"/>
      <u val="single"/>
    </font>
    <font>
      <name val="Calibri"/>
      <b val="1"/>
      <color rgb="001A3CC8"/>
      <sz val="14"/>
    </font>
    <font>
      <name val="Calibri"/>
      <i val="1"/>
      <color rgb="0044507A"/>
      <sz val="9"/>
    </font>
    <font>
      <name val="Calibri"/>
      <b val="1"/>
      <color rgb="00111111"/>
      <sz val="10"/>
    </font>
    <font>
      <name val="Calibri"/>
      <color rgb="00111111"/>
      <sz val="10"/>
    </font>
    <font>
      <name val="Calibri"/>
      <color rgb="00FFFFFF"/>
      <sz val="9"/>
    </font>
    <font>
      <name val="Calibri"/>
      <color rgb="00111111"/>
      <sz val="9"/>
    </font>
    <font>
      <name val="Calibri"/>
      <b val="1"/>
      <color rgb="00FFFFFF"/>
      <sz val="10"/>
    </font>
    <font>
      <name val="Calibri"/>
      <b val="1"/>
      <color rgb="0016245E"/>
      <sz val="9"/>
    </font>
    <font>
      <name val="Calibri"/>
      <i val="1"/>
      <color rgb="0044507A"/>
      <sz val="9"/>
      <u val="single"/>
    </font>
    <font>
      <name val="Calibri"/>
      <b val="1"/>
      <color rgb="001A3CC8"/>
      <sz val="12"/>
    </font>
    <font>
      <name val="Calibri"/>
      <b val="1"/>
      <color rgb="001A3CC8"/>
      <sz val="9"/>
      <u val="single"/>
    </font>
  </fonts>
  <fills count="8">
    <fill>
      <patternFill/>
    </fill>
    <fill>
      <patternFill patternType="gray125"/>
    </fill>
    <fill>
      <patternFill patternType="solid">
        <fgColor rgb="00F1EFEA"/>
      </patternFill>
    </fill>
    <fill>
      <patternFill patternType="solid">
        <fgColor rgb="00FFF6D1"/>
      </patternFill>
    </fill>
    <fill>
      <patternFill patternType="solid">
        <fgColor rgb="00F8D2CF"/>
      </patternFill>
    </fill>
    <fill>
      <patternFill patternType="solid">
        <fgColor rgb="00EEF1FA"/>
      </patternFill>
    </fill>
    <fill>
      <patternFill patternType="solid">
        <fgColor rgb="001A3CC8"/>
      </patternFill>
    </fill>
    <fill>
      <patternFill patternType="solid">
        <fgColor rgb="00DDE3F7"/>
      </patternFill>
    </fill>
  </fills>
  <borders count="4">
    <border>
      <left/>
      <right/>
      <top/>
      <bottom/>
      <diagonal/>
    </border>
    <border>
      <left style="thick">
        <color rgb="001A3CC8"/>
      </left>
      <top style="thin">
        <color rgb="001A3CC8"/>
      </top>
      <bottom style="thin">
        <color rgb="001A3CC8"/>
      </bottom>
    </border>
    <border>
      <left style="thin">
        <color rgb="00AEB9E3"/>
      </left>
      <right style="thin">
        <color rgb="00AEB9E3"/>
      </right>
      <top style="thin">
        <color rgb="00AEB9E3"/>
      </top>
      <bottom style="thin">
        <color rgb="00AEB9E3"/>
      </bottom>
    </border>
    <border>
      <right style="thick">
        <color rgb="001A3CC8"/>
      </right>
      <top style="thin">
        <color rgb="001A3CC8"/>
      </top>
      <bottom style="thin">
        <color rgb="001A3CC8"/>
      </bottom>
    </border>
  </borders>
  <cellStyleXfs count="1">
    <xf numFmtId="0" fontId="0" fillId="0" borderId="0"/>
  </cellStyleXfs>
  <cellXfs count="79">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center"/>
    </xf>
    <xf numFmtId="0" fontId="5" fillId="0" borderId="0" applyAlignment="1" pivotButton="0" quotePrefix="0" xfId="0">
      <alignment vertical="top" wrapText="1"/>
    </xf>
    <xf numFmtId="0" fontId="6" fillId="2" borderId="1" applyAlignment="1" pivotButton="0" quotePrefix="0" xfId="0">
      <alignment vertical="top" wrapText="1"/>
    </xf>
    <xf numFmtId="0" fontId="7" fillId="0" borderId="0" applyAlignment="1" pivotButton="0" quotePrefix="0" xfId="0">
      <alignment vertical="top" wrapText="1"/>
    </xf>
    <xf numFmtId="0" fontId="0" fillId="3" borderId="2" pivotButton="0" quotePrefix="0" xfId="0"/>
    <xf numFmtId="0" fontId="0" fillId="4" borderId="2" pivotButton="0" quotePrefix="0" xfId="0"/>
    <xf numFmtId="0" fontId="0" fillId="5" borderId="2" pivotButton="0" quotePrefix="0" xfId="0"/>
    <xf numFmtId="0" fontId="8" fillId="0" borderId="0" applyAlignment="1" pivotButton="0" quotePrefix="0" xfId="0">
      <alignment vertical="center"/>
    </xf>
    <xf numFmtId="0" fontId="2" fillId="0" borderId="0" applyAlignment="1" pivotButton="0" quotePrefix="0" xfId="0">
      <alignment horizontal="right" vertical="top" wrapText="1" readingOrder="2"/>
    </xf>
    <xf numFmtId="0" fontId="4" fillId="0" borderId="0" applyAlignment="1" pivotButton="0" quotePrefix="0" xfId="0">
      <alignment horizontal="right" vertical="center" readingOrder="2"/>
    </xf>
    <xf numFmtId="0" fontId="3" fillId="0" borderId="0" applyAlignment="1" pivotButton="0" quotePrefix="0" xfId="0">
      <alignment horizontal="right" vertical="top" wrapText="1" readingOrder="2"/>
    </xf>
    <xf numFmtId="0" fontId="5" fillId="0" borderId="0" applyAlignment="1" pivotButton="0" quotePrefix="0" xfId="0">
      <alignment horizontal="right" vertical="top" wrapText="1" readingOrder="2"/>
    </xf>
    <xf numFmtId="0" fontId="6" fillId="2" borderId="3" applyAlignment="1" pivotButton="0" quotePrefix="0" xfId="0">
      <alignment horizontal="right" vertical="top" wrapText="1" readingOrder="2"/>
    </xf>
    <xf numFmtId="0" fontId="7" fillId="0" borderId="0" applyAlignment="1" pivotButton="0" quotePrefix="0" xfId="0">
      <alignment horizontal="right" vertical="top" wrapText="1" readingOrder="2"/>
    </xf>
    <xf numFmtId="0" fontId="8" fillId="0" borderId="0" applyAlignment="1" pivotButton="0" quotePrefix="0" xfId="0">
      <alignment horizontal="right" vertical="center" readingOrder="2"/>
    </xf>
    <xf numFmtId="0" fontId="0" fillId="2" borderId="0" pivotButton="0" quotePrefix="0" xfId="0"/>
    <xf numFmtId="0" fontId="9" fillId="0" borderId="0" pivotButton="0" quotePrefix="0" xfId="0"/>
    <xf numFmtId="0" fontId="10" fillId="0" borderId="0" pivotButton="0" quotePrefix="0" xfId="0"/>
    <xf numFmtId="0" fontId="11" fillId="0" borderId="2" applyAlignment="1" pivotButton="0" quotePrefix="0" xfId="0">
      <alignment vertical="top" wrapText="1"/>
    </xf>
    <xf numFmtId="0" fontId="12" fillId="3" borderId="2" applyAlignment="1" applyProtection="1" pivotButton="0" quotePrefix="0" xfId="0">
      <alignment vertical="top" wrapText="1"/>
      <protection locked="0" hidden="0"/>
    </xf>
    <xf numFmtId="0" fontId="10" fillId="0" borderId="0" applyAlignment="1" pivotButton="0" quotePrefix="0" xfId="0">
      <alignment vertical="top" wrapText="1"/>
    </xf>
    <xf numFmtId="10" fontId="12" fillId="3" borderId="2" applyAlignment="1" applyProtection="1" pivotButton="0" quotePrefix="0" xfId="0">
      <alignment vertical="top" wrapText="1"/>
      <protection locked="0" hidden="0"/>
    </xf>
    <xf numFmtId="0" fontId="9" fillId="0" borderId="0" applyAlignment="1" pivotButton="0" quotePrefix="0" xfId="0">
      <alignment vertical="center"/>
    </xf>
    <xf numFmtId="0" fontId="14" fillId="0" borderId="0" applyAlignment="1" pivotButton="0" quotePrefix="0" xfId="0">
      <alignment vertical="top" wrapText="1"/>
    </xf>
    <xf numFmtId="0" fontId="13" fillId="0" borderId="0" applyAlignment="1" pivotButton="0" quotePrefix="0" xfId="0">
      <alignment vertical="top" wrapText="1"/>
    </xf>
    <xf numFmtId="0" fontId="15" fillId="6" borderId="2" applyAlignment="1" pivotButton="0" quotePrefix="0" xfId="0">
      <alignment horizontal="center" vertical="center" wrapText="1"/>
    </xf>
    <xf numFmtId="0" fontId="12" fillId="3" borderId="2" applyAlignment="1" applyProtection="1" pivotButton="0" quotePrefix="0" xfId="0">
      <alignment horizontal="center" vertical="top"/>
      <protection locked="0" hidden="0"/>
    </xf>
    <xf numFmtId="164" fontId="12" fillId="3" borderId="2" applyAlignment="1" applyProtection="1" pivotButton="0" quotePrefix="0" xfId="0">
      <alignment vertical="top"/>
      <protection locked="0" hidden="0"/>
    </xf>
    <xf numFmtId="0" fontId="12" fillId="5" borderId="2" applyAlignment="1" pivotButton="0" quotePrefix="0" xfId="0">
      <alignment vertical="top" wrapText="1"/>
    </xf>
    <xf numFmtId="0" fontId="16" fillId="0" borderId="0" applyAlignment="1" pivotButton="0" quotePrefix="0" xfId="0">
      <alignment vertical="center"/>
    </xf>
    <xf numFmtId="0" fontId="10" fillId="0" borderId="0" applyAlignment="1" pivotButton="0" quotePrefix="0" xfId="0">
      <alignment vertical="center"/>
    </xf>
    <xf numFmtId="0" fontId="12" fillId="5" borderId="2" applyAlignment="1" pivotButton="0" quotePrefix="0" xfId="0">
      <alignment horizontal="center" vertical="top"/>
    </xf>
    <xf numFmtId="0" fontId="12" fillId="3" borderId="2" applyAlignment="1" applyProtection="1" pivotButton="0" quotePrefix="0" xfId="0">
      <alignment vertical="top"/>
      <protection locked="0" hidden="0"/>
    </xf>
    <xf numFmtId="164" fontId="12" fillId="5" borderId="2" applyAlignment="1" pivotButton="0" quotePrefix="0" xfId="0">
      <alignment vertical="top"/>
    </xf>
    <xf numFmtId="4" fontId="12" fillId="5" borderId="2" applyAlignment="1" pivotButton="0" quotePrefix="0" xfId="0">
      <alignment vertical="top"/>
    </xf>
    <xf numFmtId="0" fontId="11" fillId="7" borderId="2" applyAlignment="1" pivotButton="0" quotePrefix="0" xfId="0">
      <alignment horizontal="right" vertical="center"/>
    </xf>
    <xf numFmtId="4" fontId="11" fillId="7" borderId="2" applyAlignment="1" pivotButton="0" quotePrefix="0" xfId="0">
      <alignment vertical="center"/>
    </xf>
    <xf numFmtId="10" fontId="11" fillId="7" borderId="2" applyAlignment="1" pivotButton="0" quotePrefix="0" xfId="0">
      <alignment horizontal="center" vertical="center"/>
    </xf>
    <xf numFmtId="0" fontId="11" fillId="0" borderId="0" applyAlignment="1" pivotButton="0" quotePrefix="0" xfId="0">
      <alignment vertical="top" wrapText="1"/>
    </xf>
    <xf numFmtId="0" fontId="15" fillId="0" borderId="0" applyAlignment="1" pivotButton="0" quotePrefix="0" xfId="0">
      <alignment vertical="top" wrapText="1"/>
    </xf>
    <xf numFmtId="0" fontId="12" fillId="5" borderId="2" applyAlignment="1" pivotButton="0" quotePrefix="0" xfId="0">
      <alignment vertical="top"/>
    </xf>
    <xf numFmtId="0" fontId="12" fillId="0" borderId="0" pivotButton="0" quotePrefix="0" xfId="0"/>
    <xf numFmtId="0" fontId="11" fillId="0" borderId="2" pivotButton="0" quotePrefix="0" xfId="0"/>
    <xf numFmtId="0" fontId="12" fillId="3" borderId="2" applyAlignment="1" applyProtection="1" pivotButton="0" quotePrefix="0" xfId="0">
      <alignment horizontal="center"/>
      <protection locked="0" hidden="0"/>
    </xf>
    <xf numFmtId="0" fontId="12" fillId="5" borderId="2" applyAlignment="1" pivotButton="0" quotePrefix="0" xfId="0">
      <alignment horizontal="center"/>
    </xf>
    <xf numFmtId="4" fontId="12" fillId="5" borderId="2" pivotButton="0" quotePrefix="0" xfId="0"/>
    <xf numFmtId="0" fontId="11" fillId="7" borderId="2" pivotButton="0" quotePrefix="0" xfId="0"/>
    <xf numFmtId="0" fontId="12" fillId="3" borderId="2" applyProtection="1" pivotButton="0" quotePrefix="0" xfId="0">
      <protection locked="0" hidden="0"/>
    </xf>
    <xf numFmtId="4" fontId="12" fillId="3" borderId="2" applyProtection="1" pivotButton="0" quotePrefix="0" xfId="0">
      <protection locked="0" hidden="0"/>
    </xf>
    <xf numFmtId="0" fontId="11" fillId="0" borderId="2" applyAlignment="1" pivotButton="0" quotePrefix="0" xfId="0">
      <alignment horizontal="right"/>
    </xf>
    <xf numFmtId="4" fontId="11" fillId="5" borderId="2" pivotButton="0" quotePrefix="0" xfId="0"/>
    <xf numFmtId="0" fontId="11" fillId="0" borderId="2" applyAlignment="1" pivotButton="0" quotePrefix="0" xfId="0">
      <alignment vertical="center" wrapText="1"/>
    </xf>
    <xf numFmtId="0" fontId="12" fillId="0" borderId="2" pivotButton="0" quotePrefix="0" xfId="0"/>
    <xf numFmtId="4" fontId="11" fillId="5" borderId="2" applyAlignment="1" pivotButton="0" quotePrefix="0" xfId="0">
      <alignment vertical="center"/>
    </xf>
    <xf numFmtId="0" fontId="12" fillId="0" borderId="2" applyAlignment="1" pivotButton="0" quotePrefix="0" xfId="0">
      <alignment vertical="center" wrapText="1"/>
    </xf>
    <xf numFmtId="10" fontId="12" fillId="3" borderId="2" applyAlignment="1" applyProtection="1" pivotButton="0" quotePrefix="0" xfId="0">
      <alignment vertical="center"/>
      <protection locked="0" hidden="0"/>
    </xf>
    <xf numFmtId="4" fontId="12" fillId="5" borderId="2" applyAlignment="1" pivotButton="0" quotePrefix="0" xfId="0">
      <alignment vertical="center"/>
    </xf>
    <xf numFmtId="165" fontId="12" fillId="5" borderId="2" applyAlignment="1" pivotButton="0" quotePrefix="0" xfId="0">
      <alignment vertical="center"/>
    </xf>
    <xf numFmtId="0" fontId="12" fillId="0" borderId="0" applyAlignment="1" pivotButton="0" quotePrefix="0" xfId="0">
      <alignment vertical="top" wrapText="1"/>
    </xf>
    <xf numFmtId="0" fontId="18" fillId="0" borderId="0" pivotButton="0" quotePrefix="0" xfId="0"/>
    <xf numFmtId="0" fontId="1" fillId="0" borderId="0" pivotButton="0" quotePrefix="0" xfId="0"/>
    <xf numFmtId="0" fontId="17" fillId="0" borderId="0" applyAlignment="1" pivotButton="0" quotePrefix="0" xfId="0">
      <alignment vertical="center"/>
    </xf>
    <xf numFmtId="0" fontId="17" fillId="0" borderId="0" applyAlignment="1" pivotButton="0" quotePrefix="0" xfId="0">
      <alignment horizontal="right" vertical="center" readingOrder="2"/>
    </xf>
    <xf numFmtId="0" fontId="0" fillId="7" borderId="0" pivotButton="0" quotePrefix="0" xfId="0"/>
    <xf numFmtId="1" fontId="12" fillId="5" borderId="2" applyAlignment="1" pivotButton="0" quotePrefix="0" xfId="0">
      <alignment horizontal="center" vertical="center"/>
    </xf>
    <xf numFmtId="0" fontId="12" fillId="5" borderId="2" applyAlignment="1" pivotButton="0" quotePrefix="0" xfId="0">
      <alignment horizontal="center" vertical="center"/>
    </xf>
    <xf numFmtId="0" fontId="10" fillId="0" borderId="2" applyAlignment="1" pivotButton="0" quotePrefix="0" xfId="0">
      <alignment vertical="center" wrapText="1"/>
    </xf>
    <xf numFmtId="4" fontId="12" fillId="5" borderId="2" applyAlignment="1" pivotButton="0" quotePrefix="0" xfId="0">
      <alignment horizontal="center" vertical="center"/>
    </xf>
    <xf numFmtId="166" fontId="12" fillId="5" borderId="2" applyAlignment="1" pivotButton="0" quotePrefix="0" xfId="0">
      <alignment horizontal="center" vertical="center"/>
    </xf>
    <xf numFmtId="10" fontId="12" fillId="5" borderId="2" applyAlignment="1" pivotButton="0" quotePrefix="0" xfId="0">
      <alignment horizontal="center" vertical="center"/>
    </xf>
    <xf numFmtId="1" fontId="11" fillId="5" borderId="2" pivotButton="0" quotePrefix="0" xfId="0"/>
    <xf numFmtId="0" fontId="19" fillId="2" borderId="0" applyAlignment="1" pivotButton="0" quotePrefix="0" xfId="0">
      <alignment vertical="center" indent="1"/>
    </xf>
    <xf numFmtId="0" fontId="10" fillId="0" borderId="0" applyAlignment="1" pivotButton="0" quotePrefix="0" xfId="0">
      <alignment vertical="center" wrapText="1"/>
    </xf>
    <xf numFmtId="4" fontId="12" fillId="5" borderId="2" applyAlignment="1" pivotButton="0" quotePrefix="0" xfId="0">
      <alignment horizontal="center" vertical="top"/>
    </xf>
    <xf numFmtId="166" fontId="12" fillId="5" borderId="2" applyAlignment="1" pivotButton="0" quotePrefix="0" xfId="0">
      <alignment horizontal="center" vertical="top"/>
    </xf>
  </cellXfs>
  <cellStyles count="1">
    <cellStyle name="Normal" xfId="0" builtinId="0" hidden="0"/>
  </cellStyles>
  <dxfs count="7">
    <dxf>
      <fill>
        <patternFill patternType="solid">
          <bgColor rgb="00F8D2CF"/>
        </patternFill>
      </fill>
    </dxf>
    <dxf>
      <fill>
        <patternFill patternType="solid">
          <bgColor rgb="00FCE8C3"/>
        </patternFill>
      </fill>
    </dxf>
    <dxf>
      <font>
        <b val="1"/>
      </font>
      <fill>
        <patternFill patternType="solid">
          <bgColor rgb="00DDE3F7"/>
        </patternFill>
      </fill>
    </dxf>
    <dxf>
      <font>
        <b val="1"/>
        <color rgb="00B3261E"/>
      </font>
      <fill>
        <patternFill patternType="solid">
          <bgColor rgb="00F8D2CF"/>
        </patternFill>
      </fill>
    </dxf>
    <dxf>
      <font>
        <b val="1"/>
        <color rgb="008A5A00"/>
      </font>
      <fill>
        <patternFill patternType="solid">
          <bgColor rgb="00FCE8C3"/>
        </patternFill>
      </fill>
    </dxf>
    <dxf>
      <font>
        <b val="1"/>
        <color rgb="001E6B34"/>
      </font>
      <fill>
        <patternFill patternType="solid">
          <bgColor rgb="00D5F0DC"/>
        </patternFill>
      </fill>
    </dxf>
    <dxf>
      <fill>
        <patternFill patternType="solid">
          <bgColor rgb="00D5F0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57150</colOff>
      <row>0</row>
      <rowOff>114300</rowOff>
    </from>
    <ext cx="1619250" cy="190500"/>
    <pic>
      <nvPicPr>
        <cNvPr id="1" name="Logo SplitGlass" descr="Logo SplitGlass"/>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57150</colOff>
      <row>0</row>
      <rowOff>114300</rowOff>
    </from>
    <ext cx="1619250" cy="190500"/>
    <pic>
      <nvPicPr>
        <cNvPr id="1" name="Logo SplitGlass" descr="Logo SplitGlass"/>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57150</colOff>
      <row>0</row>
      <rowOff>114300</rowOff>
    </from>
    <ext cx="1619250" cy="190500"/>
    <pic>
      <nvPicPr>
        <cNvPr id="1" name="Logo SplitGlass" descr="Logo SplitGlass"/>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57150</colOff>
      <row>0</row>
      <rowOff>114300</rowOff>
    </from>
    <ext cx="1619250" cy="190500"/>
    <pic>
      <nvPicPr>
        <cNvPr id="1" name="Logo SplitGlass" descr="Logo SplitGlass"/>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57150</colOff>
      <row>0</row>
      <rowOff>95250</rowOff>
    </from>
    <ext cx="1333500" cy="152400"/>
    <pic>
      <nvPicPr>
        <cNvPr id="1" name="Logo SplitGlass" descr="Logo SplitGlass"/>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litglass.com/outils" TargetMode="External" Id="rId1" /><Relationship Type="http://schemas.openxmlformats.org/officeDocument/2006/relationships/hyperlink" Target="https://splitglass.com/appels-offres-maroc" TargetMode="External" Id="rId2" /><Relationship Type="http://schemas.openxmlformats.org/officeDocument/2006/relationships/hyperlink" Target="https://splitglass.com/blog" TargetMode="External" Id="rId3" /><Relationship Type="http://schemas.openxmlformats.org/officeDocument/2006/relationships/hyperlink" Target="mailto:hamza@splitglass.com?subject=Mod%C3%A8le%20BPU%20DQE%20Excel%20v1.1" TargetMode="External" Id="rId4" /><Relationship Type="http://schemas.openxmlformats.org/officeDocument/2006/relationships/hyperlink" Target="mailto:hamza@splitglass.com?subject=Mod%C3%A8le%20BPU%20DQE%20Excel%20v1.1" TargetMode="External" Id="rId5" /><Relationship Type="http://schemas.openxmlformats.org/officeDocument/2006/relationships/drawing" Target="/xl/drawings/drawing1.xml" Id="rId6" /></Relationships>
</file>

<file path=xl/worksheets/_rels/sheet2.xml.rels><Relationships xmlns="http://schemas.openxmlformats.org/package/2006/relationships"><Relationship Type="http://schemas.openxmlformats.org/officeDocument/2006/relationships/hyperlink" Target="https://splitglass.com/outils" TargetMode="External" Id="rId1" /><Relationship Type="http://schemas.openxmlformats.org/officeDocument/2006/relationships/hyperlink" Target="https://splitglass.com/appels-offres-maroc" TargetMode="External" Id="rId2" /><Relationship Type="http://schemas.openxmlformats.org/officeDocument/2006/relationships/hyperlink" Target="https://splitglass.com/blog" TargetMode="External" Id="rId3" /><Relationship Type="http://schemas.openxmlformats.org/officeDocument/2006/relationships/drawing" Target="/xl/drawings/drawing2.xml" Id="rId4" /></Relationships>
</file>

<file path=xl/worksheets/_rels/sheet7.xml.rels><Relationships xmlns="http://schemas.openxmlformats.org/package/2006/relationships"><Relationship Type="http://schemas.openxmlformats.org/officeDocument/2006/relationships/hyperlink" Target="https://splitglass.com/outils" TargetMode="External" Id="rId1" /><Relationship Type="http://schemas.openxmlformats.org/officeDocument/2006/relationships/hyperlink" Target="https://splitglass.com/appels-offres-maroc" TargetMode="External" Id="rId2" /><Relationship Type="http://schemas.openxmlformats.org/officeDocument/2006/relationships/hyperlink" Target="https://splitglass.com/blog" TargetMode="External" Id="rId3" /><Relationship Type="http://schemas.openxmlformats.org/officeDocument/2006/relationships/drawing" Target="/xl/drawings/drawing3.xml" Id="rId4" /></Relationships>
</file>

<file path=xl/worksheets/_rels/sheet8.xml.rels><Relationships xmlns="http://schemas.openxmlformats.org/package/2006/relationships"><Relationship Type="http://schemas.openxmlformats.org/officeDocument/2006/relationships/hyperlink" Target="https://splitglass.com/outils" TargetMode="External" Id="rId1" /><Relationship Type="http://schemas.openxmlformats.org/officeDocument/2006/relationships/hyperlink" Target="https://splitglass.com/appels-offres-maroc" TargetMode="External" Id="rId2" /><Relationship Type="http://schemas.openxmlformats.org/officeDocument/2006/relationships/hyperlink" Target="https://splitglass.com/blog" TargetMode="External" Id="rId3" /><Relationship Type="http://schemas.openxmlformats.org/officeDocument/2006/relationships/hyperlink" Target="mailto:hamza@splitglass.com?subject=Mod%C3%A8le%20BPU%20DQE%20Excel%20v1.1" TargetMode="External" Id="rId4" /><Relationship Type="http://schemas.openxmlformats.org/officeDocument/2006/relationships/hyperlink" Target="mailto:hamza@splitglass.com?subject=Mod%C3%A8le%20BPU%20DQE%20Excel%20v1.1" TargetMode="External" Id="rId5" /><Relationship Type="http://schemas.openxmlformats.org/officeDocument/2006/relationships/drawing" Target="/xl/drawings/drawing4.xml" Id="rId6" /></Relationships>
</file>

<file path=xl/worksheets/_rels/sheet9.xml.rels><Relationships xmlns="http://schemas.openxmlformats.org/package/2006/relationships"><Relationship Type="http://schemas.openxmlformats.org/officeDocument/2006/relationships/hyperlink" Target="https://splitglass.com/outils" TargetMode="External" Id="rId1" /><Relationship Type="http://schemas.openxmlformats.org/officeDocument/2006/relationships/hyperlink" Target="https://splitglass.com/appels-offres-maroc" TargetMode="External" Id="rId2" /><Relationship Type="http://schemas.openxmlformats.org/officeDocument/2006/relationships/hyperlink" Target="https://splitglass.com/blog" TargetMode="External" Id="rId3" /><Relationship Type="http://schemas.openxmlformats.org/officeDocument/2006/relationships/drawing" Target="/xl/drawings/drawing5.xml" Id="rId4" /></Relationships>
</file>

<file path=xl/worksheets/sheet1.xml><?xml version="1.0" encoding="utf-8"?>
<worksheet xmlns="http://schemas.openxmlformats.org/spreadsheetml/2006/main">
  <sheetPr>
    <tabColor rgb="001A3CC8"/>
    <outlinePr summaryBelow="1" summaryRight="1"/>
    <pageSetUpPr fitToPage="1"/>
  </sheetPr>
  <dimension ref="A2:B105"/>
  <sheetViews>
    <sheetView showGridLines="0" workbookViewId="0">
      <selection activeCell="A1" sqref="A1"/>
    </sheetView>
  </sheetViews>
  <sheetFormatPr baseColWidth="8" defaultRowHeight="15"/>
  <cols>
    <col width="3" customWidth="1" min="1" max="1"/>
    <col width="122" customWidth="1" min="2" max="2"/>
  </cols>
  <sheetData>
    <row r="1" ht="34" customHeight="1"/>
    <row r="2" ht="18" customHeight="1">
      <c r="B2" s="1" t="inlineStr">
        <is>
          <t>Modèle gratuit SplitGlass · splitglass.com/outils</t>
        </is>
      </c>
    </row>
    <row r="3" ht="18" customHeight="1">
      <c r="B3" s="1" t="inlineStr">
        <is>
          <t>Appels d'offres ouverts : splitglass.com/appels-offres-maroc</t>
        </is>
      </c>
    </row>
    <row r="4" ht="18" customHeight="1">
      <c r="B4" s="1" t="inlineStr">
        <is>
          <t>Guides vérifiés : splitglass.com/blog</t>
        </is>
      </c>
    </row>
    <row r="5">
      <c r="B5" s="2" t="inlineStr">
        <is>
          <t>Modèle BPU / DQE / BPDE pour les marchés publics au Maroc · version 1.1 du 10/10/2026</t>
        </is>
      </c>
    </row>
    <row r="6">
      <c r="B6" s="3" t="inlineStr">
        <is>
          <t>Outil gratuit de SplitGlass (splitglass.com), sans macro ni lien vers un autre classeur. SplitGlass n'est pas le portail officiel des marchés publics et n'est pas un organisme officiel : le dossier d'appel d'offres, le CPS et le règlement de consultation prévalent.</t>
        </is>
      </c>
    </row>
    <row r="7" ht="22" customHeight="1">
      <c r="B7" s="4" t="inlineStr">
        <is>
          <t>النسخة العربية أسفل هذه الصفحة ↓ · Arabic version below</t>
        </is>
      </c>
    </row>
    <row r="8" ht="8" customHeight="1"/>
    <row r="9">
      <c r="B9" s="5" t="inlineStr">
        <is>
          <t>À lire en premier</t>
        </is>
      </c>
    </row>
    <row r="10">
      <c r="B10" s="6" t="inlineStr">
        <is>
          <t>Si votre dossier fournit un modèle de BPU/DQE/BPDE (Excel ou Word), c'est ce modèle qu'il faut déposer. Utilisez ce classeur pour calculer et vérifier : reprenez les lignes du modèle du dossier dans les feuilles BPU et DQE, saisissez vos prix, contrôlez, puis reportez vos prix dans le modèle du dossier. Toute différence de libellé, d'unité ou de quantité entraîne l'écartement du concurrent (décret n° 2-22-431, art. 43-I-2 ; les modèles figurent dans le dossier d'appel d'offres, art. 30-b). Règle : dans le BPU, reprenez les désignations et les unités à l'identique du dossier (collez-les si le modèle est copiable ; d'un scan, ressaisissez-les mot pour mot et relisez) et saisissez vos prix ; dans le DQE, seulement les quantités (cellules jaunes).</t>
        </is>
      </c>
    </row>
    <row r="11">
      <c r="B11" s="7" t="inlineStr">
        <is>
          <t>Ce classeur sert surtout quand le bordereau n'existe qu'en PDF ou en scan : vous le reconstituez ligne par ligne, puis vous le contrôlez. Quand le dossier fournit un modèle Excel ou Word, servez-vous du classeur pour calculer vos totaux et repérer vos erreurs, mais déposez le modèle du dossier. Pour reporter vos prix dans ce modèle, un collage normal apporte aussi les info-bulles et les formules de ce classeur : utilisez Collage spécial › Valeurs pour n'apporter que les nombres.</t>
        </is>
      </c>
    </row>
    <row r="12" ht="8" customHeight="1"/>
    <row r="13">
      <c r="B13" s="5" t="inlineStr">
        <is>
          <t>Remplir le classeur</t>
        </is>
      </c>
    </row>
    <row r="14">
      <c r="B14" s="7" t="inlineStr">
        <is>
          <t>Fichier téléchargé : si Excel l'ouvre en « Affichage protégé », cliquez sur « Activer la modification » avant de saisir.</t>
        </is>
      </c>
    </row>
    <row r="15">
      <c r="B15" s="7" t="inlineStr">
        <is>
          <t>1. Paramètres : maître d'ouvrage, numéro d'appel d'offres, objet, lot, votre nom, taux de TVA. Ces informations s'impriment en tête du BPU, du DQE et du BPDE. Un classeur par lot : dans certains dossiers les numéros de prix recommencent à 1 dans chaque lot ; ouvrez une copie du classeur pour chaque lot.</t>
        </is>
      </c>
    </row>
    <row r="16">
      <c r="B16" s="7" t="inlineStr">
        <is>
          <t>2. BPU (1 000 lignes). Reprenez le N° du prix, la désignation et l'unité à l'identique du modèle du dossier : collez-les quand le modèle est copiable (pour coller sans la mise en forme : Ctrl+Alt+V puis Valeurs) ; à partir d'un scan, ressaisissez-les mot pour mot et relisez. Saisissez ensuite le prix unitaire hors TVA en chiffres. Le prix en toutes lettres se calcule seul. Une cellule de prix rouge signale un prix manquant ou un prix avec plus de deux décimales (la saisie les refuse, mais un collage les accepte) : l'affichage montre jusqu'à quatre décimales, corrigez-le.</t>
        </is>
      </c>
    </row>
    <row r="17">
      <c r="B17" s="7" t="inlineStr">
        <is>
          <t>3. DQE : reprenez les quantités du modèle à l'identique (collez-les si le modèle est copiable, sinon ressaisissez-les et relisez). Le montant de chaque ligne (quantité × prix unitaire, arrondi au centime), le total HT, la TVA, le total TTC et la phrase « Arrêté… » en lettres se calculent seuls ; les totaux sont aussi rappelés dans la première ligne de la feuille. Les autres cellules sont calculées et protégées : une info-bulle l'explique quand vous les sélectionnez ; pour les modifier quand même, Révision › Ôter la protection de la feuille (sans mot de passe).</t>
        </is>
      </c>
    </row>
    <row r="18">
      <c r="B18" s="7" t="inlineStr">
        <is>
          <t>4. BPDE : si votre dossier demande le bordereau des prix-détail estimatif (document unique), imprimez cette feuille : elle assemble automatiquement le BPU et le DQE.</t>
        </is>
      </c>
    </row>
    <row r="19">
      <c r="B19" s="7" t="inlineStr">
        <is>
          <t>5. DQE marché-cadre (facultatif) : pour un marché-cadre, saisissez la quantité minimale et la quantité maximale de chaque ligne ; la feuille calcule le montant minimum, le montant maximum et les deux totaux, sans modifier le DQE. Un marché-cadre ne porte que sur un minimum et un maximum, et le maximum ne peut dépasser deux fois le minimum (décret, art. 7-1) ; l'acte d'engagement fait ressortir le montant maximum et le montant minimum (art. 30-a). Ces quantités sont fixées par le maître d'ouvrage : si Contrôles signale un minimum supérieur au maximum, ou un maximum supérieur à deux fois le minimum, vérifiez d'abord ce que vous avez repris du dossier ; si le dossier lui-même est en cause, demandez un éclaircissement pendant la consultation (art. 25) et ne corrigez jamais la ligne vous-même.</t>
        </is>
      </c>
    </row>
    <row r="20">
      <c r="B20" s="7" t="inlineStr">
        <is>
          <t>6. Sous-détail (facultatif) : si le CPS demande un sous-détail des prix, détaillez un prix par feuille (clic droit sur l'onglet › Déplacer ou copier › Créer une copie pour un autre prix).</t>
        </is>
      </c>
    </row>
    <row r="21">
      <c r="B21" s="7" t="inlineStr">
        <is>
          <t>7. Contrôles : chaque ligne doit indiquer OK, ou une explication que vous avez comprise. Détail des lignes : la même vérification ligne par ligne ; collez-y aussi le modèle d'origine du dossier (colonnes H à K) pour repérer toute différence de libellé, d'unité ou de quantité avec vos feuilles BPU et DQE.</t>
        </is>
      </c>
    </row>
    <row r="22">
      <c r="B22" s="7" t="inlineStr">
        <is>
          <t>8. Impression. Dans Microsoft Excel pour Windows (vérifié), la zone d'impression du BPU, du DQE, du BPDE et du DQE marché-cadre suit les lignes remplies, sans pages blanches ; dans le DQE, le BPDE et le DQE marché-cadre, les totaux et la phrase « Arrêté… » s'impriment sur la page suivante. D'autres programmes (LibreOffice, Excel pour Mac ou en ligne, WPS, Google Sheets) peuvent ignorer cette zone et imprimer toutes les lignes mises en forme, y compris la ligne 1 (rappel des totaux et consigne de saisie) : ouvrez alors la flèche de la colonne « Désignation » et décochez « (Vides) » avant d'imprimer, ou imprimez la sélection. Même remède si vous validez « Mise en page › Zone d'impression » (Excel fige alors la zone). Imprimez en A4.</t>
        </is>
      </c>
    </row>
    <row r="23">
      <c r="B23" s="7" t="inlineStr">
        <is>
          <t>• Désignation longue coupée dans le DQE, le BPDE ou le DQE marché-cadre : sélectionnez les lignes 7 à 1006 (clic sur le numéro de la ligne 7, puis Maj+clic sur celui de la ligne 1006), puis Accueil › Format › Ajuster la hauteur de ligne. Sélectionnez seulement ces lignes : avec Ctrl+A, Excel modifierait aussi un peu la hauteur des lignes d'en-tête et de totaux (la ligne « Objet » et la phrase « Arrêté… » restent lisibles).</t>
        </is>
      </c>
    </row>
    <row r="24" ht="8" customHeight="1"/>
    <row r="25">
      <c r="B25" s="5" t="inlineStr">
        <is>
          <t>Titres de chapitre et sous-totaux</t>
        </is>
      </c>
    </row>
    <row r="26">
      <c r="B26" s="7" t="inlineStr">
        <is>
          <t>• Titre de chapitre (« A/ GENIE CIVIL », « Série 9.3 ») : une ligne dont la désignation est remplie mais dont l'unité, la quantité et le prix sont vides. Elle n'est pas chiffrée et Contrôles ne la signale pas comme « sans prix » ; il compte les titres détectés pour que vous puissiez vérifier leur nombre (une vraie ligne qui aurait perdu son unité, sa quantité et son prix serait prise pour un titre).</t>
        </is>
      </c>
    </row>
    <row r="27">
      <c r="B27" s="7" t="inlineStr">
        <is>
          <t>• Sous-total : une ligne dont la désignation commence par « Sous-total » (ou « Sous total », « S/total »), sans unité, quantité ni prix. Le DQE et le BPDE y affichent la somme des lignes situées depuis le sous-total précédent (ou depuis le début). Un sous-total n'entre pas dans le total HT. Ne collez pas les lignes « Total HT », « TVA » et « Total TTC » du modèle : le classeur les calcule.</t>
        </is>
      </c>
    </row>
    <row r="28" ht="8" customHeight="1"/>
    <row r="29">
      <c r="B29" s="5" t="inlineStr">
        <is>
          <t>Ce que contrôle le classeur, et ce qu'il ne contrôle pas</t>
        </is>
      </c>
    </row>
    <row r="30">
      <c r="B30" s="7" t="inlineStr">
        <is>
          <t>• Il détecte : un prix ou une quantité oublié, négatif, écrit en texte ou avec plus de deux décimales ; une ligne sans unité ; un N° de prix en double (simple avertissement) ; toute différence avec le modèle du dossier si vous l'avez collé dans « Détail des lignes » ; une formule écrasée (si vous avez ôté la protection et saisi un chiffre à la place d'un montant calculé) ; l'écart entre le total du classeur et le total que vous reportez du modèle du dossier.</t>
        </is>
      </c>
    </row>
    <row r="31">
      <c r="B31" s="7" t="inlineStr">
        <is>
          <t>• Il ne détecte pas : un prix faux mais bien formé, une quantité différente de celle du dossier si vous n'avez pas collé le modèle, ni les règles propres au règlement de consultation ou au CPS. Le total est toujours la somme des montants de lignes : le classeur ne peut pas se tromper de calcul tout seul, et les contrôles d'écart de total servent seulement à révéler une formule modifiée.</t>
        </is>
      </c>
    </row>
    <row r="32" ht="8" customHeight="1"/>
    <row r="33">
      <c r="B33" s="5" t="inlineStr">
        <is>
          <t>Légende</t>
        </is>
      </c>
    </row>
    <row r="34">
      <c r="A34" s="8" t="n"/>
      <c r="B34" s="7" t="inlineStr">
        <is>
          <t>Cellule jaune : à remplir par vous.</t>
        </is>
      </c>
    </row>
    <row r="35">
      <c r="A35" s="9" t="n"/>
      <c r="B35" s="7" t="inlineStr">
        <is>
          <t>Cellule rouge : à corriger (prix ou quantité manquant, prix avec plus de deux décimales, quantités du marché-cadre incomplètes).</t>
        </is>
      </c>
    </row>
    <row r="36">
      <c r="A36" s="10" t="n"/>
      <c r="B36" s="7" t="inlineStr">
        <is>
          <t>Cellule bleutée : calculée, protégée contre les fausses manipulations (protection sans mot de passe : Révision › Ôter la protection de la feuille). Onglet bleu : feuille de travail ; onglet sombre (BPU, DQE, BPDE, DQE marché-cadre) : feuille à déposer seulement si le dossier ne fournit pas de modèle modifiable de son propre cru, sinon déposez le modèle du dossier.</t>
        </is>
      </c>
    </row>
    <row r="37" ht="8" customHeight="1"/>
    <row r="38">
      <c r="B38" s="5" t="inlineStr">
        <is>
          <t>Ce que dit le décret n° 2-22-431 (BO n° 7184 FR, n° 7176 AR)</t>
        </is>
      </c>
    </row>
    <row r="39">
      <c r="B39" s="7" t="inlineStr">
        <is>
          <t>• Bordereau des prix : décomposition par poste et prix applicable à chaque poste (art. 4-3). Détail estimatif : pour chaque poste, la quantité présumée et le prix unitaire du bordereau ; les deux peuvent former un document unique, le bordereau des prix-détail estimatif (art. 4-9).</t>
        </is>
      </c>
    </row>
    <row r="40">
      <c r="B40" s="7" t="inlineStr">
        <is>
          <t>• Les modèles figurent dans le dossier d'appel d'offres ; les prix unitaires doivent être libellés en chiffres (art. 30-b). Si le prix du bordereau des prix et celui du détail estimatif diffèrent, le prix du bordereau des prix prévaut (art. 30-b).</t>
        </is>
      </c>
    </row>
    <row r="41">
      <c r="B41" s="7" t="inlineStr">
        <is>
          <t>• Si le total de l'acte d'engagement diffère de celui du détail estimatif ou du BPDE, ce dernier prévaut (art. 30-b) ; si le montant de l'acte d'engagement en chiffres diffère du montant en toutes lettres, le montant en lettres prévaut (art. 30-a).</t>
        </is>
      </c>
    </row>
    <row r="42">
      <c r="B42" s="7" t="inlineStr">
        <is>
          <t>• La commission écarte les concurrents dont les offres financières présentent des différences dans les libellés des prix, l'unité de compte ou les quantités par rapport au descriptif technique, au bordereau des prix et au détail estimatif (art. 43-I-2), puis rectifie les erreurs de calcul des offres retenues (art. 43-I-3).</t>
        </is>
      </c>
    </row>
    <row r="43">
      <c r="B43" s="7" t="inlineStr">
        <is>
          <t>• Le sous-détail des prix montre les matériaux, la main-d'œuvre, le matériel, les frais généraux, taxes et marges ; sauf stipulation contraire du CPS, il n'a pas de valeur contractuelle (art. 4-20, 22-1-h et 30-c).</t>
        </is>
      </c>
    </row>
    <row r="44" ht="8" customHeight="1"/>
    <row r="45">
      <c r="B45" s="5" t="inlineStr">
        <is>
          <t>Hors taxes, TVA et montant en lettres</t>
        </is>
      </c>
    </row>
    <row r="46">
      <c r="B46" s="7" t="inlineStr">
        <is>
          <t>• Le classeur suppose des prix unitaires hors TVA et un total TTC = HT + TVA, présentation la plus courante. Vérifiez dans le CPS et dans le modèle du dossier comment la TVA doit figurer.</t>
        </is>
      </c>
    </row>
    <row r="47">
      <c r="B47" s="7" t="inlineStr">
        <is>
          <t>• Taux proposé : 20 %, taux normal de la TVA (Code général des impôts, art. 99-A, dans sa rédaction issue de la loi de finances n° 50-25 pour 2026, BO n° 7465 bis). Un taux réduit de 10 % existe (art. 99-B) : saisissez le taux applicable.</t>
        </is>
      </c>
    </row>
    <row r="48">
      <c r="B48" s="7" t="inlineStr">
        <is>
          <t>• Le montant en lettres suit l'orthographe traditionnelle : « quatre-vingts », « deux cents », mais « deux cent mille » ; « un million de dirhams ». Les formules couvrent jusqu'à 999 999 999 999,99 DH ; la table de la feuille Lettres (masquée : clic droit sur un onglet › Afficher) contient les nombres de 0 à 999.</t>
        </is>
      </c>
    </row>
    <row r="49" ht="8" customHeight="1"/>
    <row r="50">
      <c r="B50" s="5" t="inlineStr">
        <is>
          <t>Limites</t>
        </is>
      </c>
    </row>
    <row r="51">
      <c r="B51" s="7" t="inlineStr">
        <is>
          <t>• Modèle générique : il ne remplace ni le modèle de votre dossier, ni le CPS, ni le règlement de consultation, ni un avis juridique. Les lignes « Exemple fictif » servent de démonstration : effacez-les avant d'utiliser le classeur.</t>
        </is>
      </c>
    </row>
    <row r="52">
      <c r="B52" s="7" t="inlineStr">
        <is>
          <t>• Non couverts : le détail de la main-d'œuvre des marchés de gardiennage et de nettoyage (SMIG, congés payés, charges sociales, AMO, taxe de formation professionnelle) ; les appels d'offres au rabais ou à majoration, où le maître d'ouvrage fixe les prix unitaires et où l'offre est un pourcentage, non nul, à deux décimales au plus (art. 20-3-a, puis art. 30-a et 30-b) ; les colonnes en devises étrangères.</t>
        </is>
      </c>
    </row>
    <row r="53">
      <c r="B53" s="7" t="inlineStr">
        <is>
          <t>• Capacité : 1 000 lignes de prix par feuille ; au-delà, utilisez deux classeurs. Un classeur par lot.</t>
        </is>
      </c>
    </row>
    <row r="54">
      <c r="B54" s="7" t="inlineStr">
        <is>
          <t>• Vérifications : ce classeur a été testé sous Microsoft Excel 365 (Windows) et sous LibreOffice 26.2 ; il n'a pas été testé sous les anciennes versions d'Excel, Excel pour Mac ou en ligne, WPS ni Google Sheets.</t>
        </is>
      </c>
    </row>
    <row r="55">
      <c r="B55" s="7" t="inlineStr">
        <is>
          <t>• Les coefficients du sous-détail (frais généraux, marge) sont des hypothèses à saisir par l'entreprise : le décret ne fixe aucun taux.</t>
        </is>
      </c>
    </row>
    <row r="56" ht="8" customHeight="1"/>
    <row r="57">
      <c r="B57" s="5" t="inlineStr">
        <is>
          <t>SplitGlass sur les feuilles BPU, DQE, BPDE et DQE marché-cadre</t>
        </is>
      </c>
    </row>
    <row r="58">
      <c r="B58" s="7" t="inlineStr">
        <is>
          <t>Ces quatre feuilles ne portent ni logo ni lien SplitGlass : rien de SplitGlass n'y apparaît, ni à l'écran ni à l'impression, et leur pied de page ne contient que le nom de la feuille et le numéro de page. Le logo et les liens vers splitglass.com ne figurent que sur les feuilles de travail (onglets bleus).</t>
        </is>
      </c>
    </row>
    <row r="59" ht="8" customHeight="1"/>
    <row r="60">
      <c r="B60" s="5" t="inlineStr">
        <is>
          <t>Sources et version</t>
        </is>
      </c>
    </row>
    <row r="61">
      <c r="B61" s="7" t="inlineStr">
        <is>
          <t>Décret n° 2-22-431 du 8 mars 2023 relatif aux marchés publics : https://www.sgg.gov.ma/Portals/0/commissions/Decret_2-22-431_Fr.pdf (arabe : https://www.sgg.gov.ma/BO/AR/3111/2023/BO_7176_Ar.pdf). Loi de finances n° 50-25 : https://www.sgg.gov.ma/BO/FR/2873/2025/BO_7465-bis_fr.pdf</t>
        </is>
      </c>
    </row>
    <row r="62">
      <c r="B62" s="7" t="inlineStr">
        <is>
          <t>Version 1.1 du 10/10/2026. Mode d'emploi détaillé : https://splitglass.com/outils/modele-bpu-dqe-excel</t>
        </is>
      </c>
    </row>
    <row r="63">
      <c r="B63" s="7" t="inlineStr">
        <is>
          <t>Utilisation libre et gratuite.</t>
        </is>
      </c>
    </row>
    <row r="64">
      <c r="B64" s="11" t="inlineStr">
        <is>
          <t>Une erreur, une idée, un cas non couvert ? Écrivez à hamza@splitglass.com</t>
        </is>
      </c>
    </row>
    <row r="65" ht="8" customHeight="1"/>
    <row r="66">
      <c r="B66" s="12" t="inlineStr">
        <is>
          <t>نموذج جدول الأثمان والبيان التقديري المفصل للصفقات العمومية بالمغرب · النسخة 1.1 بتاريخ 10/10/2026</t>
        </is>
      </c>
    </row>
    <row r="67" ht="22" customHeight="1">
      <c r="B67" s="13" t="inlineStr">
        <is>
          <t>العودة إلى النسخة الفرنسية ↑ · Retour à la version française</t>
        </is>
      </c>
    </row>
    <row r="68">
      <c r="B68" s="14" t="inlineStr">
        <is>
          <t>أداة مجانية من SplitGlass، دون ماكرو ودون روابط نحو مصنفات أخرى. SplitGlass ليست البوابة الرسمية للصفقات العمومية وليست هيئة رسمية: ملف طلب العروض ودفتر الشروط الخاصة ونظام الاستشارة هي المرجع.</t>
        </is>
      </c>
    </row>
    <row r="69" ht="8" customHeight="1"/>
    <row r="70">
      <c r="B70" s="15" t="inlineStr">
        <is>
          <t>اقرأ هذا أولا</t>
        </is>
      </c>
    </row>
    <row r="71">
      <c r="B71" s="16" t="inlineStr">
        <is>
          <t>إذا كان ملف طلب العروض يتضمن نموذجا لجدول الأثمان أو للبيان التقديري المفصل (Excel أو Word)، فهذا النموذج هو الذي يجب إيداعه. استعمل هذا المصنف للحساب والتحقق: انقل أسطر نموذج صاحب المشروع إلى ورقتي BPU وDQE كما وردت تماما، وأدخل أثمانك، وراقب النتائج، ثم انقل أثمانك إلى نموذج صاحب المشروع. وأي اختلاف في صياغات الأثمان أو وحدة الحساب أو الكميات يؤدي إلى إقصاء المتنافس (المرسوم رقم 2.22.431، المادة 43، I، 2؛ النماذج واردة في ملف طلب العروض، المادة 30، ب). القاعدة: في BPU انقل بيانات الأعمال والوحدات كما وردت تماما في نموذج صاحب المشروع (الصقها إن أمكن نسخ النموذج، وإلا فأعد كتابتها حرفيا وراجعها كلمة كلمة)، وأدخل أثمانك أنت؛ وفي DQE الكميات فقط (الخلايا الصفراء).</t>
        </is>
      </c>
    </row>
    <row r="72">
      <c r="B72" s="17" t="inlineStr">
        <is>
          <t>يفيد هذا المصنف خصوصا حين لا يوجد جدول الأثمان إلا في صيغة PDF أو في صورة ممسوحة: تعيد تكوينه سطرا سطرا ثم تراقبه. أما إذا كان ملف طلب العروض يتضمن نموذج Excel أو Word، فاستعمل هذا المصنف لحساب المجاميع واكتشاف الأخطاء، لكن أودع نموذج صاحب المشروع. ولنقل أثمانك إلى هذا النموذج: اللصق العادي ينقل معه الفقاعات التوضيحية والصيغ، فاستعمل «لصق خاص › القيم» لنقل الأرقام فقط.</t>
        </is>
      </c>
    </row>
    <row r="73" ht="8" customHeight="1"/>
    <row r="74">
      <c r="B74" s="15" t="inlineStr">
        <is>
          <t>ملء هذا المصنف</t>
        </is>
      </c>
    </row>
    <row r="75">
      <c r="B75" s="17" t="inlineStr">
        <is>
          <t>مصنف محمَّل من الإنترنت: إذا فتحه Excel في «عرض محمي»، فانقر «تمكين التحرير» قبل الإدخال.</t>
        </is>
      </c>
    </row>
    <row r="76">
      <c r="B76" s="17" t="inlineStr">
        <is>
          <t>(1) Paramètres (المعطيات العامة): صاحب المشروع، ورقم طلب العروض، والموضوع، والحصة، واسمك، وسعر الضريبة على القيمة المضافة. تُطبع هذه البيانات في رأس BPU وDQE وBPDE. مصنف واحد لكل حصة: تعيد بعض ملفات طلبات العروض ترقيم الأثمان من 1 في كل حصة، فافتح نسخة من هذا المصنف لكل حصة.</t>
        </is>
      </c>
    </row>
    <row r="77">
      <c r="B77" s="17" t="inlineStr">
        <is>
          <t>(2) BPU (حتى 1000 سطر): انقل رقم الثمن وبيان الأعمال والوحدة كما وردت تماما في نموذج صاحب المشروع: الصقها إن أمكن نسخ النموذج، وإلا فأعد كتابتها حرفيا وراجعها كلمة كلمة؛ ثم أدخل الثمن الأحادي دون الرسوم بالأرقام. ويُحسب الثمن بالحروف تلقائيا. وتدل خلية الثمن الحمراء على ثمن ناقص أو بأكثر من رقمين عشريين (يرفضهما الإدخال لكن اللصق يقبلهما): يعرض المصنف حتى أربعة أرقام عشرية، فصحّح الثمن.</t>
        </is>
      </c>
    </row>
    <row r="78">
      <c r="B78" s="17" t="inlineStr">
        <is>
          <t>(3) DQE: انقل كميات نموذج صاحب المشروع كما وردت تماما (الصقها إن أمكن نسخ النموذج، وإلا فأعد كتابتها وراجعها). ويُحسب تلقائيا مبلغ كل سطر (الكمية × الثمن الأحادي، مقرَّبا إلى السنتيم) والمجموع دون الرسوم والضريبة والمجموع مع الرسوم وعبارة «Arrêté…» بالحروف، وتُعاد المجاميع أيضا في السطر الأول من الورقة. وباقي الخلايا محسوبة ومحمية: تظهر فقاعة توضيحية عند تحديدها؛ ولتعديلها رغم ذلك: مراجعة › إلغاء حماية الورقة (دون كلمة سر).</t>
        </is>
      </c>
    </row>
    <row r="79">
      <c r="B79" s="17" t="inlineStr">
        <is>
          <t>(4) BPDE: إذا طلب ملف طلب العروض جدول الأثمان – البيان التقديري المفصل (وثيقة واحدة)، فاطبع هذه الورقة التي تجمع BPU وDQE تلقائيا.</t>
        </is>
      </c>
    </row>
    <row r="80">
      <c r="B80" s="17" t="inlineStr">
        <is>
          <t>(5) DQE marché-cadre (اختياري): في صفقة إطار، أدخل الكمية الدنيا والكمية القصوى لكل سطر؛ تحسب الورقة المبلغ الأدنى والمبلغ الأقصى والمجموعين دون المساس بورقة DQE. لا تتناول صفقة الإطار إلا حدا أدنى وحدا أقصى، ولا يمكن أن يفوق الحد الأقصى ضعف الحد الأدنى (المرسوم، المادة 7، 1)؛ ويبرز عقد الالتزام المبلغ الأقصى والمبلغ الأدنى (المادة 30، أ). وصاحب المشروع هو الذي يحدد هذه الكميات: إذا نبّهت المراقبة إلى حد أدنى يفوق الحد الأقصى أو إلى حد أقصى يفوق ضعف الحد الأدنى، فتحقق أولا مما نقلته من نموذج صاحب المشروع؛ وإذا كان ملف طلب العروض نفسه هو المعني فاطلب توضيحا خلال الاستشارة (المادة 25) ولا تصحح السطر بنفسك.</t>
        </is>
      </c>
    </row>
    <row r="81">
      <c r="B81" s="17" t="inlineStr">
        <is>
          <t>(6) Sous-détail (اختياري): إذا طلب دفتر الشروط الخاصة التفصيل الفرعي للأثمان، فاملأ ورقة لكل ثمن (انقر بزر الفأرة الأيمن على اللسان › نقل أو نسخ › إنشاء نسخة).</t>
        </is>
      </c>
    </row>
    <row r="82">
      <c r="B82" s="17" t="inlineStr">
        <is>
          <t>(7) Contrôles: يجب أن يحمل كل سطر عبارة OK أو توضيحا فهمته. وفي Détail des lignes المراقبة نفسها سطرا سطرا؛ ألصق فيها أيضا نموذج صاحب المشروع الأصلي (الأعمدة H إلى K) لاكتشاف أي فرق في الصياغة أو الوحدة أو الكمية مع ورقتي BPU وDQE.</t>
        </is>
      </c>
    </row>
    <row r="83">
      <c r="B83" s="17" t="inlineStr">
        <is>
          <t>(8) الطباعة: في Microsoft Excel لنظام Windows (تم التحقق) تتبع منطقة الطباعة في أوراق BPU وDQE وBPDE وDQE marché-cadre الأسطر المملوءة دون صفحات فارغة، وتُطبع المجاميع وعبارة «Arrêté…» في الصفحة التالية في DQE وBPDE وDQE marché-cadre. وقد تتجاهل برامج أخرى (LibreOffice وExcel لنظام Mac أو عبر الإنترنت وWPS وGoogle Sheets) هذه المنطقة وتطبع كل الأسطر المنسقة، ومنها السطر 1 (تذكير المجاميع وإرشاد الإدخال): افتح حينئذ سهم عمود «Désignation» وألغِ تحديد «(Vides)» قبل الطباعة، أو اطبع التحديد. والعلاج نفسه إذا اعتمدت «تخطيط الصفحة › منطقة الطباعة» (يثبّت Excel المنطقة حينئذ). اطبع بحجم A4.</t>
        </is>
      </c>
    </row>
    <row r="84">
      <c r="B84" s="17" t="inlineStr">
        <is>
          <t>• إذا ظهر بيان طويل مقطوعا في DQE أو BPDE أو DQE marché-cadre: حدّد الأسطر من 7 إلى 1006 (انقر على رقم السطر 7 ثم Maj+انقر على رقم السطر 1006)، ثم الصفحة الرئيسية › تنسيق › ملاءمة ارتفاع الصف تلقائيا. حدّد هذه الأسطر فقط: فمع Ctrl+A يغيّر Excel قليلا ارتفاع أسطر الرأس والمجاميع (ويبقى سطر «Objet» وعبارة «Arrêté…» مقروءين).</t>
        </is>
      </c>
    </row>
    <row r="85" ht="8" customHeight="1"/>
    <row r="86">
      <c r="B86" s="15" t="inlineStr">
        <is>
          <t>عناوين الفصول والمجاميع الفرعية</t>
        </is>
      </c>
    </row>
    <row r="87">
      <c r="B87" s="17" t="inlineStr">
        <is>
          <t>• عنوان فصل («A/ GENIE CIVIL»، «Série 9.3»): سطر يتضمن بيانا لكن وحدته وكميته وثمنه فارغة. لا يُحتسب ولا تعدّه ورقة المراقبة سطرا بلا ثمن، لكنها تحصي العناوين المكتشفة لتتحقق من عددها (فالسطر الحقيقي الذي فقد وحدته وكميته وثمنه سيُعدّ عنوانا).</t>
        </is>
      </c>
    </row>
    <row r="88">
      <c r="B88" s="17" t="inlineStr">
        <is>
          <t>• مجموع فرعي: سطر يبدأ بيانه بعبارة «Sous-total» ودون وحدة أو كمية أو ثمن. يعرض DQE وBPDE فيه مجموع الأسطر منذ المجموع الفرعي السابق (أو منذ البداية). ولا يدخل المجموع الفرعي في المجموع العام دون الرسوم. لا تلصق أسطر «Total HT» و«TVA» و«Total TTC» من نموذج صاحب المشروع: يحسبها هذا المصنف.</t>
        </is>
      </c>
    </row>
    <row r="89" ht="8" customHeight="1"/>
    <row r="90">
      <c r="B90" s="15" t="inlineStr">
        <is>
          <t>ما تراقبه الورقة وما لا تراقبه</t>
        </is>
      </c>
    </row>
    <row r="91">
      <c r="B91" s="17" t="inlineStr">
        <is>
          <t>• تكشف: ثمنا أو كمية منسية أو سالبة أو مكتوبة نصا أو بأكثر من رقمين عشريين؛ وسطرا دون وحدة؛ ورقم ثمن مكررا (تنبيه فقط)؛ وأي فرق مع نموذج صاحب المشروع إن ألصقته في Détail des lignes؛ وصيغة جرى الكتابة فوقها (إذا رفعت الحماية وكتبت رقما مكان مبلغ محسوب)؛ والفرق بين مجموع هذا المصنف والمجموع الذي تنقله من نموذج صاحب المشروع.</t>
        </is>
      </c>
    </row>
    <row r="92">
      <c r="B92" s="17" t="inlineStr">
        <is>
          <t>• لا تكشف: ثمنا خاطئا لكنه سليم الشكل، ولا كمية تخالف نموذج صاحب المشروع إن لم تلصقه، ولا قواعد نظام الاستشارة أو دفتر الشروط الخاصة. والمجموع هو دائما مجموع مبالغ الأسطر: لا يخطئ هذا المصنف في الحساب من تلقاء نفسه، وتفيد مراقبات فرق المجاميع فقط في كشف صيغة جرى تعديلها.</t>
        </is>
      </c>
    </row>
    <row r="93" ht="8" customHeight="1"/>
    <row r="94">
      <c r="B94" s="15" t="inlineStr">
        <is>
          <t>الألوان</t>
        </is>
      </c>
    </row>
    <row r="95">
      <c r="B95" s="17" t="inlineStr">
        <is>
          <t>الخلية الصفراء تملؤها أنت. والخلية الحمراء يجب تصحيحها (ثمن أو كمية ناقصة، ثمن بأكثر من رقمين عشريين، كميات صفقة الإطار غير مكتملة). والخلية الزرقاء الفاتحة محسوبة ومحمية. الألسنة الزرقاء أوراق عمل. أما الألسنة الداكنة (BPU وDQE وBPDE وDQE marché-cadre) فلا تُودِع أوراقها إلا إذا لم يقدم ملف طلب العروض نموذجا قابلا للتعديل خاصا به؛ وإلا فأودع نموذج صاحب المشروع.</t>
        </is>
      </c>
    </row>
    <row r="96" ht="8" customHeight="1"/>
    <row r="97">
      <c r="B97" s="15" t="inlineStr">
        <is>
          <t>الحدود</t>
        </is>
      </c>
    </row>
    <row r="98">
      <c r="B98" s="17" t="inlineStr">
        <is>
          <t>• نموذج عام: لا يغني عن نموذج صاحب المشروع ولا عن دفتر الشروط الخاصة ولا عن نظام الاستشارة ولا عن استشارة قانونية. وأسطر «Exemple fictif» للتوضيح فقط: امسحها قبل الاستعمال.</t>
        </is>
      </c>
    </row>
    <row r="99">
      <c r="B99" s="17" t="inlineStr">
        <is>
          <t>• غير مشمول: تفصيل اليد العاملة في صفقات الحراسة والنظافة (الحد الأدنى للأجور، والعطل المؤدى عنها، والأعباء الاجتماعية، والتأمين الإجباري عن المرض، والرسم على التكوين المهني)؛ وطلبات العروض بالتخفيض أو بالزيادة حيث يحدد صاحب المشروع الأثمان الأحادية ويكون العرض نسبة مئوية غير منعدمة وبرقمين عشريين على الأكثر (المادة 20، 3، أ، ثم المادة 30، أ وب)؛ والأعمدة بالعملات الأجنبية.</t>
        </is>
      </c>
    </row>
    <row r="100">
      <c r="B100" s="17" t="inlineStr">
        <is>
          <t>• السعة: 1000 سطر لكل ورقة؛ وإذا تجاوز الجدول ذلك فاستعمل مصنفين. مصنف واحد لكل حصة.</t>
        </is>
      </c>
    </row>
    <row r="101">
      <c r="B101" s="17" t="inlineStr">
        <is>
          <t>• التحقق: اختُبر هذا المصنف في Microsoft Excel 365 (Windows) وفي LibreOffice 26.2؛ ولم يُختبر في الإصدارات القديمة من Excel ولا في Excel لنظام Mac أو عبر الإنترنت ولا في WPS ولا في Google Sheets.</t>
        </is>
      </c>
    </row>
    <row r="102" ht="8" customHeight="1"/>
    <row r="103">
      <c r="B103" s="15" t="inlineStr">
        <is>
          <t>SplitGlass في أوراق BPU وDQE وBPDE وDQE marché-cadre</t>
        </is>
      </c>
    </row>
    <row r="104">
      <c r="B104" s="17" t="inlineStr">
        <is>
          <t>لا تحمل هذه الأوراق الأربع أي شعار ولا رابط لـ SplitGlass: لا يظهر فيها شيء من SplitGlass، لا على الشاشة ولا في الطباعة، ولا يحمل تذييل صفحتها سوى اسم الورقة ورقم الصفحة. ولا يوجد الشعار والروابط نحو splitglass.com إلا في أوراق العمل (الألسنة الزرقاء).</t>
        </is>
      </c>
    </row>
    <row r="105">
      <c r="B105" s="18" t="inlineStr">
        <is>
          <t>خطأ أو فكرة أو حالة غير مشمولة؟ اكتب إلى hamza@splitglass.com</t>
        </is>
      </c>
    </row>
  </sheetData>
  <sheetProtection selectLockedCells="0" selectUnlockedCells="0" sheet="1" objects="1" insertRows="1" insertHyperlinks="1" autoFilter="1" scenarios="0" formatColumns="0" deleteColumns="1" insertColumns="1" pivotTables="1" deleteRows="1" formatCells="1" formatRows="0" sort="1"/>
  <mergeCells count="3">
    <mergeCell ref="B3"/>
    <mergeCell ref="B2"/>
    <mergeCell ref="B4"/>
  </mergeCells>
  <hyperlinks>
    <hyperlink xmlns:r="http://schemas.openxmlformats.org/officeDocument/2006/relationships" ref="B2" display="Modèle gratuit SplitGlass · splitglass.com/outils" r:id="rId1"/>
    <hyperlink xmlns:r="http://schemas.openxmlformats.org/officeDocument/2006/relationships" ref="B3" display="Appels d'offres ouverts : splitglass.com/appels-offres-maroc" r:id="rId2"/>
    <hyperlink xmlns:r="http://schemas.openxmlformats.org/officeDocument/2006/relationships" ref="B4" display="Guides vérifiés : splitglass.com/blog" r:id="rId3"/>
    <hyperlink ref="B7" location="'Mode d''emploi'!B66" display="النسخة العربية أسفل هذه الصفحة ↓ · Arabic version below"/>
    <hyperlink xmlns:r="http://schemas.openxmlformats.org/officeDocument/2006/relationships" ref="B64" display="Une erreur, une idée, un cas non couvert ? Écrivez à hamza@splitglass.com" r:id="rId4"/>
    <hyperlink ref="B67" location="'Mode d''emploi'!B5" display="العودة إلى النسخة الفرنسية ↑ · Retour à la version française"/>
    <hyperlink xmlns:r="http://schemas.openxmlformats.org/officeDocument/2006/relationships" ref="B105" display="خطأ أو فكرة أو حالة غير مشمولة؟ اكتب إلى hamza@splitglass.com" r:id="rId5"/>
  </hyperlinks>
  <printOptions horizontalCentered="1"/>
  <pageMargins left="0.5" right="0.5" top="0.6" bottom="0.6" header="0.5" footer="0.5"/>
  <pageSetup orientation="portrait" paperSize="9" fitToHeight="0" fitToWidth="1" blackAndWhite="0"/>
  <headerFooter>
    <oddHeader/>
    <oddFooter>&amp;C&amp;8 &amp;A – page &amp;P / &amp;N</oddFooter>
    <evenHeader/>
    <evenFooter/>
    <firstHeader/>
    <firstFooter/>
  </headerFooter>
  <drawing xmlns:r="http://schemas.openxmlformats.org/officeDocument/2006/relationships" r:id="rId6"/>
</worksheet>
</file>

<file path=xl/worksheets/sheet2.xml><?xml version="1.0" encoding="utf-8"?>
<worksheet xmlns="http://schemas.openxmlformats.org/spreadsheetml/2006/main">
  <sheetPr>
    <tabColor rgb="001A3CC8"/>
    <outlinePr summaryBelow="1" summaryRight="1"/>
    <pageSetUpPr fitToPage="1"/>
  </sheetPr>
  <dimension ref="A2:C14"/>
  <sheetViews>
    <sheetView showGridLines="0" workbookViewId="0">
      <selection activeCell="A1" sqref="A1"/>
    </sheetView>
  </sheetViews>
  <sheetFormatPr baseColWidth="8" defaultRowHeight="15"/>
  <cols>
    <col width="26" customWidth="1" min="1" max="1"/>
    <col width="60" customWidth="1" min="2" max="2"/>
    <col width="70" customWidth="1" min="3" max="3"/>
  </cols>
  <sheetData>
    <row r="1" ht="34" customHeight="1"/>
    <row r="2" ht="18" customHeight="1">
      <c r="A2" s="1" t="inlineStr">
        <is>
          <t>Modèle gratuit SplitGlass · splitglass.com/outils</t>
        </is>
      </c>
      <c r="B2" s="19" t="n"/>
      <c r="C2" s="19" t="n"/>
    </row>
    <row r="3" ht="18" customHeight="1">
      <c r="A3" s="1" t="inlineStr">
        <is>
          <t>Appels d'offres ouverts : splitglass.com/appels-offres-maroc</t>
        </is>
      </c>
      <c r="B3" s="19" t="n"/>
      <c r="C3" s="19" t="n"/>
    </row>
    <row r="4" ht="18" customHeight="1">
      <c r="A4" s="1" t="inlineStr">
        <is>
          <t>Guides vérifiés : splitglass.com/blog</t>
        </is>
      </c>
      <c r="B4" s="19" t="n"/>
      <c r="C4" s="19" t="n"/>
    </row>
    <row r="6">
      <c r="A6" s="20" t="inlineStr">
        <is>
          <t>PARAMÈTRES · المعطيات العامة</t>
        </is>
      </c>
    </row>
    <row r="7">
      <c r="A7" s="21" t="inlineStr">
        <is>
          <t>Ces informations s'impriment en tête des feuilles BPU, DQE, BPDE et DQE marché-cadre. Un classeur par lot.</t>
        </is>
      </c>
    </row>
    <row r="9">
      <c r="A9" s="22" t="inlineStr">
        <is>
          <t>Maître d'ouvrage
صاحب المشروع</t>
        </is>
      </c>
      <c r="B9" s="23" t="n"/>
    </row>
    <row r="10">
      <c r="A10" s="22" t="inlineStr">
        <is>
          <t>Appel d'offres n°
رقم طلب العروض</t>
        </is>
      </c>
      <c r="B10" s="23" t="n"/>
    </row>
    <row r="11">
      <c r="A11" s="22" t="inlineStr">
        <is>
          <t>Objet
الموضوع</t>
        </is>
      </c>
      <c r="B11" s="23" t="n"/>
    </row>
    <row r="12">
      <c r="A12" s="22" t="inlineStr">
        <is>
          <t>Lot
الحصة</t>
        </is>
      </c>
      <c r="B12" s="23" t="n"/>
      <c r="C12" s="24" t="inlineStr">
        <is>
          <t>Un classeur par lot : les numéros de prix de certains dossiers recommencent dans chaque lot.</t>
        </is>
      </c>
    </row>
    <row r="13">
      <c r="A13" s="22" t="inlineStr">
        <is>
          <t>Concurrent
المتنافس</t>
        </is>
      </c>
      <c r="B13" s="23" t="n"/>
    </row>
    <row r="14">
      <c r="A14" s="22" t="inlineStr">
        <is>
          <t>Taux de TVA
سعر الضريبة على القيمة المضافة</t>
        </is>
      </c>
      <c r="B14" s="25" t="n">
        <v>0.2</v>
      </c>
      <c r="C14" s="24" t="inlineStr">
        <is>
          <t>20 % = taux normal (CGI, art. 99-A, loi de finances n° 50-25 pour 2026). 10 % = taux réduit (art. 99-B). Saisissez le taux applicable à la prestation.</t>
        </is>
      </c>
    </row>
  </sheetData>
  <sheetProtection selectLockedCells="0" selectUnlockedCells="0" sheet="1" objects="1" insertRows="1" insertHyperlinks="1" autoFilter="1" scenarios="0" formatColumns="0" deleteColumns="1" insertColumns="1" pivotTables="1" deleteRows="1" formatCells="1" formatRows="0" sort="1"/>
  <mergeCells count="3">
    <mergeCell ref="A4:C4"/>
    <mergeCell ref="A3:C3"/>
    <mergeCell ref="A2:C2"/>
  </mergeCells>
  <dataValidations count="3">
    <dataValidation sqref="B14" showDropDown="0" showInputMessage="1" showErrorMessage="1" allowBlank="0" errorTitle="Taux de TVA · سعر الضريبة" error="Saisissez un taux entre 0 % et 100 % (par exemple 20 %).&#10;أدخل نسبة بين الصفر والمائة في المائة.‏" promptTitle="Taux de TVA · سعر الضريبة" prompt="20 % = taux normal ; 10 % = taux réduit.&#10;أدخل سعر الضريبة المطبق على الصفقة.‏" type="decimal" operator="between">
      <formula1>0</formula1>
      <formula2>1</formula2>
    </dataValidation>
    <dataValidation sqref="A9:A14 C9:C14" showDropDown="0" showInputMessage="1" showErrorMessage="0" allowBlank="1" promptTitle="Texte fixe · نص ثابت" prompt="Libellé : saisissez la valeur dans la cellule jaune de la colonne B. Pour modifier : Révision › Ôter la protection de la feuille.&#10;أدخل القيمة في الخلية الصفراء المجاورة.‏&#10;لإلغاء الحماية:‏ مراجعة ›‏ إلغاء حماية الورقة.‏"/>
    <dataValidation sqref="A6:C7" showDropDown="0" showInputMessage="1" showErrorMessage="0" allowBlank="1" promptTitle="Texte fixe · نص ثابت" prompt="Texte fixe de la feuille : rien à saisir ici. Pour modifier : Révision › Ôter la protection de la feuille.&#10;نص ثابت؛‏ لا شيء للإدخال هنا.‏&#10;لإلغاء الحماية:‏ مراجعة ›‏ إلغاء حماية الورقة.‏"/>
  </dataValidations>
  <hyperlinks>
    <hyperlink xmlns:r="http://schemas.openxmlformats.org/officeDocument/2006/relationships" ref="A2" display="Modèle gratuit SplitGlass · splitglass.com/outils" r:id="rId1"/>
    <hyperlink xmlns:r="http://schemas.openxmlformats.org/officeDocument/2006/relationships" ref="A3" display="Appels d'offres ouverts : splitglass.com/appels-offres-maroc" r:id="rId2"/>
    <hyperlink xmlns:r="http://schemas.openxmlformats.org/officeDocument/2006/relationships" ref="A4" display="Guides vérifiés : splitglass.com/blog" r:id="rId3"/>
  </hyperlinks>
  <printOptions horizontalCentered="1"/>
  <pageMargins left="0.5" right="0.5" top="0.6" bottom="0.6" header="0.5" footer="0.5"/>
  <pageSetup orientation="portrait" paperSize="9" fitToHeight="0" fitToWidth="1" blackAndWhite="0"/>
  <headerFooter>
    <oddHeader/>
    <oddFooter>&amp;C&amp;8 &amp;A – page &amp;P / &amp;N</oddFooter>
    <evenHeader/>
    <evenFooter/>
    <firstHeader/>
    <firstFooter/>
  </headerFooter>
  <drawing xmlns:r="http://schemas.openxmlformats.org/officeDocument/2006/relationships" r:id="rId4"/>
</worksheet>
</file>

<file path=xl/worksheets/sheet3.xml><?xml version="1.0" encoding="utf-8"?>
<worksheet xmlns="http://schemas.openxmlformats.org/spreadsheetml/2006/main">
  <sheetPr>
    <tabColor rgb="00070D24"/>
    <outlinePr summaryBelow="1" summaryRight="1"/>
    <pageSetUpPr fitToPage="1"/>
  </sheetPr>
  <dimension ref="A2:J1006"/>
  <sheetViews>
    <sheetView workbookViewId="0">
      <pane ySplit="6" topLeftCell="A7" activePane="bottomLeft" state="frozen"/>
      <selection pane="bottomLeft" activeCell="A1" sqref="A1"/>
    </sheetView>
  </sheetViews>
  <sheetFormatPr baseColWidth="8" defaultRowHeight="15"/>
  <cols>
    <col width="11" customWidth="1" min="1" max="1"/>
    <col width="62" customWidth="1" min="2" max="2"/>
    <col width="10" customWidth="1" min="3" max="3"/>
    <col width="24" customWidth="1" min="4" max="4"/>
    <col width="54" customWidth="1" min="5" max="5"/>
    <col hidden="1" width="2" customWidth="1" min="10" max="10"/>
  </cols>
  <sheetData>
    <row r="1" ht="6" customHeight="1"/>
    <row r="2" ht="19" customHeight="1">
      <c r="A2" s="26" t="inlineStr">
        <is>
          <t>BORDEREAU DES PRIX (BPU) · جدول الأثمان</t>
        </is>
      </c>
    </row>
    <row r="3" ht="12.75" customHeight="1">
      <c r="A3" s="27" t="str">
        <f>"Maître d'ouvrage : "&amp;IF('Paramètres'!$B$9="","…",'Paramètres'!$B$9)&amp;" · Appel d'offres n° "&amp;IF('Paramètres'!$B$10="","…",'Paramètres'!$B$10)&amp;IF('Paramètres'!$B$12="","",", lot "&amp;'Paramètres'!$B$12)</f>
        <v>Maître d'ouvrage : … · Appel d'offres n° …</v>
      </c>
    </row>
    <row r="4" ht="36" customHeight="1">
      <c r="A4" s="27" t="str">
        <f>"Objet : "&amp;IF('Paramètres'!$B$11="","…",'Paramètres'!$B$11)</f>
        <v>Objet : …</v>
      </c>
      <c r="J4" s="28" t="inlineStr">
        <is>
          <t>x
x
x</t>
        </is>
      </c>
    </row>
    <row r="5" ht="12.75" customHeight="1">
      <c r="A5" s="27" t="str">
        <f>"Concurrent : "&amp;IF('Paramètres'!$B$13="","…",'Paramètres'!$B$13)</f>
        <v>Concurrent : …</v>
      </c>
    </row>
    <row r="6">
      <c r="A6" s="29" t="inlineStr">
        <is>
          <t>N° du prix
رقم الثمن</t>
        </is>
      </c>
      <c r="B6" s="29" t="inlineStr">
        <is>
          <t>Désignation des prestations
بيان الأعمال</t>
        </is>
      </c>
      <c r="C6" s="29" t="inlineStr">
        <is>
          <t>Unité
الوحدة</t>
        </is>
      </c>
      <c r="D6" s="29" t="inlineStr">
        <is>
          <t>Prix unitaire HT en chiffres (DH)
الثمن الأحادي دون احتساب الرسوم</t>
        </is>
      </c>
      <c r="E6" s="29" t="inlineStr">
        <is>
          <t>Prix unitaire HT en toutes lettres
الثمن الأحادي بالحروف</t>
        </is>
      </c>
    </row>
    <row r="7">
      <c r="A7" s="30" t="n">
        <v>1</v>
      </c>
      <c r="B7" s="23" t="inlineStr">
        <is>
          <t>Exemple fictif : prestation mesurée au mètre carré</t>
        </is>
      </c>
      <c r="C7" s="30" t="inlineStr">
        <is>
          <t>m²</t>
        </is>
      </c>
      <c r="D7" s="31" t="n">
        <v>150</v>
      </c>
      <c r="E7" s="32" t="str">
        <f t="shared" ref="E7:E1006" si="0">IF(D7="","",IF(NOT(ISNUMBER(D7)),"Saisissez un nombre",IF(D7&lt;0,"Montant négatif",IF(D7&gt;=1000000000000,"Montant trop élevé pour la conversion",UPPER(LEFT(IF(INT(ROUND(D7*100,0)/100)=0,"zéro",TRIM(IF(INT(ROUND(D7*100,0)/100000000000)=0,"",VLOOKUP(INT(ROUND(D7*100,0)/100000000000),TABLE_LETTRES,2,TRUE)&amp;IF(INT(ROUND(D7*100,0)/100000000000)=1," milliard"," milliards"))&amp;" "&amp;IF((INT(ROUND(D7*100,0)/100000000)-1000*INT(ROUND(D7*100,0)/100000000000))=0,"",VLOOKUP((INT(ROUND(D7*100,0)/100000000)-1000*INT(ROUND(D7*100,0)/100000000000)),TABLE_LETTRES,2,TRUE)&amp;IF((INT(ROUND(D7*100,0)/100000000)-1000*INT(ROUND(D7*100,0)/100000000000))=1," million"," millions"))&amp;" "&amp;IF((INT(ROUND(D7*100,0)/100000)-1000*INT(ROUND(D7*100,0)/100000000))=0,"",IF((INT(ROUND(D7*100,0)/100000)-1000*INT(ROUND(D7*100,0)/100000000))=1,"mille",VLOOKUP((INT(ROUND(D7*100,0)/100000)-1000*INT(ROUND(D7*100,0)/100000000)),TABLE_LETTRES,3,TRUE)&amp;" mille"))&amp;" "&amp;IF((INT(ROUND(D7*100,0)/100)-1000*INT(ROUND(D7*100,0)/100000))=0,"",VLOOKUP((INT(ROUND(D7*100,0)/100)-1000*INT(ROUND(D7*100,0)/100000)),TABLE_LETTRES,2,TRUE))))&amp;IF(AND(INT(ROUND(D7*100,0)/100)&gt;=1000000,INT(ROUND(D7*100,0)/100)-1000000*INT(INT(ROUND(D7*100,0)/100)/1000000)=0)," de","")&amp;IF(INT(ROUND(D7*100,0)/100)&lt;=1," dirham"," dirhams")&amp;IF((ROUND(D7*100,0)-100*INT(ROUND(D7*100,0)/100))=0,""," et "&amp;VLOOKUP((ROUND(D7*100,0)-100*INT(ROUND(D7*100,0)/100)),TABLE_LETTRES,2,TRUE)&amp;IF((ROUND(D7*100,0)-100*INT(ROUND(D7*100,0)/100))=1," centime"," centimes")),1))&amp;MID(IF(INT(ROUND(D7*100,0)/100)=0,"zéro",TRIM(IF(INT(ROUND(D7*100,0)/100000000000)=0,"",VLOOKUP(INT(ROUND(D7*100,0)/100000000000),TABLE_LETTRES,2,TRUE)&amp;IF(INT(ROUND(D7*100,0)/100000000000)=1," milliard"," milliards"))&amp;" "&amp;IF((INT(ROUND(D7*100,0)/100000000)-1000*INT(ROUND(D7*100,0)/100000000000))=0,"",VLOOKUP((INT(ROUND(D7*100,0)/100000000)-1000*INT(ROUND(D7*100,0)/100000000000)),TABLE_LETTRES,2,TRUE)&amp;IF((INT(ROUND(D7*100,0)/100000000)-1000*INT(ROUND(D7*100,0)/100000000000))=1," million"," millions"))&amp;" "&amp;IF((INT(ROUND(D7*100,0)/100000)-1000*INT(ROUND(D7*100,0)/100000000))=0,"",IF((INT(ROUND(D7*100,0)/100000)-1000*INT(ROUND(D7*100,0)/100000000))=1,"mille",VLOOKUP((INT(ROUND(D7*100,0)/100000)-1000*INT(ROUND(D7*100,0)/100000000)),TABLE_LETTRES,3,TRUE)&amp;" mille"))&amp;" "&amp;IF((INT(ROUND(D7*100,0)/100)-1000*INT(ROUND(D7*100,0)/100000))=0,"",VLOOKUP((INT(ROUND(D7*100,0)/100)-1000*INT(ROUND(D7*100,0)/100000)),TABLE_LETTRES,2,TRUE))))&amp;IF(AND(INT(ROUND(D7*100,0)/100)&gt;=1000000,INT(ROUND(D7*100,0)/100)-1000000*INT(INT(ROUND(D7*100,0)/100)/1000000)=0)," de","")&amp;IF(INT(ROUND(D7*100,0)/100)&lt;=1," dirham"," dirhams")&amp;IF((ROUND(D7*100,0)-100*INT(ROUND(D7*100,0)/100))=0,""," et "&amp;VLOOKUP((ROUND(D7*100,0)-100*INT(ROUND(D7*100,0)/100)),TABLE_LETTRES,2,TRUE)&amp;IF((ROUND(D7*100,0)-100*INT(ROUND(D7*100,0)/100))=1," centime"," centimes")),2,1000)))))</f>
        <v>Cent cinquante dirhams</v>
      </c>
    </row>
    <row r="8">
      <c r="A8" s="30" t="n">
        <v>2</v>
      </c>
      <c r="B8" s="23" t="inlineStr">
        <is>
          <t>Exemple fictif : prestation mesurée au mètre linéaire</t>
        </is>
      </c>
      <c r="C8" s="30" t="inlineStr">
        <is>
          <t>ml</t>
        </is>
      </c>
      <c r="D8" s="31" t="n">
        <v>75</v>
      </c>
      <c r="E8" s="32" t="str">
        <f t="shared" si="0"/>
        <v>Soixante-quinze dirhams</v>
      </c>
    </row>
    <row r="9">
      <c r="A9" s="30" t="n">
        <v>3</v>
      </c>
      <c r="B9" s="23" t="inlineStr">
        <is>
          <t>Exemple fictif : poste détaillé dans la feuille Sous-détail</t>
        </is>
      </c>
      <c r="C9" s="30" t="inlineStr">
        <is>
          <t>u</t>
        </is>
      </c>
      <c r="D9" s="31" t="n">
        <v>101.2</v>
      </c>
      <c r="E9" s="32" t="str">
        <f t="shared" si="0"/>
        <v>Cent un dirhams et vingt centimes</v>
      </c>
    </row>
    <row r="10">
      <c r="A10" s="30" t="n"/>
      <c r="B10" s="23" t="n"/>
      <c r="C10" s="30" t="n"/>
      <c r="D10" s="31" t="n"/>
      <c r="E10" s="32" t="str">
        <f t="shared" si="0"/>
        <v/>
      </c>
    </row>
    <row r="11">
      <c r="A11" s="30" t="n"/>
      <c r="B11" s="23" t="n"/>
      <c r="C11" s="30" t="n"/>
      <c r="D11" s="31" t="n"/>
      <c r="E11" s="32" t="str">
        <f t="shared" si="0"/>
        <v/>
      </c>
    </row>
    <row r="12">
      <c r="A12" s="30" t="n"/>
      <c r="B12" s="23" t="n"/>
      <c r="C12" s="30" t="n"/>
      <c r="D12" s="31" t="n"/>
      <c r="E12" s="32" t="str">
        <f t="shared" si="0"/>
        <v/>
      </c>
    </row>
    <row r="13">
      <c r="A13" s="30" t="n"/>
      <c r="B13" s="23" t="n"/>
      <c r="C13" s="30" t="n"/>
      <c r="D13" s="31" t="n"/>
      <c r="E13" s="32" t="str">
        <f t="shared" si="0"/>
        <v/>
      </c>
    </row>
    <row r="14">
      <c r="A14" s="30" t="n"/>
      <c r="B14" s="23" t="n"/>
      <c r="C14" s="30" t="n"/>
      <c r="D14" s="31" t="n"/>
      <c r="E14" s="32" t="str">
        <f t="shared" si="0"/>
        <v/>
      </c>
    </row>
    <row r="15">
      <c r="A15" s="30" t="n"/>
      <c r="B15" s="23" t="n"/>
      <c r="C15" s="30" t="n"/>
      <c r="D15" s="31" t="n"/>
      <c r="E15" s="32" t="str">
        <f t="shared" si="0"/>
        <v/>
      </c>
    </row>
    <row r="16">
      <c r="A16" s="30" t="n"/>
      <c r="B16" s="23" t="n"/>
      <c r="C16" s="30" t="n"/>
      <c r="D16" s="31" t="n"/>
      <c r="E16" s="32" t="str">
        <f t="shared" si="0"/>
        <v/>
      </c>
    </row>
    <row r="17">
      <c r="A17" s="30" t="n"/>
      <c r="B17" s="23" t="n"/>
      <c r="C17" s="30" t="n"/>
      <c r="D17" s="31" t="n"/>
      <c r="E17" s="32" t="str">
        <f t="shared" si="0"/>
        <v/>
      </c>
    </row>
    <row r="18">
      <c r="A18" s="30" t="n"/>
      <c r="B18" s="23" t="n"/>
      <c r="C18" s="30" t="n"/>
      <c r="D18" s="31" t="n"/>
      <c r="E18" s="32" t="str">
        <f t="shared" si="0"/>
        <v/>
      </c>
    </row>
    <row r="19">
      <c r="A19" s="30" t="n"/>
      <c r="B19" s="23" t="n"/>
      <c r="C19" s="30" t="n"/>
      <c r="D19" s="31" t="n"/>
      <c r="E19" s="32" t="str">
        <f t="shared" si="0"/>
        <v/>
      </c>
    </row>
    <row r="20">
      <c r="A20" s="30" t="n"/>
      <c r="B20" s="23" t="n"/>
      <c r="C20" s="30" t="n"/>
      <c r="D20" s="31" t="n"/>
      <c r="E20" s="32" t="str">
        <f t="shared" si="0"/>
        <v/>
      </c>
    </row>
    <row r="21">
      <c r="A21" s="30" t="n"/>
      <c r="B21" s="23" t="n"/>
      <c r="C21" s="30" t="n"/>
      <c r="D21" s="31" t="n"/>
      <c r="E21" s="32" t="str">
        <f t="shared" si="0"/>
        <v/>
      </c>
    </row>
    <row r="22">
      <c r="A22" s="30" t="n"/>
      <c r="B22" s="23" t="n"/>
      <c r="C22" s="30" t="n"/>
      <c r="D22" s="31" t="n"/>
      <c r="E22" s="32" t="str">
        <f t="shared" si="0"/>
        <v/>
      </c>
    </row>
    <row r="23">
      <c r="A23" s="30" t="n"/>
      <c r="B23" s="23" t="n"/>
      <c r="C23" s="30" t="n"/>
      <c r="D23" s="31" t="n"/>
      <c r="E23" s="32" t="str">
        <f t="shared" si="0"/>
        <v/>
      </c>
    </row>
    <row r="24">
      <c r="A24" s="30" t="n"/>
      <c r="B24" s="23" t="n"/>
      <c r="C24" s="30" t="n"/>
      <c r="D24" s="31" t="n"/>
      <c r="E24" s="32" t="str">
        <f t="shared" si="0"/>
        <v/>
      </c>
    </row>
    <row r="25">
      <c r="A25" s="30" t="n"/>
      <c r="B25" s="23" t="n"/>
      <c r="C25" s="30" t="n"/>
      <c r="D25" s="31" t="n"/>
      <c r="E25" s="32" t="str">
        <f t="shared" si="0"/>
        <v/>
      </c>
    </row>
    <row r="26">
      <c r="A26" s="30" t="n"/>
      <c r="B26" s="23" t="n"/>
      <c r="C26" s="30" t="n"/>
      <c r="D26" s="31" t="n"/>
      <c r="E26" s="32" t="str">
        <f t="shared" si="0"/>
        <v/>
      </c>
    </row>
    <row r="27">
      <c r="A27" s="30" t="n"/>
      <c r="B27" s="23" t="n"/>
      <c r="C27" s="30" t="n"/>
      <c r="D27" s="31" t="n"/>
      <c r="E27" s="32" t="str">
        <f t="shared" si="0"/>
        <v/>
      </c>
    </row>
    <row r="28">
      <c r="A28" s="30" t="n"/>
      <c r="B28" s="23" t="n"/>
      <c r="C28" s="30" t="n"/>
      <c r="D28" s="31" t="n"/>
      <c r="E28" s="32" t="str">
        <f t="shared" si="0"/>
        <v/>
      </c>
    </row>
    <row r="29">
      <c r="A29" s="30" t="n"/>
      <c r="B29" s="23" t="n"/>
      <c r="C29" s="30" t="n"/>
      <c r="D29" s="31" t="n"/>
      <c r="E29" s="32" t="str">
        <f t="shared" si="0"/>
        <v/>
      </c>
    </row>
    <row r="30">
      <c r="A30" s="30" t="n"/>
      <c r="B30" s="23" t="n"/>
      <c r="C30" s="30" t="n"/>
      <c r="D30" s="31" t="n"/>
      <c r="E30" s="32" t="str">
        <f t="shared" si="0"/>
        <v/>
      </c>
    </row>
    <row r="31">
      <c r="A31" s="30" t="n"/>
      <c r="B31" s="23" t="n"/>
      <c r="C31" s="30" t="n"/>
      <c r="D31" s="31" t="n"/>
      <c r="E31" s="32" t="str">
        <f t="shared" si="0"/>
        <v/>
      </c>
    </row>
    <row r="32">
      <c r="A32" s="30" t="n"/>
      <c r="B32" s="23" t="n"/>
      <c r="C32" s="30" t="n"/>
      <c r="D32" s="31" t="n"/>
      <c r="E32" s="32" t="str">
        <f t="shared" si="0"/>
        <v/>
      </c>
    </row>
    <row r="33">
      <c r="A33" s="30" t="n"/>
      <c r="B33" s="23" t="n"/>
      <c r="C33" s="30" t="n"/>
      <c r="D33" s="31" t="n"/>
      <c r="E33" s="32" t="str">
        <f t="shared" si="0"/>
        <v/>
      </c>
    </row>
    <row r="34">
      <c r="A34" s="30" t="n"/>
      <c r="B34" s="23" t="n"/>
      <c r="C34" s="30" t="n"/>
      <c r="D34" s="31" t="n"/>
      <c r="E34" s="32" t="str">
        <f t="shared" si="0"/>
        <v/>
      </c>
    </row>
    <row r="35">
      <c r="A35" s="30" t="n"/>
      <c r="B35" s="23" t="n"/>
      <c r="C35" s="30" t="n"/>
      <c r="D35" s="31" t="n"/>
      <c r="E35" s="32" t="str">
        <f t="shared" si="0"/>
        <v/>
      </c>
    </row>
    <row r="36">
      <c r="A36" s="30" t="n"/>
      <c r="B36" s="23" t="n"/>
      <c r="C36" s="30" t="n"/>
      <c r="D36" s="31" t="n"/>
      <c r="E36" s="32" t="str">
        <f t="shared" si="0"/>
        <v/>
      </c>
    </row>
    <row r="37">
      <c r="A37" s="30" t="n"/>
      <c r="B37" s="23" t="n"/>
      <c r="C37" s="30" t="n"/>
      <c r="D37" s="31" t="n"/>
      <c r="E37" s="32" t="str">
        <f t="shared" si="0"/>
        <v/>
      </c>
    </row>
    <row r="38">
      <c r="A38" s="30" t="n"/>
      <c r="B38" s="23" t="n"/>
      <c r="C38" s="30" t="n"/>
      <c r="D38" s="31" t="n"/>
      <c r="E38" s="32" t="str">
        <f t="shared" si="0"/>
        <v/>
      </c>
    </row>
    <row r="39">
      <c r="A39" s="30" t="n"/>
      <c r="B39" s="23" t="n"/>
      <c r="C39" s="30" t="n"/>
      <c r="D39" s="31" t="n"/>
      <c r="E39" s="32" t="str">
        <f t="shared" si="0"/>
        <v/>
      </c>
    </row>
    <row r="40">
      <c r="A40" s="30" t="n"/>
      <c r="B40" s="23" t="n"/>
      <c r="C40" s="30" t="n"/>
      <c r="D40" s="31" t="n"/>
      <c r="E40" s="32" t="str">
        <f t="shared" si="0"/>
        <v/>
      </c>
    </row>
    <row r="41">
      <c r="A41" s="30" t="n"/>
      <c r="B41" s="23" t="n"/>
      <c r="C41" s="30" t="n"/>
      <c r="D41" s="31" t="n"/>
      <c r="E41" s="32" t="str">
        <f t="shared" si="0"/>
        <v/>
      </c>
    </row>
    <row r="42">
      <c r="A42" s="30" t="n"/>
      <c r="B42" s="23" t="n"/>
      <c r="C42" s="30" t="n"/>
      <c r="D42" s="31" t="n"/>
      <c r="E42" s="32" t="str">
        <f t="shared" si="0"/>
        <v/>
      </c>
    </row>
    <row r="43">
      <c r="A43" s="30" t="n"/>
      <c r="B43" s="23" t="n"/>
      <c r="C43" s="30" t="n"/>
      <c r="D43" s="31" t="n"/>
      <c r="E43" s="32" t="str">
        <f t="shared" si="0"/>
        <v/>
      </c>
    </row>
    <row r="44">
      <c r="A44" s="30" t="n"/>
      <c r="B44" s="23" t="n"/>
      <c r="C44" s="30" t="n"/>
      <c r="D44" s="31" t="n"/>
      <c r="E44" s="32" t="str">
        <f t="shared" si="0"/>
        <v/>
      </c>
    </row>
    <row r="45">
      <c r="A45" s="30" t="n"/>
      <c r="B45" s="23" t="n"/>
      <c r="C45" s="30" t="n"/>
      <c r="D45" s="31" t="n"/>
      <c r="E45" s="32" t="str">
        <f t="shared" si="0"/>
        <v/>
      </c>
    </row>
    <row r="46">
      <c r="A46" s="30" t="n"/>
      <c r="B46" s="23" t="n"/>
      <c r="C46" s="30" t="n"/>
      <c r="D46" s="31" t="n"/>
      <c r="E46" s="32" t="str">
        <f t="shared" si="0"/>
        <v/>
      </c>
    </row>
    <row r="47">
      <c r="A47" s="30" t="n"/>
      <c r="B47" s="23" t="n"/>
      <c r="C47" s="30" t="n"/>
      <c r="D47" s="31" t="n"/>
      <c r="E47" s="32" t="str">
        <f t="shared" si="0"/>
        <v/>
      </c>
    </row>
    <row r="48">
      <c r="A48" s="30" t="n"/>
      <c r="B48" s="23" t="n"/>
      <c r="C48" s="30" t="n"/>
      <c r="D48" s="31" t="n"/>
      <c r="E48" s="32" t="str">
        <f t="shared" si="0"/>
        <v/>
      </c>
    </row>
    <row r="49">
      <c r="A49" s="30" t="n"/>
      <c r="B49" s="23" t="n"/>
      <c r="C49" s="30" t="n"/>
      <c r="D49" s="31" t="n"/>
      <c r="E49" s="32" t="str">
        <f t="shared" si="0"/>
        <v/>
      </c>
    </row>
    <row r="50">
      <c r="A50" s="30" t="n"/>
      <c r="B50" s="23" t="n"/>
      <c r="C50" s="30" t="n"/>
      <c r="D50" s="31" t="n"/>
      <c r="E50" s="32" t="str">
        <f t="shared" si="0"/>
        <v/>
      </c>
    </row>
    <row r="51">
      <c r="A51" s="30" t="n"/>
      <c r="B51" s="23" t="n"/>
      <c r="C51" s="30" t="n"/>
      <c r="D51" s="31" t="n"/>
      <c r="E51" s="32" t="str">
        <f t="shared" si="0"/>
        <v/>
      </c>
    </row>
    <row r="52">
      <c r="A52" s="30" t="n"/>
      <c r="B52" s="23" t="n"/>
      <c r="C52" s="30" t="n"/>
      <c r="D52" s="31" t="n"/>
      <c r="E52" s="32" t="str">
        <f t="shared" si="0"/>
        <v/>
      </c>
    </row>
    <row r="53">
      <c r="A53" s="30" t="n"/>
      <c r="B53" s="23" t="n"/>
      <c r="C53" s="30" t="n"/>
      <c r="D53" s="31" t="n"/>
      <c r="E53" s="32" t="str">
        <f t="shared" si="0"/>
        <v/>
      </c>
    </row>
    <row r="54">
      <c r="A54" s="30" t="n"/>
      <c r="B54" s="23" t="n"/>
      <c r="C54" s="30" t="n"/>
      <c r="D54" s="31" t="n"/>
      <c r="E54" s="32" t="str">
        <f t="shared" si="0"/>
        <v/>
      </c>
    </row>
    <row r="55">
      <c r="A55" s="30" t="n"/>
      <c r="B55" s="23" t="n"/>
      <c r="C55" s="30" t="n"/>
      <c r="D55" s="31" t="n"/>
      <c r="E55" s="32" t="str">
        <f t="shared" si="0"/>
        <v/>
      </c>
    </row>
    <row r="56">
      <c r="A56" s="30" t="n"/>
      <c r="B56" s="23" t="n"/>
      <c r="C56" s="30" t="n"/>
      <c r="D56" s="31" t="n"/>
      <c r="E56" s="32" t="str">
        <f t="shared" si="0"/>
        <v/>
      </c>
    </row>
    <row r="57">
      <c r="A57" s="30" t="n"/>
      <c r="B57" s="23" t="n"/>
      <c r="C57" s="30" t="n"/>
      <c r="D57" s="31" t="n"/>
      <c r="E57" s="32" t="str">
        <f t="shared" si="0"/>
        <v/>
      </c>
    </row>
    <row r="58">
      <c r="A58" s="30" t="n"/>
      <c r="B58" s="23" t="n"/>
      <c r="C58" s="30" t="n"/>
      <c r="D58" s="31" t="n"/>
      <c r="E58" s="32" t="str">
        <f t="shared" si="0"/>
        <v/>
      </c>
    </row>
    <row r="59">
      <c r="A59" s="30" t="n"/>
      <c r="B59" s="23" t="n"/>
      <c r="C59" s="30" t="n"/>
      <c r="D59" s="31" t="n"/>
      <c r="E59" s="32" t="str">
        <f t="shared" si="0"/>
        <v/>
      </c>
    </row>
    <row r="60">
      <c r="A60" s="30" t="n"/>
      <c r="B60" s="23" t="n"/>
      <c r="C60" s="30" t="n"/>
      <c r="D60" s="31" t="n"/>
      <c r="E60" s="32" t="str">
        <f t="shared" si="0"/>
        <v/>
      </c>
    </row>
    <row r="61">
      <c r="A61" s="30" t="n"/>
      <c r="B61" s="23" t="n"/>
      <c r="C61" s="30" t="n"/>
      <c r="D61" s="31" t="n"/>
      <c r="E61" s="32" t="str">
        <f t="shared" si="0"/>
        <v/>
      </c>
    </row>
    <row r="62">
      <c r="A62" s="30" t="n"/>
      <c r="B62" s="23" t="n"/>
      <c r="C62" s="30" t="n"/>
      <c r="D62" s="31" t="n"/>
      <c r="E62" s="32" t="str">
        <f t="shared" si="0"/>
        <v/>
      </c>
    </row>
    <row r="63">
      <c r="A63" s="30" t="n"/>
      <c r="B63" s="23" t="n"/>
      <c r="C63" s="30" t="n"/>
      <c r="D63" s="31" t="n"/>
      <c r="E63" s="32" t="str">
        <f t="shared" si="0"/>
        <v/>
      </c>
    </row>
    <row r="64">
      <c r="A64" s="30" t="n"/>
      <c r="B64" s="23" t="n"/>
      <c r="C64" s="30" t="n"/>
      <c r="D64" s="31" t="n"/>
      <c r="E64" s="32" t="str">
        <f t="shared" si="0"/>
        <v/>
      </c>
    </row>
    <row r="65">
      <c r="A65" s="30" t="n"/>
      <c r="B65" s="23" t="n"/>
      <c r="C65" s="30" t="n"/>
      <c r="D65" s="31" t="n"/>
      <c r="E65" s="32" t="str">
        <f t="shared" si="0"/>
        <v/>
      </c>
    </row>
    <row r="66">
      <c r="A66" s="30" t="n"/>
      <c r="B66" s="23" t="n"/>
      <c r="C66" s="30" t="n"/>
      <c r="D66" s="31" t="n"/>
      <c r="E66" s="32" t="str">
        <f t="shared" si="0"/>
        <v/>
      </c>
    </row>
    <row r="67">
      <c r="A67" s="30" t="n"/>
      <c r="B67" s="23" t="n"/>
      <c r="C67" s="30" t="n"/>
      <c r="D67" s="31" t="n"/>
      <c r="E67" s="32" t="str">
        <f t="shared" si="0"/>
        <v/>
      </c>
    </row>
    <row r="68">
      <c r="A68" s="30" t="n"/>
      <c r="B68" s="23" t="n"/>
      <c r="C68" s="30" t="n"/>
      <c r="D68" s="31" t="n"/>
      <c r="E68" s="32" t="str">
        <f t="shared" si="0"/>
        <v/>
      </c>
    </row>
    <row r="69">
      <c r="A69" s="30" t="n"/>
      <c r="B69" s="23" t="n"/>
      <c r="C69" s="30" t="n"/>
      <c r="D69" s="31" t="n"/>
      <c r="E69" s="32" t="str">
        <f t="shared" si="0"/>
        <v/>
      </c>
    </row>
    <row r="70">
      <c r="A70" s="30" t="n"/>
      <c r="B70" s="23" t="n"/>
      <c r="C70" s="30" t="n"/>
      <c r="D70" s="31" t="n"/>
      <c r="E70" s="32" t="str">
        <f t="shared" si="0"/>
        <v/>
      </c>
    </row>
    <row r="71">
      <c r="A71" s="30" t="n"/>
      <c r="B71" s="23" t="n"/>
      <c r="C71" s="30" t="n"/>
      <c r="D71" s="31" t="n"/>
      <c r="E71" s="32" t="str">
        <f t="shared" si="0"/>
        <v/>
      </c>
    </row>
    <row r="72">
      <c r="A72" s="30" t="n"/>
      <c r="B72" s="23" t="n"/>
      <c r="C72" s="30" t="n"/>
      <c r="D72" s="31" t="n"/>
      <c r="E72" s="32" t="str">
        <f t="shared" si="0"/>
        <v/>
      </c>
    </row>
    <row r="73">
      <c r="A73" s="30" t="n"/>
      <c r="B73" s="23" t="n"/>
      <c r="C73" s="30" t="n"/>
      <c r="D73" s="31" t="n"/>
      <c r="E73" s="32" t="str">
        <f t="shared" si="0"/>
        <v/>
      </c>
    </row>
    <row r="74">
      <c r="A74" s="30" t="n"/>
      <c r="B74" s="23" t="n"/>
      <c r="C74" s="30" t="n"/>
      <c r="D74" s="31" t="n"/>
      <c r="E74" s="32" t="str">
        <f t="shared" si="0"/>
        <v/>
      </c>
    </row>
    <row r="75">
      <c r="A75" s="30" t="n"/>
      <c r="B75" s="23" t="n"/>
      <c r="C75" s="30" t="n"/>
      <c r="D75" s="31" t="n"/>
      <c r="E75" s="32" t="str">
        <f t="shared" si="0"/>
        <v/>
      </c>
    </row>
    <row r="76">
      <c r="A76" s="30" t="n"/>
      <c r="B76" s="23" t="n"/>
      <c r="C76" s="30" t="n"/>
      <c r="D76" s="31" t="n"/>
      <c r="E76" s="32" t="str">
        <f t="shared" si="0"/>
        <v/>
      </c>
    </row>
    <row r="77">
      <c r="A77" s="30" t="n"/>
      <c r="B77" s="23" t="n"/>
      <c r="C77" s="30" t="n"/>
      <c r="D77" s="31" t="n"/>
      <c r="E77" s="32" t="str">
        <f t="shared" si="0"/>
        <v/>
      </c>
    </row>
    <row r="78">
      <c r="A78" s="30" t="n"/>
      <c r="B78" s="23" t="n"/>
      <c r="C78" s="30" t="n"/>
      <c r="D78" s="31" t="n"/>
      <c r="E78" s="32" t="str">
        <f t="shared" si="0"/>
        <v/>
      </c>
    </row>
    <row r="79">
      <c r="A79" s="30" t="n"/>
      <c r="B79" s="23" t="n"/>
      <c r="C79" s="30" t="n"/>
      <c r="D79" s="31" t="n"/>
      <c r="E79" s="32" t="str">
        <f t="shared" si="0"/>
        <v/>
      </c>
    </row>
    <row r="80">
      <c r="A80" s="30" t="n"/>
      <c r="B80" s="23" t="n"/>
      <c r="C80" s="30" t="n"/>
      <c r="D80" s="31" t="n"/>
      <c r="E80" s="32" t="str">
        <f t="shared" si="0"/>
        <v/>
      </c>
    </row>
    <row r="81">
      <c r="A81" s="30" t="n"/>
      <c r="B81" s="23" t="n"/>
      <c r="C81" s="30" t="n"/>
      <c r="D81" s="31" t="n"/>
      <c r="E81" s="32" t="str">
        <f t="shared" si="0"/>
        <v/>
      </c>
    </row>
    <row r="82">
      <c r="A82" s="30" t="n"/>
      <c r="B82" s="23" t="n"/>
      <c r="C82" s="30" t="n"/>
      <c r="D82" s="31" t="n"/>
      <c r="E82" s="32" t="str">
        <f t="shared" si="0"/>
        <v/>
      </c>
    </row>
    <row r="83">
      <c r="A83" s="30" t="n"/>
      <c r="B83" s="23" t="n"/>
      <c r="C83" s="30" t="n"/>
      <c r="D83" s="31" t="n"/>
      <c r="E83" s="32" t="str">
        <f t="shared" si="0"/>
        <v/>
      </c>
    </row>
    <row r="84">
      <c r="A84" s="30" t="n"/>
      <c r="B84" s="23" t="n"/>
      <c r="C84" s="30" t="n"/>
      <c r="D84" s="31" t="n"/>
      <c r="E84" s="32" t="str">
        <f t="shared" si="0"/>
        <v/>
      </c>
    </row>
    <row r="85">
      <c r="A85" s="30" t="n"/>
      <c r="B85" s="23" t="n"/>
      <c r="C85" s="30" t="n"/>
      <c r="D85" s="31" t="n"/>
      <c r="E85" s="32" t="str">
        <f t="shared" si="0"/>
        <v/>
      </c>
    </row>
    <row r="86">
      <c r="A86" s="30" t="n"/>
      <c r="B86" s="23" t="n"/>
      <c r="C86" s="30" t="n"/>
      <c r="D86" s="31" t="n"/>
      <c r="E86" s="32" t="str">
        <f t="shared" si="0"/>
        <v/>
      </c>
    </row>
    <row r="87">
      <c r="A87" s="30" t="n"/>
      <c r="B87" s="23" t="n"/>
      <c r="C87" s="30" t="n"/>
      <c r="D87" s="31" t="n"/>
      <c r="E87" s="32" t="str">
        <f t="shared" si="0"/>
        <v/>
      </c>
    </row>
    <row r="88">
      <c r="A88" s="30" t="n"/>
      <c r="B88" s="23" t="n"/>
      <c r="C88" s="30" t="n"/>
      <c r="D88" s="31" t="n"/>
      <c r="E88" s="32" t="str">
        <f t="shared" si="0"/>
        <v/>
      </c>
    </row>
    <row r="89">
      <c r="A89" s="30" t="n"/>
      <c r="B89" s="23" t="n"/>
      <c r="C89" s="30" t="n"/>
      <c r="D89" s="31" t="n"/>
      <c r="E89" s="32" t="str">
        <f t="shared" si="0"/>
        <v/>
      </c>
    </row>
    <row r="90">
      <c r="A90" s="30" t="n"/>
      <c r="B90" s="23" t="n"/>
      <c r="C90" s="30" t="n"/>
      <c r="D90" s="31" t="n"/>
      <c r="E90" s="32" t="str">
        <f t="shared" si="0"/>
        <v/>
      </c>
    </row>
    <row r="91">
      <c r="A91" s="30" t="n"/>
      <c r="B91" s="23" t="n"/>
      <c r="C91" s="30" t="n"/>
      <c r="D91" s="31" t="n"/>
      <c r="E91" s="32" t="str">
        <f t="shared" si="0"/>
        <v/>
      </c>
    </row>
    <row r="92">
      <c r="A92" s="30" t="n"/>
      <c r="B92" s="23" t="n"/>
      <c r="C92" s="30" t="n"/>
      <c r="D92" s="31" t="n"/>
      <c r="E92" s="32" t="str">
        <f t="shared" si="0"/>
        <v/>
      </c>
    </row>
    <row r="93">
      <c r="A93" s="30" t="n"/>
      <c r="B93" s="23" t="n"/>
      <c r="C93" s="30" t="n"/>
      <c r="D93" s="31" t="n"/>
      <c r="E93" s="32" t="str">
        <f t="shared" si="0"/>
        <v/>
      </c>
    </row>
    <row r="94">
      <c r="A94" s="30" t="n"/>
      <c r="B94" s="23" t="n"/>
      <c r="C94" s="30" t="n"/>
      <c r="D94" s="31" t="n"/>
      <c r="E94" s="32" t="str">
        <f t="shared" si="0"/>
        <v/>
      </c>
    </row>
    <row r="95">
      <c r="A95" s="30" t="n"/>
      <c r="B95" s="23" t="n"/>
      <c r="C95" s="30" t="n"/>
      <c r="D95" s="31" t="n"/>
      <c r="E95" s="32" t="str">
        <f t="shared" si="0"/>
        <v/>
      </c>
    </row>
    <row r="96">
      <c r="A96" s="30" t="n"/>
      <c r="B96" s="23" t="n"/>
      <c r="C96" s="30" t="n"/>
      <c r="D96" s="31" t="n"/>
      <c r="E96" s="32" t="str">
        <f t="shared" si="0"/>
        <v/>
      </c>
    </row>
    <row r="97">
      <c r="A97" s="30" t="n"/>
      <c r="B97" s="23" t="n"/>
      <c r="C97" s="30" t="n"/>
      <c r="D97" s="31" t="n"/>
      <c r="E97" s="32" t="str">
        <f t="shared" si="0"/>
        <v/>
      </c>
    </row>
    <row r="98">
      <c r="A98" s="30" t="n"/>
      <c r="B98" s="23" t="n"/>
      <c r="C98" s="30" t="n"/>
      <c r="D98" s="31" t="n"/>
      <c r="E98" s="32" t="str">
        <f t="shared" si="0"/>
        <v/>
      </c>
    </row>
    <row r="99">
      <c r="A99" s="30" t="n"/>
      <c r="B99" s="23" t="n"/>
      <c r="C99" s="30" t="n"/>
      <c r="D99" s="31" t="n"/>
      <c r="E99" s="32" t="str">
        <f t="shared" si="0"/>
        <v/>
      </c>
    </row>
    <row r="100">
      <c r="A100" s="30" t="n"/>
      <c r="B100" s="23" t="n"/>
      <c r="C100" s="30" t="n"/>
      <c r="D100" s="31" t="n"/>
      <c r="E100" s="32" t="str">
        <f t="shared" si="0"/>
        <v/>
      </c>
    </row>
    <row r="101">
      <c r="A101" s="30" t="n"/>
      <c r="B101" s="23" t="n"/>
      <c r="C101" s="30" t="n"/>
      <c r="D101" s="31" t="n"/>
      <c r="E101" s="32" t="str">
        <f t="shared" si="0"/>
        <v/>
      </c>
    </row>
    <row r="102">
      <c r="A102" s="30" t="n"/>
      <c r="B102" s="23" t="n"/>
      <c r="C102" s="30" t="n"/>
      <c r="D102" s="31" t="n"/>
      <c r="E102" s="32" t="str">
        <f t="shared" si="0"/>
        <v/>
      </c>
    </row>
    <row r="103">
      <c r="A103" s="30" t="n"/>
      <c r="B103" s="23" t="n"/>
      <c r="C103" s="30" t="n"/>
      <c r="D103" s="31" t="n"/>
      <c r="E103" s="32" t="str">
        <f t="shared" si="0"/>
        <v/>
      </c>
    </row>
    <row r="104">
      <c r="A104" s="30" t="n"/>
      <c r="B104" s="23" t="n"/>
      <c r="C104" s="30" t="n"/>
      <c r="D104" s="31" t="n"/>
      <c r="E104" s="32" t="str">
        <f t="shared" si="0"/>
        <v/>
      </c>
    </row>
    <row r="105">
      <c r="A105" s="30" t="n"/>
      <c r="B105" s="23" t="n"/>
      <c r="C105" s="30" t="n"/>
      <c r="D105" s="31" t="n"/>
      <c r="E105" s="32" t="str">
        <f t="shared" si="0"/>
        <v/>
      </c>
    </row>
    <row r="106">
      <c r="A106" s="30" t="n"/>
      <c r="B106" s="23" t="n"/>
      <c r="C106" s="30" t="n"/>
      <c r="D106" s="31" t="n"/>
      <c r="E106" s="32" t="str">
        <f t="shared" si="0"/>
        <v/>
      </c>
    </row>
    <row r="107">
      <c r="A107" s="30" t="n"/>
      <c r="B107" s="23" t="n"/>
      <c r="C107" s="30" t="n"/>
      <c r="D107" s="31" t="n"/>
      <c r="E107" s="32" t="str">
        <f t="shared" si="0"/>
        <v/>
      </c>
    </row>
    <row r="108">
      <c r="A108" s="30" t="n"/>
      <c r="B108" s="23" t="n"/>
      <c r="C108" s="30" t="n"/>
      <c r="D108" s="31" t="n"/>
      <c r="E108" s="32" t="str">
        <f t="shared" si="0"/>
        <v/>
      </c>
    </row>
    <row r="109">
      <c r="A109" s="30" t="n"/>
      <c r="B109" s="23" t="n"/>
      <c r="C109" s="30" t="n"/>
      <c r="D109" s="31" t="n"/>
      <c r="E109" s="32" t="str">
        <f t="shared" si="0"/>
        <v/>
      </c>
    </row>
    <row r="110">
      <c r="A110" s="30" t="n"/>
      <c r="B110" s="23" t="n"/>
      <c r="C110" s="30" t="n"/>
      <c r="D110" s="31" t="n"/>
      <c r="E110" s="32" t="str">
        <f t="shared" si="0"/>
        <v/>
      </c>
    </row>
    <row r="111">
      <c r="A111" s="30" t="n"/>
      <c r="B111" s="23" t="n"/>
      <c r="C111" s="30" t="n"/>
      <c r="D111" s="31" t="n"/>
      <c r="E111" s="32" t="str">
        <f t="shared" si="0"/>
        <v/>
      </c>
    </row>
    <row r="112">
      <c r="A112" s="30" t="n"/>
      <c r="B112" s="23" t="n"/>
      <c r="C112" s="30" t="n"/>
      <c r="D112" s="31" t="n"/>
      <c r="E112" s="32" t="str">
        <f t="shared" si="0"/>
        <v/>
      </c>
    </row>
    <row r="113">
      <c r="A113" s="30" t="n"/>
      <c r="B113" s="23" t="n"/>
      <c r="C113" s="30" t="n"/>
      <c r="D113" s="31" t="n"/>
      <c r="E113" s="32" t="str">
        <f t="shared" si="0"/>
        <v/>
      </c>
    </row>
    <row r="114">
      <c r="A114" s="30" t="n"/>
      <c r="B114" s="23" t="n"/>
      <c r="C114" s="30" t="n"/>
      <c r="D114" s="31" t="n"/>
      <c r="E114" s="32" t="str">
        <f t="shared" si="0"/>
        <v/>
      </c>
    </row>
    <row r="115">
      <c r="A115" s="30" t="n"/>
      <c r="B115" s="23" t="n"/>
      <c r="C115" s="30" t="n"/>
      <c r="D115" s="31" t="n"/>
      <c r="E115" s="32" t="str">
        <f t="shared" si="0"/>
        <v/>
      </c>
    </row>
    <row r="116">
      <c r="A116" s="30" t="n"/>
      <c r="B116" s="23" t="n"/>
      <c r="C116" s="30" t="n"/>
      <c r="D116" s="31" t="n"/>
      <c r="E116" s="32" t="str">
        <f t="shared" si="0"/>
        <v/>
      </c>
    </row>
    <row r="117">
      <c r="A117" s="30" t="n"/>
      <c r="B117" s="23" t="n"/>
      <c r="C117" s="30" t="n"/>
      <c r="D117" s="31" t="n"/>
      <c r="E117" s="32" t="str">
        <f t="shared" si="0"/>
        <v/>
      </c>
    </row>
    <row r="118">
      <c r="A118" s="30" t="n"/>
      <c r="B118" s="23" t="n"/>
      <c r="C118" s="30" t="n"/>
      <c r="D118" s="31" t="n"/>
      <c r="E118" s="32" t="str">
        <f t="shared" si="0"/>
        <v/>
      </c>
    </row>
    <row r="119">
      <c r="A119" s="30" t="n"/>
      <c r="B119" s="23" t="n"/>
      <c r="C119" s="30" t="n"/>
      <c r="D119" s="31" t="n"/>
      <c r="E119" s="32" t="str">
        <f t="shared" si="0"/>
        <v/>
      </c>
    </row>
    <row r="120">
      <c r="A120" s="30" t="n"/>
      <c r="B120" s="23" t="n"/>
      <c r="C120" s="30" t="n"/>
      <c r="D120" s="31" t="n"/>
      <c r="E120" s="32" t="str">
        <f t="shared" si="0"/>
        <v/>
      </c>
    </row>
    <row r="121">
      <c r="A121" s="30" t="n"/>
      <c r="B121" s="23" t="n"/>
      <c r="C121" s="30" t="n"/>
      <c r="D121" s="31" t="n"/>
      <c r="E121" s="32" t="str">
        <f t="shared" si="0"/>
        <v/>
      </c>
    </row>
    <row r="122">
      <c r="A122" s="30" t="n"/>
      <c r="B122" s="23" t="n"/>
      <c r="C122" s="30" t="n"/>
      <c r="D122" s="31" t="n"/>
      <c r="E122" s="32" t="str">
        <f t="shared" si="0"/>
        <v/>
      </c>
    </row>
    <row r="123">
      <c r="A123" s="30" t="n"/>
      <c r="B123" s="23" t="n"/>
      <c r="C123" s="30" t="n"/>
      <c r="D123" s="31" t="n"/>
      <c r="E123" s="32" t="str">
        <f t="shared" si="0"/>
        <v/>
      </c>
    </row>
    <row r="124">
      <c r="A124" s="30" t="n"/>
      <c r="B124" s="23" t="n"/>
      <c r="C124" s="30" t="n"/>
      <c r="D124" s="31" t="n"/>
      <c r="E124" s="32" t="str">
        <f t="shared" si="0"/>
        <v/>
      </c>
    </row>
    <row r="125">
      <c r="A125" s="30" t="n"/>
      <c r="B125" s="23" t="n"/>
      <c r="C125" s="30" t="n"/>
      <c r="D125" s="31" t="n"/>
      <c r="E125" s="32" t="str">
        <f t="shared" si="0"/>
        <v/>
      </c>
    </row>
    <row r="126">
      <c r="A126" s="30" t="n"/>
      <c r="B126" s="23" t="n"/>
      <c r="C126" s="30" t="n"/>
      <c r="D126" s="31" t="n"/>
      <c r="E126" s="32" t="str">
        <f t="shared" si="0"/>
        <v/>
      </c>
    </row>
    <row r="127">
      <c r="A127" s="30" t="n"/>
      <c r="B127" s="23" t="n"/>
      <c r="C127" s="30" t="n"/>
      <c r="D127" s="31" t="n"/>
      <c r="E127" s="32" t="str">
        <f t="shared" si="0"/>
        <v/>
      </c>
    </row>
    <row r="128">
      <c r="A128" s="30" t="n"/>
      <c r="B128" s="23" t="n"/>
      <c r="C128" s="30" t="n"/>
      <c r="D128" s="31" t="n"/>
      <c r="E128" s="32" t="str">
        <f t="shared" si="0"/>
        <v/>
      </c>
    </row>
    <row r="129">
      <c r="A129" s="30" t="n"/>
      <c r="B129" s="23" t="n"/>
      <c r="C129" s="30" t="n"/>
      <c r="D129" s="31" t="n"/>
      <c r="E129" s="32" t="str">
        <f t="shared" si="0"/>
        <v/>
      </c>
    </row>
    <row r="130">
      <c r="A130" s="30" t="n"/>
      <c r="B130" s="23" t="n"/>
      <c r="C130" s="30" t="n"/>
      <c r="D130" s="31" t="n"/>
      <c r="E130" s="32" t="str">
        <f t="shared" si="0"/>
        <v/>
      </c>
    </row>
    <row r="131">
      <c r="A131" s="30" t="n"/>
      <c r="B131" s="23" t="n"/>
      <c r="C131" s="30" t="n"/>
      <c r="D131" s="31" t="n"/>
      <c r="E131" s="32" t="str">
        <f t="shared" si="0"/>
        <v/>
      </c>
    </row>
    <row r="132">
      <c r="A132" s="30" t="n"/>
      <c r="B132" s="23" t="n"/>
      <c r="C132" s="30" t="n"/>
      <c r="D132" s="31" t="n"/>
      <c r="E132" s="32" t="str">
        <f t="shared" si="0"/>
        <v/>
      </c>
    </row>
    <row r="133">
      <c r="A133" s="30" t="n"/>
      <c r="B133" s="23" t="n"/>
      <c r="C133" s="30" t="n"/>
      <c r="D133" s="31" t="n"/>
      <c r="E133" s="32" t="str">
        <f t="shared" si="0"/>
        <v/>
      </c>
    </row>
    <row r="134">
      <c r="A134" s="30" t="n"/>
      <c r="B134" s="23" t="n"/>
      <c r="C134" s="30" t="n"/>
      <c r="D134" s="31" t="n"/>
      <c r="E134" s="32" t="str">
        <f t="shared" si="0"/>
        <v/>
      </c>
    </row>
    <row r="135">
      <c r="A135" s="30" t="n"/>
      <c r="B135" s="23" t="n"/>
      <c r="C135" s="30" t="n"/>
      <c r="D135" s="31" t="n"/>
      <c r="E135" s="32" t="str">
        <f t="shared" si="0"/>
        <v/>
      </c>
    </row>
    <row r="136">
      <c r="A136" s="30" t="n"/>
      <c r="B136" s="23" t="n"/>
      <c r="C136" s="30" t="n"/>
      <c r="D136" s="31" t="n"/>
      <c r="E136" s="32" t="str">
        <f t="shared" si="0"/>
        <v/>
      </c>
    </row>
    <row r="137">
      <c r="A137" s="30" t="n"/>
      <c r="B137" s="23" t="n"/>
      <c r="C137" s="30" t="n"/>
      <c r="D137" s="31" t="n"/>
      <c r="E137" s="32" t="str">
        <f t="shared" si="0"/>
        <v/>
      </c>
    </row>
    <row r="138">
      <c r="A138" s="30" t="n"/>
      <c r="B138" s="23" t="n"/>
      <c r="C138" s="30" t="n"/>
      <c r="D138" s="31" t="n"/>
      <c r="E138" s="32" t="str">
        <f t="shared" si="0"/>
        <v/>
      </c>
    </row>
    <row r="139">
      <c r="A139" s="30" t="n"/>
      <c r="B139" s="23" t="n"/>
      <c r="C139" s="30" t="n"/>
      <c r="D139" s="31" t="n"/>
      <c r="E139" s="32" t="str">
        <f t="shared" si="0"/>
        <v/>
      </c>
    </row>
    <row r="140">
      <c r="A140" s="30" t="n"/>
      <c r="B140" s="23" t="n"/>
      <c r="C140" s="30" t="n"/>
      <c r="D140" s="31" t="n"/>
      <c r="E140" s="32" t="str">
        <f t="shared" si="0"/>
        <v/>
      </c>
    </row>
    <row r="141">
      <c r="A141" s="30" t="n"/>
      <c r="B141" s="23" t="n"/>
      <c r="C141" s="30" t="n"/>
      <c r="D141" s="31" t="n"/>
      <c r="E141" s="32" t="str">
        <f t="shared" si="0"/>
        <v/>
      </c>
    </row>
    <row r="142">
      <c r="A142" s="30" t="n"/>
      <c r="B142" s="23" t="n"/>
      <c r="C142" s="30" t="n"/>
      <c r="D142" s="31" t="n"/>
      <c r="E142" s="32" t="str">
        <f t="shared" si="0"/>
        <v/>
      </c>
    </row>
    <row r="143">
      <c r="A143" s="30" t="n"/>
      <c r="B143" s="23" t="n"/>
      <c r="C143" s="30" t="n"/>
      <c r="D143" s="31" t="n"/>
      <c r="E143" s="32" t="str">
        <f t="shared" si="0"/>
        <v/>
      </c>
    </row>
    <row r="144">
      <c r="A144" s="30" t="n"/>
      <c r="B144" s="23" t="n"/>
      <c r="C144" s="30" t="n"/>
      <c r="D144" s="31" t="n"/>
      <c r="E144" s="32" t="str">
        <f t="shared" si="0"/>
        <v/>
      </c>
    </row>
    <row r="145">
      <c r="A145" s="30" t="n"/>
      <c r="B145" s="23" t="n"/>
      <c r="C145" s="30" t="n"/>
      <c r="D145" s="31" t="n"/>
      <c r="E145" s="32" t="str">
        <f t="shared" si="0"/>
        <v/>
      </c>
    </row>
    <row r="146">
      <c r="A146" s="30" t="n"/>
      <c r="B146" s="23" t="n"/>
      <c r="C146" s="30" t="n"/>
      <c r="D146" s="31" t="n"/>
      <c r="E146" s="32" t="str">
        <f t="shared" si="0"/>
        <v/>
      </c>
    </row>
    <row r="147">
      <c r="A147" s="30" t="n"/>
      <c r="B147" s="23" t="n"/>
      <c r="C147" s="30" t="n"/>
      <c r="D147" s="31" t="n"/>
      <c r="E147" s="32" t="str">
        <f t="shared" si="0"/>
        <v/>
      </c>
    </row>
    <row r="148">
      <c r="A148" s="30" t="n"/>
      <c r="B148" s="23" t="n"/>
      <c r="C148" s="30" t="n"/>
      <c r="D148" s="31" t="n"/>
      <c r="E148" s="32" t="str">
        <f t="shared" si="0"/>
        <v/>
      </c>
    </row>
    <row r="149">
      <c r="A149" s="30" t="n"/>
      <c r="B149" s="23" t="n"/>
      <c r="C149" s="30" t="n"/>
      <c r="D149" s="31" t="n"/>
      <c r="E149" s="32" t="str">
        <f t="shared" si="0"/>
        <v/>
      </c>
    </row>
    <row r="150">
      <c r="A150" s="30" t="n"/>
      <c r="B150" s="23" t="n"/>
      <c r="C150" s="30" t="n"/>
      <c r="D150" s="31" t="n"/>
      <c r="E150" s="32" t="str">
        <f t="shared" si="0"/>
        <v/>
      </c>
    </row>
    <row r="151">
      <c r="A151" s="30" t="n"/>
      <c r="B151" s="23" t="n"/>
      <c r="C151" s="30" t="n"/>
      <c r="D151" s="31" t="n"/>
      <c r="E151" s="32" t="str">
        <f t="shared" si="0"/>
        <v/>
      </c>
    </row>
    <row r="152">
      <c r="A152" s="30" t="n"/>
      <c r="B152" s="23" t="n"/>
      <c r="C152" s="30" t="n"/>
      <c r="D152" s="31" t="n"/>
      <c r="E152" s="32" t="str">
        <f t="shared" si="0"/>
        <v/>
      </c>
    </row>
    <row r="153">
      <c r="A153" s="30" t="n"/>
      <c r="B153" s="23" t="n"/>
      <c r="C153" s="30" t="n"/>
      <c r="D153" s="31" t="n"/>
      <c r="E153" s="32" t="str">
        <f t="shared" si="0"/>
        <v/>
      </c>
    </row>
    <row r="154">
      <c r="A154" s="30" t="n"/>
      <c r="B154" s="23" t="n"/>
      <c r="C154" s="30" t="n"/>
      <c r="D154" s="31" t="n"/>
      <c r="E154" s="32" t="str">
        <f t="shared" si="0"/>
        <v/>
      </c>
    </row>
    <row r="155">
      <c r="A155" s="30" t="n"/>
      <c r="B155" s="23" t="n"/>
      <c r="C155" s="30" t="n"/>
      <c r="D155" s="31" t="n"/>
      <c r="E155" s="32" t="str">
        <f t="shared" si="0"/>
        <v/>
      </c>
    </row>
    <row r="156">
      <c r="A156" s="30" t="n"/>
      <c r="B156" s="23" t="n"/>
      <c r="C156" s="30" t="n"/>
      <c r="D156" s="31" t="n"/>
      <c r="E156" s="32" t="str">
        <f t="shared" si="0"/>
        <v/>
      </c>
    </row>
    <row r="157">
      <c r="A157" s="30" t="n"/>
      <c r="B157" s="23" t="n"/>
      <c r="C157" s="30" t="n"/>
      <c r="D157" s="31" t="n"/>
      <c r="E157" s="32" t="str">
        <f t="shared" si="0"/>
        <v/>
      </c>
    </row>
    <row r="158">
      <c r="A158" s="30" t="n"/>
      <c r="B158" s="23" t="n"/>
      <c r="C158" s="30" t="n"/>
      <c r="D158" s="31" t="n"/>
      <c r="E158" s="32" t="str">
        <f t="shared" si="0"/>
        <v/>
      </c>
    </row>
    <row r="159">
      <c r="A159" s="30" t="n"/>
      <c r="B159" s="23" t="n"/>
      <c r="C159" s="30" t="n"/>
      <c r="D159" s="31" t="n"/>
      <c r="E159" s="32" t="str">
        <f t="shared" si="0"/>
        <v/>
      </c>
    </row>
    <row r="160">
      <c r="A160" s="30" t="n"/>
      <c r="B160" s="23" t="n"/>
      <c r="C160" s="30" t="n"/>
      <c r="D160" s="31" t="n"/>
      <c r="E160" s="32" t="str">
        <f t="shared" si="0"/>
        <v/>
      </c>
    </row>
    <row r="161">
      <c r="A161" s="30" t="n"/>
      <c r="B161" s="23" t="n"/>
      <c r="C161" s="30" t="n"/>
      <c r="D161" s="31" t="n"/>
      <c r="E161" s="32" t="str">
        <f t="shared" si="0"/>
        <v/>
      </c>
    </row>
    <row r="162">
      <c r="A162" s="30" t="n"/>
      <c r="B162" s="23" t="n"/>
      <c r="C162" s="30" t="n"/>
      <c r="D162" s="31" t="n"/>
      <c r="E162" s="32" t="str">
        <f t="shared" si="0"/>
        <v/>
      </c>
    </row>
    <row r="163">
      <c r="A163" s="30" t="n"/>
      <c r="B163" s="23" t="n"/>
      <c r="C163" s="30" t="n"/>
      <c r="D163" s="31" t="n"/>
      <c r="E163" s="32" t="str">
        <f t="shared" si="0"/>
        <v/>
      </c>
    </row>
    <row r="164">
      <c r="A164" s="30" t="n"/>
      <c r="B164" s="23" t="n"/>
      <c r="C164" s="30" t="n"/>
      <c r="D164" s="31" t="n"/>
      <c r="E164" s="32" t="str">
        <f t="shared" si="0"/>
        <v/>
      </c>
    </row>
    <row r="165">
      <c r="A165" s="30" t="n"/>
      <c r="B165" s="23" t="n"/>
      <c r="C165" s="30" t="n"/>
      <c r="D165" s="31" t="n"/>
      <c r="E165" s="32" t="str">
        <f t="shared" si="0"/>
        <v/>
      </c>
    </row>
    <row r="166">
      <c r="A166" s="30" t="n"/>
      <c r="B166" s="23" t="n"/>
      <c r="C166" s="30" t="n"/>
      <c r="D166" s="31" t="n"/>
      <c r="E166" s="32" t="str">
        <f t="shared" si="0"/>
        <v/>
      </c>
    </row>
    <row r="167">
      <c r="A167" s="30" t="n"/>
      <c r="B167" s="23" t="n"/>
      <c r="C167" s="30" t="n"/>
      <c r="D167" s="31" t="n"/>
      <c r="E167" s="32" t="str">
        <f t="shared" si="0"/>
        <v/>
      </c>
    </row>
    <row r="168">
      <c r="A168" s="30" t="n"/>
      <c r="B168" s="23" t="n"/>
      <c r="C168" s="30" t="n"/>
      <c r="D168" s="31" t="n"/>
      <c r="E168" s="32" t="str">
        <f t="shared" si="0"/>
        <v/>
      </c>
    </row>
    <row r="169">
      <c r="A169" s="30" t="n"/>
      <c r="B169" s="23" t="n"/>
      <c r="C169" s="30" t="n"/>
      <c r="D169" s="31" t="n"/>
      <c r="E169" s="32" t="str">
        <f t="shared" si="0"/>
        <v/>
      </c>
    </row>
    <row r="170">
      <c r="A170" s="30" t="n"/>
      <c r="B170" s="23" t="n"/>
      <c r="C170" s="30" t="n"/>
      <c r="D170" s="31" t="n"/>
      <c r="E170" s="32" t="str">
        <f t="shared" si="0"/>
        <v/>
      </c>
    </row>
    <row r="171">
      <c r="A171" s="30" t="n"/>
      <c r="B171" s="23" t="n"/>
      <c r="C171" s="30" t="n"/>
      <c r="D171" s="31" t="n"/>
      <c r="E171" s="32" t="str">
        <f t="shared" si="0"/>
        <v/>
      </c>
    </row>
    <row r="172">
      <c r="A172" s="30" t="n"/>
      <c r="B172" s="23" t="n"/>
      <c r="C172" s="30" t="n"/>
      <c r="D172" s="31" t="n"/>
      <c r="E172" s="32" t="str">
        <f t="shared" si="0"/>
        <v/>
      </c>
    </row>
    <row r="173">
      <c r="A173" s="30" t="n"/>
      <c r="B173" s="23" t="n"/>
      <c r="C173" s="30" t="n"/>
      <c r="D173" s="31" t="n"/>
      <c r="E173" s="32" t="str">
        <f t="shared" si="0"/>
        <v/>
      </c>
    </row>
    <row r="174">
      <c r="A174" s="30" t="n"/>
      <c r="B174" s="23" t="n"/>
      <c r="C174" s="30" t="n"/>
      <c r="D174" s="31" t="n"/>
      <c r="E174" s="32" t="str">
        <f t="shared" si="0"/>
        <v/>
      </c>
    </row>
    <row r="175">
      <c r="A175" s="30" t="n"/>
      <c r="B175" s="23" t="n"/>
      <c r="C175" s="30" t="n"/>
      <c r="D175" s="31" t="n"/>
      <c r="E175" s="32" t="str">
        <f t="shared" si="0"/>
        <v/>
      </c>
    </row>
    <row r="176">
      <c r="A176" s="30" t="n"/>
      <c r="B176" s="23" t="n"/>
      <c r="C176" s="30" t="n"/>
      <c r="D176" s="31" t="n"/>
      <c r="E176" s="32" t="str">
        <f t="shared" si="0"/>
        <v/>
      </c>
    </row>
    <row r="177">
      <c r="A177" s="30" t="n"/>
      <c r="B177" s="23" t="n"/>
      <c r="C177" s="30" t="n"/>
      <c r="D177" s="31" t="n"/>
      <c r="E177" s="32" t="str">
        <f t="shared" si="0"/>
        <v/>
      </c>
    </row>
    <row r="178">
      <c r="A178" s="30" t="n"/>
      <c r="B178" s="23" t="n"/>
      <c r="C178" s="30" t="n"/>
      <c r="D178" s="31" t="n"/>
      <c r="E178" s="32" t="str">
        <f t="shared" si="0"/>
        <v/>
      </c>
    </row>
    <row r="179">
      <c r="A179" s="30" t="n"/>
      <c r="B179" s="23" t="n"/>
      <c r="C179" s="30" t="n"/>
      <c r="D179" s="31" t="n"/>
      <c r="E179" s="32" t="str">
        <f t="shared" si="0"/>
        <v/>
      </c>
    </row>
    <row r="180">
      <c r="A180" s="30" t="n"/>
      <c r="B180" s="23" t="n"/>
      <c r="C180" s="30" t="n"/>
      <c r="D180" s="31" t="n"/>
      <c r="E180" s="32" t="str">
        <f t="shared" si="0"/>
        <v/>
      </c>
    </row>
    <row r="181">
      <c r="A181" s="30" t="n"/>
      <c r="B181" s="23" t="n"/>
      <c r="C181" s="30" t="n"/>
      <c r="D181" s="31" t="n"/>
      <c r="E181" s="32" t="str">
        <f t="shared" si="0"/>
        <v/>
      </c>
    </row>
    <row r="182">
      <c r="A182" s="30" t="n"/>
      <c r="B182" s="23" t="n"/>
      <c r="C182" s="30" t="n"/>
      <c r="D182" s="31" t="n"/>
      <c r="E182" s="32" t="str">
        <f t="shared" si="0"/>
        <v/>
      </c>
    </row>
    <row r="183">
      <c r="A183" s="30" t="n"/>
      <c r="B183" s="23" t="n"/>
      <c r="C183" s="30" t="n"/>
      <c r="D183" s="31" t="n"/>
      <c r="E183" s="32" t="str">
        <f t="shared" si="0"/>
        <v/>
      </c>
    </row>
    <row r="184">
      <c r="A184" s="30" t="n"/>
      <c r="B184" s="23" t="n"/>
      <c r="C184" s="30" t="n"/>
      <c r="D184" s="31" t="n"/>
      <c r="E184" s="32" t="str">
        <f t="shared" si="0"/>
        <v/>
      </c>
    </row>
    <row r="185">
      <c r="A185" s="30" t="n"/>
      <c r="B185" s="23" t="n"/>
      <c r="C185" s="30" t="n"/>
      <c r="D185" s="31" t="n"/>
      <c r="E185" s="32" t="str">
        <f t="shared" si="0"/>
        <v/>
      </c>
    </row>
    <row r="186">
      <c r="A186" s="30" t="n"/>
      <c r="B186" s="23" t="n"/>
      <c r="C186" s="30" t="n"/>
      <c r="D186" s="31" t="n"/>
      <c r="E186" s="32" t="str">
        <f t="shared" si="0"/>
        <v/>
      </c>
    </row>
    <row r="187">
      <c r="A187" s="30" t="n"/>
      <c r="B187" s="23" t="n"/>
      <c r="C187" s="30" t="n"/>
      <c r="D187" s="31" t="n"/>
      <c r="E187" s="32" t="str">
        <f t="shared" si="0"/>
        <v/>
      </c>
    </row>
    <row r="188">
      <c r="A188" s="30" t="n"/>
      <c r="B188" s="23" t="n"/>
      <c r="C188" s="30" t="n"/>
      <c r="D188" s="31" t="n"/>
      <c r="E188" s="32" t="str">
        <f t="shared" si="0"/>
        <v/>
      </c>
    </row>
    <row r="189">
      <c r="A189" s="30" t="n"/>
      <c r="B189" s="23" t="n"/>
      <c r="C189" s="30" t="n"/>
      <c r="D189" s="31" t="n"/>
      <c r="E189" s="32" t="str">
        <f t="shared" si="0"/>
        <v/>
      </c>
    </row>
    <row r="190">
      <c r="A190" s="30" t="n"/>
      <c r="B190" s="23" t="n"/>
      <c r="C190" s="30" t="n"/>
      <c r="D190" s="31" t="n"/>
      <c r="E190" s="32" t="str">
        <f t="shared" si="0"/>
        <v/>
      </c>
    </row>
    <row r="191">
      <c r="A191" s="30" t="n"/>
      <c r="B191" s="23" t="n"/>
      <c r="C191" s="30" t="n"/>
      <c r="D191" s="31" t="n"/>
      <c r="E191" s="32" t="str">
        <f t="shared" si="0"/>
        <v/>
      </c>
    </row>
    <row r="192">
      <c r="A192" s="30" t="n"/>
      <c r="B192" s="23" t="n"/>
      <c r="C192" s="30" t="n"/>
      <c r="D192" s="31" t="n"/>
      <c r="E192" s="32" t="str">
        <f t="shared" si="0"/>
        <v/>
      </c>
    </row>
    <row r="193">
      <c r="A193" s="30" t="n"/>
      <c r="B193" s="23" t="n"/>
      <c r="C193" s="30" t="n"/>
      <c r="D193" s="31" t="n"/>
      <c r="E193" s="32" t="str">
        <f t="shared" si="0"/>
        <v/>
      </c>
    </row>
    <row r="194">
      <c r="A194" s="30" t="n"/>
      <c r="B194" s="23" t="n"/>
      <c r="C194" s="30" t="n"/>
      <c r="D194" s="31" t="n"/>
      <c r="E194" s="32" t="str">
        <f t="shared" si="0"/>
        <v/>
      </c>
    </row>
    <row r="195">
      <c r="A195" s="30" t="n"/>
      <c r="B195" s="23" t="n"/>
      <c r="C195" s="30" t="n"/>
      <c r="D195" s="31" t="n"/>
      <c r="E195" s="32" t="str">
        <f t="shared" si="0"/>
        <v/>
      </c>
    </row>
    <row r="196">
      <c r="A196" s="30" t="n"/>
      <c r="B196" s="23" t="n"/>
      <c r="C196" s="30" t="n"/>
      <c r="D196" s="31" t="n"/>
      <c r="E196" s="32" t="str">
        <f t="shared" si="0"/>
        <v/>
      </c>
    </row>
    <row r="197">
      <c r="A197" s="30" t="n"/>
      <c r="B197" s="23" t="n"/>
      <c r="C197" s="30" t="n"/>
      <c r="D197" s="31" t="n"/>
      <c r="E197" s="32" t="str">
        <f t="shared" si="0"/>
        <v/>
      </c>
    </row>
    <row r="198">
      <c r="A198" s="30" t="n"/>
      <c r="B198" s="23" t="n"/>
      <c r="C198" s="30" t="n"/>
      <c r="D198" s="31" t="n"/>
      <c r="E198" s="32" t="str">
        <f t="shared" si="0"/>
        <v/>
      </c>
    </row>
    <row r="199">
      <c r="A199" s="30" t="n"/>
      <c r="B199" s="23" t="n"/>
      <c r="C199" s="30" t="n"/>
      <c r="D199" s="31" t="n"/>
      <c r="E199" s="32" t="str">
        <f t="shared" si="0"/>
        <v/>
      </c>
    </row>
    <row r="200">
      <c r="A200" s="30" t="n"/>
      <c r="B200" s="23" t="n"/>
      <c r="C200" s="30" t="n"/>
      <c r="D200" s="31" t="n"/>
      <c r="E200" s="32" t="str">
        <f t="shared" si="0"/>
        <v/>
      </c>
    </row>
    <row r="201">
      <c r="A201" s="30" t="n"/>
      <c r="B201" s="23" t="n"/>
      <c r="C201" s="30" t="n"/>
      <c r="D201" s="31" t="n"/>
      <c r="E201" s="32" t="str">
        <f t="shared" si="0"/>
        <v/>
      </c>
    </row>
    <row r="202">
      <c r="A202" s="30" t="n"/>
      <c r="B202" s="23" t="n"/>
      <c r="C202" s="30" t="n"/>
      <c r="D202" s="31" t="n"/>
      <c r="E202" s="32" t="str">
        <f t="shared" si="0"/>
        <v/>
      </c>
    </row>
    <row r="203">
      <c r="A203" s="30" t="n"/>
      <c r="B203" s="23" t="n"/>
      <c r="C203" s="30" t="n"/>
      <c r="D203" s="31" t="n"/>
      <c r="E203" s="32" t="str">
        <f t="shared" si="0"/>
        <v/>
      </c>
    </row>
    <row r="204">
      <c r="A204" s="30" t="n"/>
      <c r="B204" s="23" t="n"/>
      <c r="C204" s="30" t="n"/>
      <c r="D204" s="31" t="n"/>
      <c r="E204" s="32" t="str">
        <f t="shared" si="0"/>
        <v/>
      </c>
    </row>
    <row r="205">
      <c r="A205" s="30" t="n"/>
      <c r="B205" s="23" t="n"/>
      <c r="C205" s="30" t="n"/>
      <c r="D205" s="31" t="n"/>
      <c r="E205" s="32" t="str">
        <f t="shared" si="0"/>
        <v/>
      </c>
    </row>
    <row r="206">
      <c r="A206" s="30" t="n"/>
      <c r="B206" s="23" t="n"/>
      <c r="C206" s="30" t="n"/>
      <c r="D206" s="31" t="n"/>
      <c r="E206" s="32" t="str">
        <f t="shared" si="0"/>
        <v/>
      </c>
    </row>
    <row r="207">
      <c r="A207" s="30" t="n"/>
      <c r="B207" s="23" t="n"/>
      <c r="C207" s="30" t="n"/>
      <c r="D207" s="31" t="n"/>
      <c r="E207" s="32" t="str">
        <f t="shared" si="0"/>
        <v/>
      </c>
    </row>
    <row r="208">
      <c r="A208" s="30" t="n"/>
      <c r="B208" s="23" t="n"/>
      <c r="C208" s="30" t="n"/>
      <c r="D208" s="31" t="n"/>
      <c r="E208" s="32" t="str">
        <f t="shared" si="0"/>
        <v/>
      </c>
    </row>
    <row r="209">
      <c r="A209" s="30" t="n"/>
      <c r="B209" s="23" t="n"/>
      <c r="C209" s="30" t="n"/>
      <c r="D209" s="31" t="n"/>
      <c r="E209" s="32" t="str">
        <f t="shared" si="0"/>
        <v/>
      </c>
    </row>
    <row r="210">
      <c r="A210" s="30" t="n"/>
      <c r="B210" s="23" t="n"/>
      <c r="C210" s="30" t="n"/>
      <c r="D210" s="31" t="n"/>
      <c r="E210" s="32" t="str">
        <f t="shared" si="0"/>
        <v/>
      </c>
    </row>
    <row r="211">
      <c r="A211" s="30" t="n"/>
      <c r="B211" s="23" t="n"/>
      <c r="C211" s="30" t="n"/>
      <c r="D211" s="31" t="n"/>
      <c r="E211" s="32" t="str">
        <f t="shared" si="0"/>
        <v/>
      </c>
    </row>
    <row r="212">
      <c r="A212" s="30" t="n"/>
      <c r="B212" s="23" t="n"/>
      <c r="C212" s="30" t="n"/>
      <c r="D212" s="31" t="n"/>
      <c r="E212" s="32" t="str">
        <f t="shared" si="0"/>
        <v/>
      </c>
    </row>
    <row r="213">
      <c r="A213" s="30" t="n"/>
      <c r="B213" s="23" t="n"/>
      <c r="C213" s="30" t="n"/>
      <c r="D213" s="31" t="n"/>
      <c r="E213" s="32" t="str">
        <f t="shared" si="0"/>
        <v/>
      </c>
    </row>
    <row r="214">
      <c r="A214" s="30" t="n"/>
      <c r="B214" s="23" t="n"/>
      <c r="C214" s="30" t="n"/>
      <c r="D214" s="31" t="n"/>
      <c r="E214" s="32" t="str">
        <f t="shared" si="0"/>
        <v/>
      </c>
    </row>
    <row r="215">
      <c r="A215" s="30" t="n"/>
      <c r="B215" s="23" t="n"/>
      <c r="C215" s="30" t="n"/>
      <c r="D215" s="31" t="n"/>
      <c r="E215" s="32" t="str">
        <f t="shared" si="0"/>
        <v/>
      </c>
    </row>
    <row r="216">
      <c r="A216" s="30" t="n"/>
      <c r="B216" s="23" t="n"/>
      <c r="C216" s="30" t="n"/>
      <c r="D216" s="31" t="n"/>
      <c r="E216" s="32" t="str">
        <f t="shared" si="0"/>
        <v/>
      </c>
    </row>
    <row r="217">
      <c r="A217" s="30" t="n"/>
      <c r="B217" s="23" t="n"/>
      <c r="C217" s="30" t="n"/>
      <c r="D217" s="31" t="n"/>
      <c r="E217" s="32" t="str">
        <f t="shared" si="0"/>
        <v/>
      </c>
    </row>
    <row r="218">
      <c r="A218" s="30" t="n"/>
      <c r="B218" s="23" t="n"/>
      <c r="C218" s="30" t="n"/>
      <c r="D218" s="31" t="n"/>
      <c r="E218" s="32" t="str">
        <f t="shared" si="0"/>
        <v/>
      </c>
    </row>
    <row r="219">
      <c r="A219" s="30" t="n"/>
      <c r="B219" s="23" t="n"/>
      <c r="C219" s="30" t="n"/>
      <c r="D219" s="31" t="n"/>
      <c r="E219" s="32" t="str">
        <f t="shared" si="0"/>
        <v/>
      </c>
    </row>
    <row r="220">
      <c r="A220" s="30" t="n"/>
      <c r="B220" s="23" t="n"/>
      <c r="C220" s="30" t="n"/>
      <c r="D220" s="31" t="n"/>
      <c r="E220" s="32" t="str">
        <f t="shared" si="0"/>
        <v/>
      </c>
    </row>
    <row r="221">
      <c r="A221" s="30" t="n"/>
      <c r="B221" s="23" t="n"/>
      <c r="C221" s="30" t="n"/>
      <c r="D221" s="31" t="n"/>
      <c r="E221" s="32" t="str">
        <f t="shared" si="0"/>
        <v/>
      </c>
    </row>
    <row r="222">
      <c r="A222" s="30" t="n"/>
      <c r="B222" s="23" t="n"/>
      <c r="C222" s="30" t="n"/>
      <c r="D222" s="31" t="n"/>
      <c r="E222" s="32" t="str">
        <f t="shared" si="0"/>
        <v/>
      </c>
    </row>
    <row r="223">
      <c r="A223" s="30" t="n"/>
      <c r="B223" s="23" t="n"/>
      <c r="C223" s="30" t="n"/>
      <c r="D223" s="31" t="n"/>
      <c r="E223" s="32" t="str">
        <f t="shared" si="0"/>
        <v/>
      </c>
    </row>
    <row r="224">
      <c r="A224" s="30" t="n"/>
      <c r="B224" s="23" t="n"/>
      <c r="C224" s="30" t="n"/>
      <c r="D224" s="31" t="n"/>
      <c r="E224" s="32" t="str">
        <f t="shared" si="0"/>
        <v/>
      </c>
    </row>
    <row r="225">
      <c r="A225" s="30" t="n"/>
      <c r="B225" s="23" t="n"/>
      <c r="C225" s="30" t="n"/>
      <c r="D225" s="31" t="n"/>
      <c r="E225" s="32" t="str">
        <f t="shared" si="0"/>
        <v/>
      </c>
    </row>
    <row r="226">
      <c r="A226" s="30" t="n"/>
      <c r="B226" s="23" t="n"/>
      <c r="C226" s="30" t="n"/>
      <c r="D226" s="31" t="n"/>
      <c r="E226" s="32" t="str">
        <f t="shared" si="0"/>
        <v/>
      </c>
    </row>
    <row r="227">
      <c r="A227" s="30" t="n"/>
      <c r="B227" s="23" t="n"/>
      <c r="C227" s="30" t="n"/>
      <c r="D227" s="31" t="n"/>
      <c r="E227" s="32" t="str">
        <f t="shared" si="0"/>
        <v/>
      </c>
    </row>
    <row r="228">
      <c r="A228" s="30" t="n"/>
      <c r="B228" s="23" t="n"/>
      <c r="C228" s="30" t="n"/>
      <c r="D228" s="31" t="n"/>
      <c r="E228" s="32" t="str">
        <f t="shared" si="0"/>
        <v/>
      </c>
    </row>
    <row r="229">
      <c r="A229" s="30" t="n"/>
      <c r="B229" s="23" t="n"/>
      <c r="C229" s="30" t="n"/>
      <c r="D229" s="31" t="n"/>
      <c r="E229" s="32" t="str">
        <f t="shared" si="0"/>
        <v/>
      </c>
    </row>
    <row r="230">
      <c r="A230" s="30" t="n"/>
      <c r="B230" s="23" t="n"/>
      <c r="C230" s="30" t="n"/>
      <c r="D230" s="31" t="n"/>
      <c r="E230" s="32" t="str">
        <f t="shared" si="0"/>
        <v/>
      </c>
    </row>
    <row r="231">
      <c r="A231" s="30" t="n"/>
      <c r="B231" s="23" t="n"/>
      <c r="C231" s="30" t="n"/>
      <c r="D231" s="31" t="n"/>
      <c r="E231" s="32" t="str">
        <f t="shared" si="0"/>
        <v/>
      </c>
    </row>
    <row r="232">
      <c r="A232" s="30" t="n"/>
      <c r="B232" s="23" t="n"/>
      <c r="C232" s="30" t="n"/>
      <c r="D232" s="31" t="n"/>
      <c r="E232" s="32" t="str">
        <f t="shared" si="0"/>
        <v/>
      </c>
    </row>
    <row r="233">
      <c r="A233" s="30" t="n"/>
      <c r="B233" s="23" t="n"/>
      <c r="C233" s="30" t="n"/>
      <c r="D233" s="31" t="n"/>
      <c r="E233" s="32" t="str">
        <f t="shared" si="0"/>
        <v/>
      </c>
    </row>
    <row r="234">
      <c r="A234" s="30" t="n"/>
      <c r="B234" s="23" t="n"/>
      <c r="C234" s="30" t="n"/>
      <c r="D234" s="31" t="n"/>
      <c r="E234" s="32" t="str">
        <f t="shared" si="0"/>
        <v/>
      </c>
    </row>
    <row r="235">
      <c r="A235" s="30" t="n"/>
      <c r="B235" s="23" t="n"/>
      <c r="C235" s="30" t="n"/>
      <c r="D235" s="31" t="n"/>
      <c r="E235" s="32" t="str">
        <f t="shared" si="0"/>
        <v/>
      </c>
    </row>
    <row r="236">
      <c r="A236" s="30" t="n"/>
      <c r="B236" s="23" t="n"/>
      <c r="C236" s="30" t="n"/>
      <c r="D236" s="31" t="n"/>
      <c r="E236" s="32" t="str">
        <f t="shared" si="0"/>
        <v/>
      </c>
    </row>
    <row r="237">
      <c r="A237" s="30" t="n"/>
      <c r="B237" s="23" t="n"/>
      <c r="C237" s="30" t="n"/>
      <c r="D237" s="31" t="n"/>
      <c r="E237" s="32" t="str">
        <f t="shared" si="0"/>
        <v/>
      </c>
    </row>
    <row r="238">
      <c r="A238" s="30" t="n"/>
      <c r="B238" s="23" t="n"/>
      <c r="C238" s="30" t="n"/>
      <c r="D238" s="31" t="n"/>
      <c r="E238" s="32" t="str">
        <f t="shared" si="0"/>
        <v/>
      </c>
    </row>
    <row r="239">
      <c r="A239" s="30" t="n"/>
      <c r="B239" s="23" t="n"/>
      <c r="C239" s="30" t="n"/>
      <c r="D239" s="31" t="n"/>
      <c r="E239" s="32" t="str">
        <f t="shared" si="0"/>
        <v/>
      </c>
    </row>
    <row r="240">
      <c r="A240" s="30" t="n"/>
      <c r="B240" s="23" t="n"/>
      <c r="C240" s="30" t="n"/>
      <c r="D240" s="31" t="n"/>
      <c r="E240" s="32" t="str">
        <f t="shared" si="0"/>
        <v/>
      </c>
    </row>
    <row r="241">
      <c r="A241" s="30" t="n"/>
      <c r="B241" s="23" t="n"/>
      <c r="C241" s="30" t="n"/>
      <c r="D241" s="31" t="n"/>
      <c r="E241" s="32" t="str">
        <f t="shared" si="0"/>
        <v/>
      </c>
    </row>
    <row r="242">
      <c r="A242" s="30" t="n"/>
      <c r="B242" s="23" t="n"/>
      <c r="C242" s="30" t="n"/>
      <c r="D242" s="31" t="n"/>
      <c r="E242" s="32" t="str">
        <f t="shared" si="0"/>
        <v/>
      </c>
    </row>
    <row r="243">
      <c r="A243" s="30" t="n"/>
      <c r="B243" s="23" t="n"/>
      <c r="C243" s="30" t="n"/>
      <c r="D243" s="31" t="n"/>
      <c r="E243" s="32" t="str">
        <f t="shared" si="0"/>
        <v/>
      </c>
    </row>
    <row r="244">
      <c r="A244" s="30" t="n"/>
      <c r="B244" s="23" t="n"/>
      <c r="C244" s="30" t="n"/>
      <c r="D244" s="31" t="n"/>
      <c r="E244" s="32" t="str">
        <f t="shared" si="0"/>
        <v/>
      </c>
    </row>
    <row r="245">
      <c r="A245" s="30" t="n"/>
      <c r="B245" s="23" t="n"/>
      <c r="C245" s="30" t="n"/>
      <c r="D245" s="31" t="n"/>
      <c r="E245" s="32" t="str">
        <f t="shared" si="0"/>
        <v/>
      </c>
    </row>
    <row r="246">
      <c r="A246" s="30" t="n"/>
      <c r="B246" s="23" t="n"/>
      <c r="C246" s="30" t="n"/>
      <c r="D246" s="31" t="n"/>
      <c r="E246" s="32" t="str">
        <f t="shared" si="0"/>
        <v/>
      </c>
    </row>
    <row r="247">
      <c r="A247" s="30" t="n"/>
      <c r="B247" s="23" t="n"/>
      <c r="C247" s="30" t="n"/>
      <c r="D247" s="31" t="n"/>
      <c r="E247" s="32" t="str">
        <f t="shared" si="0"/>
        <v/>
      </c>
    </row>
    <row r="248">
      <c r="A248" s="30" t="n"/>
      <c r="B248" s="23" t="n"/>
      <c r="C248" s="30" t="n"/>
      <c r="D248" s="31" t="n"/>
      <c r="E248" s="32" t="str">
        <f t="shared" si="0"/>
        <v/>
      </c>
    </row>
    <row r="249">
      <c r="A249" s="30" t="n"/>
      <c r="B249" s="23" t="n"/>
      <c r="C249" s="30" t="n"/>
      <c r="D249" s="31" t="n"/>
      <c r="E249" s="32" t="str">
        <f t="shared" si="0"/>
        <v/>
      </c>
    </row>
    <row r="250">
      <c r="A250" s="30" t="n"/>
      <c r="B250" s="23" t="n"/>
      <c r="C250" s="30" t="n"/>
      <c r="D250" s="31" t="n"/>
      <c r="E250" s="32" t="str">
        <f t="shared" si="0"/>
        <v/>
      </c>
    </row>
    <row r="251">
      <c r="A251" s="30" t="n"/>
      <c r="B251" s="23" t="n"/>
      <c r="C251" s="30" t="n"/>
      <c r="D251" s="31" t="n"/>
      <c r="E251" s="32" t="str">
        <f t="shared" si="0"/>
        <v/>
      </c>
    </row>
    <row r="252">
      <c r="A252" s="30" t="n"/>
      <c r="B252" s="23" t="n"/>
      <c r="C252" s="30" t="n"/>
      <c r="D252" s="31" t="n"/>
      <c r="E252" s="32" t="str">
        <f t="shared" si="0"/>
        <v/>
      </c>
    </row>
    <row r="253">
      <c r="A253" s="30" t="n"/>
      <c r="B253" s="23" t="n"/>
      <c r="C253" s="30" t="n"/>
      <c r="D253" s="31" t="n"/>
      <c r="E253" s="32" t="str">
        <f t="shared" si="0"/>
        <v/>
      </c>
    </row>
    <row r="254">
      <c r="A254" s="30" t="n"/>
      <c r="B254" s="23" t="n"/>
      <c r="C254" s="30" t="n"/>
      <c r="D254" s="31" t="n"/>
      <c r="E254" s="32" t="str">
        <f t="shared" si="0"/>
        <v/>
      </c>
    </row>
    <row r="255">
      <c r="A255" s="30" t="n"/>
      <c r="B255" s="23" t="n"/>
      <c r="C255" s="30" t="n"/>
      <c r="D255" s="31" t="n"/>
      <c r="E255" s="32" t="str">
        <f t="shared" si="0"/>
        <v/>
      </c>
    </row>
    <row r="256">
      <c r="A256" s="30" t="n"/>
      <c r="B256" s="23" t="n"/>
      <c r="C256" s="30" t="n"/>
      <c r="D256" s="31" t="n"/>
      <c r="E256" s="32" t="str">
        <f t="shared" si="0"/>
        <v/>
      </c>
    </row>
    <row r="257">
      <c r="A257" s="30" t="n"/>
      <c r="B257" s="23" t="n"/>
      <c r="C257" s="30" t="n"/>
      <c r="D257" s="31" t="n"/>
      <c r="E257" s="32" t="str">
        <f t="shared" si="0"/>
        <v/>
      </c>
    </row>
    <row r="258">
      <c r="A258" s="30" t="n"/>
      <c r="B258" s="23" t="n"/>
      <c r="C258" s="30" t="n"/>
      <c r="D258" s="31" t="n"/>
      <c r="E258" s="32" t="str">
        <f t="shared" si="0"/>
        <v/>
      </c>
    </row>
    <row r="259">
      <c r="A259" s="30" t="n"/>
      <c r="B259" s="23" t="n"/>
      <c r="C259" s="30" t="n"/>
      <c r="D259" s="31" t="n"/>
      <c r="E259" s="32" t="str">
        <f t="shared" si="0"/>
        <v/>
      </c>
    </row>
    <row r="260">
      <c r="A260" s="30" t="n"/>
      <c r="B260" s="23" t="n"/>
      <c r="C260" s="30" t="n"/>
      <c r="D260" s="31" t="n"/>
      <c r="E260" s="32" t="str">
        <f t="shared" si="0"/>
        <v/>
      </c>
    </row>
    <row r="261">
      <c r="A261" s="30" t="n"/>
      <c r="B261" s="23" t="n"/>
      <c r="C261" s="30" t="n"/>
      <c r="D261" s="31" t="n"/>
      <c r="E261" s="32" t="str">
        <f t="shared" si="0"/>
        <v/>
      </c>
    </row>
    <row r="262">
      <c r="A262" s="30" t="n"/>
      <c r="B262" s="23" t="n"/>
      <c r="C262" s="30" t="n"/>
      <c r="D262" s="31" t="n"/>
      <c r="E262" s="32" t="str">
        <f t="shared" si="0"/>
        <v/>
      </c>
    </row>
    <row r="263">
      <c r="A263" s="30" t="n"/>
      <c r="B263" s="23" t="n"/>
      <c r="C263" s="30" t="n"/>
      <c r="D263" s="31" t="n"/>
      <c r="E263" s="32" t="str">
        <f t="shared" si="0"/>
        <v/>
      </c>
    </row>
    <row r="264">
      <c r="A264" s="30" t="n"/>
      <c r="B264" s="23" t="n"/>
      <c r="C264" s="30" t="n"/>
      <c r="D264" s="31" t="n"/>
      <c r="E264" s="32" t="str">
        <f t="shared" si="0"/>
        <v/>
      </c>
    </row>
    <row r="265">
      <c r="A265" s="30" t="n"/>
      <c r="B265" s="23" t="n"/>
      <c r="C265" s="30" t="n"/>
      <c r="D265" s="31" t="n"/>
      <c r="E265" s="32" t="str">
        <f t="shared" si="0"/>
        <v/>
      </c>
    </row>
    <row r="266">
      <c r="A266" s="30" t="n"/>
      <c r="B266" s="23" t="n"/>
      <c r="C266" s="30" t="n"/>
      <c r="D266" s="31" t="n"/>
      <c r="E266" s="32" t="str">
        <f t="shared" si="0"/>
        <v/>
      </c>
    </row>
    <row r="267">
      <c r="A267" s="30" t="n"/>
      <c r="B267" s="23" t="n"/>
      <c r="C267" s="30" t="n"/>
      <c r="D267" s="31" t="n"/>
      <c r="E267" s="32" t="str">
        <f t="shared" si="0"/>
        <v/>
      </c>
    </row>
    <row r="268">
      <c r="A268" s="30" t="n"/>
      <c r="B268" s="23" t="n"/>
      <c r="C268" s="30" t="n"/>
      <c r="D268" s="31" t="n"/>
      <c r="E268" s="32" t="str">
        <f t="shared" si="0"/>
        <v/>
      </c>
    </row>
    <row r="269">
      <c r="A269" s="30" t="n"/>
      <c r="B269" s="23" t="n"/>
      <c r="C269" s="30" t="n"/>
      <c r="D269" s="31" t="n"/>
      <c r="E269" s="32" t="str">
        <f t="shared" si="0"/>
        <v/>
      </c>
    </row>
    <row r="270">
      <c r="A270" s="30" t="n"/>
      <c r="B270" s="23" t="n"/>
      <c r="C270" s="30" t="n"/>
      <c r="D270" s="31" t="n"/>
      <c r="E270" s="32" t="str">
        <f t="shared" si="0"/>
        <v/>
      </c>
    </row>
    <row r="271">
      <c r="A271" s="30" t="n"/>
      <c r="B271" s="23" t="n"/>
      <c r="C271" s="30" t="n"/>
      <c r="D271" s="31" t="n"/>
      <c r="E271" s="32" t="str">
        <f t="shared" si="0"/>
        <v/>
      </c>
    </row>
    <row r="272">
      <c r="A272" s="30" t="n"/>
      <c r="B272" s="23" t="n"/>
      <c r="C272" s="30" t="n"/>
      <c r="D272" s="31" t="n"/>
      <c r="E272" s="32" t="str">
        <f t="shared" si="0"/>
        <v/>
      </c>
    </row>
    <row r="273">
      <c r="A273" s="30" t="n"/>
      <c r="B273" s="23" t="n"/>
      <c r="C273" s="30" t="n"/>
      <c r="D273" s="31" t="n"/>
      <c r="E273" s="32" t="str">
        <f t="shared" si="0"/>
        <v/>
      </c>
    </row>
    <row r="274">
      <c r="A274" s="30" t="n"/>
      <c r="B274" s="23" t="n"/>
      <c r="C274" s="30" t="n"/>
      <c r="D274" s="31" t="n"/>
      <c r="E274" s="32" t="str">
        <f t="shared" si="0"/>
        <v/>
      </c>
    </row>
    <row r="275">
      <c r="A275" s="30" t="n"/>
      <c r="B275" s="23" t="n"/>
      <c r="C275" s="30" t="n"/>
      <c r="D275" s="31" t="n"/>
      <c r="E275" s="32" t="str">
        <f t="shared" si="0"/>
        <v/>
      </c>
    </row>
    <row r="276">
      <c r="A276" s="30" t="n"/>
      <c r="B276" s="23" t="n"/>
      <c r="C276" s="30" t="n"/>
      <c r="D276" s="31" t="n"/>
      <c r="E276" s="32" t="str">
        <f t="shared" si="0"/>
        <v/>
      </c>
    </row>
    <row r="277">
      <c r="A277" s="30" t="n"/>
      <c r="B277" s="23" t="n"/>
      <c r="C277" s="30" t="n"/>
      <c r="D277" s="31" t="n"/>
      <c r="E277" s="32" t="str">
        <f t="shared" si="0"/>
        <v/>
      </c>
    </row>
    <row r="278">
      <c r="A278" s="30" t="n"/>
      <c r="B278" s="23" t="n"/>
      <c r="C278" s="30" t="n"/>
      <c r="D278" s="31" t="n"/>
      <c r="E278" s="32" t="str">
        <f t="shared" si="0"/>
        <v/>
      </c>
    </row>
    <row r="279">
      <c r="A279" s="30" t="n"/>
      <c r="B279" s="23" t="n"/>
      <c r="C279" s="30" t="n"/>
      <c r="D279" s="31" t="n"/>
      <c r="E279" s="32" t="str">
        <f t="shared" si="0"/>
        <v/>
      </c>
    </row>
    <row r="280">
      <c r="A280" s="30" t="n"/>
      <c r="B280" s="23" t="n"/>
      <c r="C280" s="30" t="n"/>
      <c r="D280" s="31" t="n"/>
      <c r="E280" s="32" t="str">
        <f t="shared" si="0"/>
        <v/>
      </c>
    </row>
    <row r="281">
      <c r="A281" s="30" t="n"/>
      <c r="B281" s="23" t="n"/>
      <c r="C281" s="30" t="n"/>
      <c r="D281" s="31" t="n"/>
      <c r="E281" s="32" t="str">
        <f t="shared" si="0"/>
        <v/>
      </c>
    </row>
    <row r="282">
      <c r="A282" s="30" t="n"/>
      <c r="B282" s="23" t="n"/>
      <c r="C282" s="30" t="n"/>
      <c r="D282" s="31" t="n"/>
      <c r="E282" s="32" t="str">
        <f t="shared" si="0"/>
        <v/>
      </c>
    </row>
    <row r="283">
      <c r="A283" s="30" t="n"/>
      <c r="B283" s="23" t="n"/>
      <c r="C283" s="30" t="n"/>
      <c r="D283" s="31" t="n"/>
      <c r="E283" s="32" t="str">
        <f t="shared" si="0"/>
        <v/>
      </c>
    </row>
    <row r="284">
      <c r="A284" s="30" t="n"/>
      <c r="B284" s="23" t="n"/>
      <c r="C284" s="30" t="n"/>
      <c r="D284" s="31" t="n"/>
      <c r="E284" s="32" t="str">
        <f t="shared" si="0"/>
        <v/>
      </c>
    </row>
    <row r="285">
      <c r="A285" s="30" t="n"/>
      <c r="B285" s="23" t="n"/>
      <c r="C285" s="30" t="n"/>
      <c r="D285" s="31" t="n"/>
      <c r="E285" s="32" t="str">
        <f t="shared" si="0"/>
        <v/>
      </c>
    </row>
    <row r="286">
      <c r="A286" s="30" t="n"/>
      <c r="B286" s="23" t="n"/>
      <c r="C286" s="30" t="n"/>
      <c r="D286" s="31" t="n"/>
      <c r="E286" s="32" t="str">
        <f t="shared" si="0"/>
        <v/>
      </c>
    </row>
    <row r="287">
      <c r="A287" s="30" t="n"/>
      <c r="B287" s="23" t="n"/>
      <c r="C287" s="30" t="n"/>
      <c r="D287" s="31" t="n"/>
      <c r="E287" s="32" t="str">
        <f t="shared" si="0"/>
        <v/>
      </c>
    </row>
    <row r="288">
      <c r="A288" s="30" t="n"/>
      <c r="B288" s="23" t="n"/>
      <c r="C288" s="30" t="n"/>
      <c r="D288" s="31" t="n"/>
      <c r="E288" s="32" t="str">
        <f t="shared" si="0"/>
        <v/>
      </c>
    </row>
    <row r="289">
      <c r="A289" s="30" t="n"/>
      <c r="B289" s="23" t="n"/>
      <c r="C289" s="30" t="n"/>
      <c r="D289" s="31" t="n"/>
      <c r="E289" s="32" t="str">
        <f t="shared" si="0"/>
        <v/>
      </c>
    </row>
    <row r="290">
      <c r="A290" s="30" t="n"/>
      <c r="B290" s="23" t="n"/>
      <c r="C290" s="30" t="n"/>
      <c r="D290" s="31" t="n"/>
      <c r="E290" s="32" t="str">
        <f t="shared" si="0"/>
        <v/>
      </c>
    </row>
    <row r="291">
      <c r="A291" s="30" t="n"/>
      <c r="B291" s="23" t="n"/>
      <c r="C291" s="30" t="n"/>
      <c r="D291" s="31" t="n"/>
      <c r="E291" s="32" t="str">
        <f t="shared" si="0"/>
        <v/>
      </c>
    </row>
    <row r="292">
      <c r="A292" s="30" t="n"/>
      <c r="B292" s="23" t="n"/>
      <c r="C292" s="30" t="n"/>
      <c r="D292" s="31" t="n"/>
      <c r="E292" s="32" t="str">
        <f t="shared" si="0"/>
        <v/>
      </c>
    </row>
    <row r="293">
      <c r="A293" s="30" t="n"/>
      <c r="B293" s="23" t="n"/>
      <c r="C293" s="30" t="n"/>
      <c r="D293" s="31" t="n"/>
      <c r="E293" s="32" t="str">
        <f t="shared" si="0"/>
        <v/>
      </c>
    </row>
    <row r="294">
      <c r="A294" s="30" t="n"/>
      <c r="B294" s="23" t="n"/>
      <c r="C294" s="30" t="n"/>
      <c r="D294" s="31" t="n"/>
      <c r="E294" s="32" t="str">
        <f t="shared" si="0"/>
        <v/>
      </c>
    </row>
    <row r="295">
      <c r="A295" s="30" t="n"/>
      <c r="B295" s="23" t="n"/>
      <c r="C295" s="30" t="n"/>
      <c r="D295" s="31" t="n"/>
      <c r="E295" s="32" t="str">
        <f t="shared" si="0"/>
        <v/>
      </c>
    </row>
    <row r="296">
      <c r="A296" s="30" t="n"/>
      <c r="B296" s="23" t="n"/>
      <c r="C296" s="30" t="n"/>
      <c r="D296" s="31" t="n"/>
      <c r="E296" s="32" t="str">
        <f t="shared" si="0"/>
        <v/>
      </c>
    </row>
    <row r="297">
      <c r="A297" s="30" t="n"/>
      <c r="B297" s="23" t="n"/>
      <c r="C297" s="30" t="n"/>
      <c r="D297" s="31" t="n"/>
      <c r="E297" s="32" t="str">
        <f t="shared" si="0"/>
        <v/>
      </c>
    </row>
    <row r="298">
      <c r="A298" s="30" t="n"/>
      <c r="B298" s="23" t="n"/>
      <c r="C298" s="30" t="n"/>
      <c r="D298" s="31" t="n"/>
      <c r="E298" s="32" t="str">
        <f t="shared" si="0"/>
        <v/>
      </c>
    </row>
    <row r="299">
      <c r="A299" s="30" t="n"/>
      <c r="B299" s="23" t="n"/>
      <c r="C299" s="30" t="n"/>
      <c r="D299" s="31" t="n"/>
      <c r="E299" s="32" t="str">
        <f t="shared" si="0"/>
        <v/>
      </c>
    </row>
    <row r="300">
      <c r="A300" s="30" t="n"/>
      <c r="B300" s="23" t="n"/>
      <c r="C300" s="30" t="n"/>
      <c r="D300" s="31" t="n"/>
      <c r="E300" s="32" t="str">
        <f t="shared" si="0"/>
        <v/>
      </c>
    </row>
    <row r="301">
      <c r="A301" s="30" t="n"/>
      <c r="B301" s="23" t="n"/>
      <c r="C301" s="30" t="n"/>
      <c r="D301" s="31" t="n"/>
      <c r="E301" s="32" t="str">
        <f t="shared" si="0"/>
        <v/>
      </c>
    </row>
    <row r="302">
      <c r="A302" s="30" t="n"/>
      <c r="B302" s="23" t="n"/>
      <c r="C302" s="30" t="n"/>
      <c r="D302" s="31" t="n"/>
      <c r="E302" s="32" t="str">
        <f t="shared" si="0"/>
        <v/>
      </c>
    </row>
    <row r="303">
      <c r="A303" s="30" t="n"/>
      <c r="B303" s="23" t="n"/>
      <c r="C303" s="30" t="n"/>
      <c r="D303" s="31" t="n"/>
      <c r="E303" s="32" t="str">
        <f t="shared" si="0"/>
        <v/>
      </c>
    </row>
    <row r="304">
      <c r="A304" s="30" t="n"/>
      <c r="B304" s="23" t="n"/>
      <c r="C304" s="30" t="n"/>
      <c r="D304" s="31" t="n"/>
      <c r="E304" s="32" t="str">
        <f t="shared" si="0"/>
        <v/>
      </c>
    </row>
    <row r="305">
      <c r="A305" s="30" t="n"/>
      <c r="B305" s="23" t="n"/>
      <c r="C305" s="30" t="n"/>
      <c r="D305" s="31" t="n"/>
      <c r="E305" s="32" t="str">
        <f t="shared" si="0"/>
        <v/>
      </c>
    </row>
    <row r="306">
      <c r="A306" s="30" t="n"/>
      <c r="B306" s="23" t="n"/>
      <c r="C306" s="30" t="n"/>
      <c r="D306" s="31" t="n"/>
      <c r="E306" s="32" t="str">
        <f t="shared" si="0"/>
        <v/>
      </c>
    </row>
    <row r="307">
      <c r="A307" s="30" t="n"/>
      <c r="B307" s="23" t="n"/>
      <c r="C307" s="30" t="n"/>
      <c r="D307" s="31" t="n"/>
      <c r="E307" s="32" t="str">
        <f t="shared" si="0"/>
        <v/>
      </c>
    </row>
    <row r="308">
      <c r="A308" s="30" t="n"/>
      <c r="B308" s="23" t="n"/>
      <c r="C308" s="30" t="n"/>
      <c r="D308" s="31" t="n"/>
      <c r="E308" s="32" t="str">
        <f t="shared" si="0"/>
        <v/>
      </c>
    </row>
    <row r="309">
      <c r="A309" s="30" t="n"/>
      <c r="B309" s="23" t="n"/>
      <c r="C309" s="30" t="n"/>
      <c r="D309" s="31" t="n"/>
      <c r="E309" s="32" t="str">
        <f t="shared" si="0"/>
        <v/>
      </c>
    </row>
    <row r="310">
      <c r="A310" s="30" t="n"/>
      <c r="B310" s="23" t="n"/>
      <c r="C310" s="30" t="n"/>
      <c r="D310" s="31" t="n"/>
      <c r="E310" s="32" t="str">
        <f t="shared" si="0"/>
        <v/>
      </c>
    </row>
    <row r="311">
      <c r="A311" s="30" t="n"/>
      <c r="B311" s="23" t="n"/>
      <c r="C311" s="30" t="n"/>
      <c r="D311" s="31" t="n"/>
      <c r="E311" s="32" t="str">
        <f t="shared" si="0"/>
        <v/>
      </c>
    </row>
    <row r="312">
      <c r="A312" s="30" t="n"/>
      <c r="B312" s="23" t="n"/>
      <c r="C312" s="30" t="n"/>
      <c r="D312" s="31" t="n"/>
      <c r="E312" s="32" t="str">
        <f t="shared" si="0"/>
        <v/>
      </c>
    </row>
    <row r="313">
      <c r="A313" s="30" t="n"/>
      <c r="B313" s="23" t="n"/>
      <c r="C313" s="30" t="n"/>
      <c r="D313" s="31" t="n"/>
      <c r="E313" s="32" t="str">
        <f t="shared" si="0"/>
        <v/>
      </c>
    </row>
    <row r="314">
      <c r="A314" s="30" t="n"/>
      <c r="B314" s="23" t="n"/>
      <c r="C314" s="30" t="n"/>
      <c r="D314" s="31" t="n"/>
      <c r="E314" s="32" t="str">
        <f t="shared" si="0"/>
        <v/>
      </c>
    </row>
    <row r="315">
      <c r="A315" s="30" t="n"/>
      <c r="B315" s="23" t="n"/>
      <c r="C315" s="30" t="n"/>
      <c r="D315" s="31" t="n"/>
      <c r="E315" s="32" t="str">
        <f t="shared" si="0"/>
        <v/>
      </c>
    </row>
    <row r="316">
      <c r="A316" s="30" t="n"/>
      <c r="B316" s="23" t="n"/>
      <c r="C316" s="30" t="n"/>
      <c r="D316" s="31" t="n"/>
      <c r="E316" s="32" t="str">
        <f t="shared" si="0"/>
        <v/>
      </c>
    </row>
    <row r="317">
      <c r="A317" s="30" t="n"/>
      <c r="B317" s="23" t="n"/>
      <c r="C317" s="30" t="n"/>
      <c r="D317" s="31" t="n"/>
      <c r="E317" s="32" t="str">
        <f t="shared" si="0"/>
        <v/>
      </c>
    </row>
    <row r="318">
      <c r="A318" s="30" t="n"/>
      <c r="B318" s="23" t="n"/>
      <c r="C318" s="30" t="n"/>
      <c r="D318" s="31" t="n"/>
      <c r="E318" s="32" t="str">
        <f t="shared" si="0"/>
        <v/>
      </c>
    </row>
    <row r="319">
      <c r="A319" s="30" t="n"/>
      <c r="B319" s="23" t="n"/>
      <c r="C319" s="30" t="n"/>
      <c r="D319" s="31" t="n"/>
      <c r="E319" s="32" t="str">
        <f t="shared" si="0"/>
        <v/>
      </c>
    </row>
    <row r="320">
      <c r="A320" s="30" t="n"/>
      <c r="B320" s="23" t="n"/>
      <c r="C320" s="30" t="n"/>
      <c r="D320" s="31" t="n"/>
      <c r="E320" s="32" t="str">
        <f t="shared" si="0"/>
        <v/>
      </c>
    </row>
    <row r="321">
      <c r="A321" s="30" t="n"/>
      <c r="B321" s="23" t="n"/>
      <c r="C321" s="30" t="n"/>
      <c r="D321" s="31" t="n"/>
      <c r="E321" s="32" t="str">
        <f t="shared" si="0"/>
        <v/>
      </c>
    </row>
    <row r="322">
      <c r="A322" s="30" t="n"/>
      <c r="B322" s="23" t="n"/>
      <c r="C322" s="30" t="n"/>
      <c r="D322" s="31" t="n"/>
      <c r="E322" s="32" t="str">
        <f t="shared" si="0"/>
        <v/>
      </c>
    </row>
    <row r="323">
      <c r="A323" s="30" t="n"/>
      <c r="B323" s="23" t="n"/>
      <c r="C323" s="30" t="n"/>
      <c r="D323" s="31" t="n"/>
      <c r="E323" s="32" t="str">
        <f t="shared" si="0"/>
        <v/>
      </c>
    </row>
    <row r="324">
      <c r="A324" s="30" t="n"/>
      <c r="B324" s="23" t="n"/>
      <c r="C324" s="30" t="n"/>
      <c r="D324" s="31" t="n"/>
      <c r="E324" s="32" t="str">
        <f t="shared" si="0"/>
        <v/>
      </c>
    </row>
    <row r="325">
      <c r="A325" s="30" t="n"/>
      <c r="B325" s="23" t="n"/>
      <c r="C325" s="30" t="n"/>
      <c r="D325" s="31" t="n"/>
      <c r="E325" s="32" t="str">
        <f t="shared" si="0"/>
        <v/>
      </c>
    </row>
    <row r="326">
      <c r="A326" s="30" t="n"/>
      <c r="B326" s="23" t="n"/>
      <c r="C326" s="30" t="n"/>
      <c r="D326" s="31" t="n"/>
      <c r="E326" s="32" t="str">
        <f t="shared" si="0"/>
        <v/>
      </c>
    </row>
    <row r="327">
      <c r="A327" s="30" t="n"/>
      <c r="B327" s="23" t="n"/>
      <c r="C327" s="30" t="n"/>
      <c r="D327" s="31" t="n"/>
      <c r="E327" s="32" t="str">
        <f t="shared" si="0"/>
        <v/>
      </c>
    </row>
    <row r="328">
      <c r="A328" s="30" t="n"/>
      <c r="B328" s="23" t="n"/>
      <c r="C328" s="30" t="n"/>
      <c r="D328" s="31" t="n"/>
      <c r="E328" s="32" t="str">
        <f t="shared" si="0"/>
        <v/>
      </c>
    </row>
    <row r="329">
      <c r="A329" s="30" t="n"/>
      <c r="B329" s="23" t="n"/>
      <c r="C329" s="30" t="n"/>
      <c r="D329" s="31" t="n"/>
      <c r="E329" s="32" t="str">
        <f t="shared" si="0"/>
        <v/>
      </c>
    </row>
    <row r="330">
      <c r="A330" s="30" t="n"/>
      <c r="B330" s="23" t="n"/>
      <c r="C330" s="30" t="n"/>
      <c r="D330" s="31" t="n"/>
      <c r="E330" s="32" t="str">
        <f t="shared" si="0"/>
        <v/>
      </c>
    </row>
    <row r="331">
      <c r="A331" s="30" t="n"/>
      <c r="B331" s="23" t="n"/>
      <c r="C331" s="30" t="n"/>
      <c r="D331" s="31" t="n"/>
      <c r="E331" s="32" t="str">
        <f t="shared" si="0"/>
        <v/>
      </c>
    </row>
    <row r="332">
      <c r="A332" s="30" t="n"/>
      <c r="B332" s="23" t="n"/>
      <c r="C332" s="30" t="n"/>
      <c r="D332" s="31" t="n"/>
      <c r="E332" s="32" t="str">
        <f t="shared" si="0"/>
        <v/>
      </c>
    </row>
    <row r="333">
      <c r="A333" s="30" t="n"/>
      <c r="B333" s="23" t="n"/>
      <c r="C333" s="30" t="n"/>
      <c r="D333" s="31" t="n"/>
      <c r="E333" s="32" t="str">
        <f t="shared" si="0"/>
        <v/>
      </c>
    </row>
    <row r="334">
      <c r="A334" s="30" t="n"/>
      <c r="B334" s="23" t="n"/>
      <c r="C334" s="30" t="n"/>
      <c r="D334" s="31" t="n"/>
      <c r="E334" s="32" t="str">
        <f t="shared" si="0"/>
        <v/>
      </c>
    </row>
    <row r="335">
      <c r="A335" s="30" t="n"/>
      <c r="B335" s="23" t="n"/>
      <c r="C335" s="30" t="n"/>
      <c r="D335" s="31" t="n"/>
      <c r="E335" s="32" t="str">
        <f t="shared" si="0"/>
        <v/>
      </c>
    </row>
    <row r="336">
      <c r="A336" s="30" t="n"/>
      <c r="B336" s="23" t="n"/>
      <c r="C336" s="30" t="n"/>
      <c r="D336" s="31" t="n"/>
      <c r="E336" s="32" t="str">
        <f t="shared" si="0"/>
        <v/>
      </c>
    </row>
    <row r="337">
      <c r="A337" s="30" t="n"/>
      <c r="B337" s="23" t="n"/>
      <c r="C337" s="30" t="n"/>
      <c r="D337" s="31" t="n"/>
      <c r="E337" s="32" t="str">
        <f t="shared" si="0"/>
        <v/>
      </c>
    </row>
    <row r="338">
      <c r="A338" s="30" t="n"/>
      <c r="B338" s="23" t="n"/>
      <c r="C338" s="30" t="n"/>
      <c r="D338" s="31" t="n"/>
      <c r="E338" s="32" t="str">
        <f t="shared" si="0"/>
        <v/>
      </c>
    </row>
    <row r="339">
      <c r="A339" s="30" t="n"/>
      <c r="B339" s="23" t="n"/>
      <c r="C339" s="30" t="n"/>
      <c r="D339" s="31" t="n"/>
      <c r="E339" s="32" t="str">
        <f t="shared" si="0"/>
        <v/>
      </c>
    </row>
    <row r="340">
      <c r="A340" s="30" t="n"/>
      <c r="B340" s="23" t="n"/>
      <c r="C340" s="30" t="n"/>
      <c r="D340" s="31" t="n"/>
      <c r="E340" s="32" t="str">
        <f t="shared" si="0"/>
        <v/>
      </c>
    </row>
    <row r="341">
      <c r="A341" s="30" t="n"/>
      <c r="B341" s="23" t="n"/>
      <c r="C341" s="30" t="n"/>
      <c r="D341" s="31" t="n"/>
      <c r="E341" s="32" t="str">
        <f t="shared" si="0"/>
        <v/>
      </c>
    </row>
    <row r="342">
      <c r="A342" s="30" t="n"/>
      <c r="B342" s="23" t="n"/>
      <c r="C342" s="30" t="n"/>
      <c r="D342" s="31" t="n"/>
      <c r="E342" s="32" t="str">
        <f t="shared" si="0"/>
        <v/>
      </c>
    </row>
    <row r="343">
      <c r="A343" s="30" t="n"/>
      <c r="B343" s="23" t="n"/>
      <c r="C343" s="30" t="n"/>
      <c r="D343" s="31" t="n"/>
      <c r="E343" s="32" t="str">
        <f t="shared" si="0"/>
        <v/>
      </c>
    </row>
    <row r="344">
      <c r="A344" s="30" t="n"/>
      <c r="B344" s="23" t="n"/>
      <c r="C344" s="30" t="n"/>
      <c r="D344" s="31" t="n"/>
      <c r="E344" s="32" t="str">
        <f t="shared" si="0"/>
        <v/>
      </c>
    </row>
    <row r="345">
      <c r="A345" s="30" t="n"/>
      <c r="B345" s="23" t="n"/>
      <c r="C345" s="30" t="n"/>
      <c r="D345" s="31" t="n"/>
      <c r="E345" s="32" t="str">
        <f t="shared" si="0"/>
        <v/>
      </c>
    </row>
    <row r="346">
      <c r="A346" s="30" t="n"/>
      <c r="B346" s="23" t="n"/>
      <c r="C346" s="30" t="n"/>
      <c r="D346" s="31" t="n"/>
      <c r="E346" s="32" t="str">
        <f t="shared" si="0"/>
        <v/>
      </c>
    </row>
    <row r="347">
      <c r="A347" s="30" t="n"/>
      <c r="B347" s="23" t="n"/>
      <c r="C347" s="30" t="n"/>
      <c r="D347" s="31" t="n"/>
      <c r="E347" s="32" t="str">
        <f t="shared" si="0"/>
        <v/>
      </c>
    </row>
    <row r="348">
      <c r="A348" s="30" t="n"/>
      <c r="B348" s="23" t="n"/>
      <c r="C348" s="30" t="n"/>
      <c r="D348" s="31" t="n"/>
      <c r="E348" s="32" t="str">
        <f t="shared" si="0"/>
        <v/>
      </c>
    </row>
    <row r="349">
      <c r="A349" s="30" t="n"/>
      <c r="B349" s="23" t="n"/>
      <c r="C349" s="30" t="n"/>
      <c r="D349" s="31" t="n"/>
      <c r="E349" s="32" t="str">
        <f t="shared" si="0"/>
        <v/>
      </c>
    </row>
    <row r="350">
      <c r="A350" s="30" t="n"/>
      <c r="B350" s="23" t="n"/>
      <c r="C350" s="30" t="n"/>
      <c r="D350" s="31" t="n"/>
      <c r="E350" s="32" t="str">
        <f t="shared" si="0"/>
        <v/>
      </c>
    </row>
    <row r="351">
      <c r="A351" s="30" t="n"/>
      <c r="B351" s="23" t="n"/>
      <c r="C351" s="30" t="n"/>
      <c r="D351" s="31" t="n"/>
      <c r="E351" s="32" t="str">
        <f t="shared" si="0"/>
        <v/>
      </c>
    </row>
    <row r="352">
      <c r="A352" s="30" t="n"/>
      <c r="B352" s="23" t="n"/>
      <c r="C352" s="30" t="n"/>
      <c r="D352" s="31" t="n"/>
      <c r="E352" s="32" t="str">
        <f t="shared" si="0"/>
        <v/>
      </c>
    </row>
    <row r="353">
      <c r="A353" s="30" t="n"/>
      <c r="B353" s="23" t="n"/>
      <c r="C353" s="30" t="n"/>
      <c r="D353" s="31" t="n"/>
      <c r="E353" s="32" t="str">
        <f t="shared" si="0"/>
        <v/>
      </c>
    </row>
    <row r="354">
      <c r="A354" s="30" t="n"/>
      <c r="B354" s="23" t="n"/>
      <c r="C354" s="30" t="n"/>
      <c r="D354" s="31" t="n"/>
      <c r="E354" s="32" t="str">
        <f t="shared" si="0"/>
        <v/>
      </c>
    </row>
    <row r="355">
      <c r="A355" s="30" t="n"/>
      <c r="B355" s="23" t="n"/>
      <c r="C355" s="30" t="n"/>
      <c r="D355" s="31" t="n"/>
      <c r="E355" s="32" t="str">
        <f t="shared" si="0"/>
        <v/>
      </c>
    </row>
    <row r="356">
      <c r="A356" s="30" t="n"/>
      <c r="B356" s="23" t="n"/>
      <c r="C356" s="30" t="n"/>
      <c r="D356" s="31" t="n"/>
      <c r="E356" s="32" t="str">
        <f t="shared" si="0"/>
        <v/>
      </c>
    </row>
    <row r="357">
      <c r="A357" s="30" t="n"/>
      <c r="B357" s="23" t="n"/>
      <c r="C357" s="30" t="n"/>
      <c r="D357" s="31" t="n"/>
      <c r="E357" s="32" t="str">
        <f t="shared" si="0"/>
        <v/>
      </c>
    </row>
    <row r="358">
      <c r="A358" s="30" t="n"/>
      <c r="B358" s="23" t="n"/>
      <c r="C358" s="30" t="n"/>
      <c r="D358" s="31" t="n"/>
      <c r="E358" s="32" t="str">
        <f t="shared" si="0"/>
        <v/>
      </c>
    </row>
    <row r="359">
      <c r="A359" s="30" t="n"/>
      <c r="B359" s="23" t="n"/>
      <c r="C359" s="30" t="n"/>
      <c r="D359" s="31" t="n"/>
      <c r="E359" s="32" t="str">
        <f t="shared" si="0"/>
        <v/>
      </c>
    </row>
    <row r="360">
      <c r="A360" s="30" t="n"/>
      <c r="B360" s="23" t="n"/>
      <c r="C360" s="30" t="n"/>
      <c r="D360" s="31" t="n"/>
      <c r="E360" s="32" t="str">
        <f t="shared" si="0"/>
        <v/>
      </c>
    </row>
    <row r="361">
      <c r="A361" s="30" t="n"/>
      <c r="B361" s="23" t="n"/>
      <c r="C361" s="30" t="n"/>
      <c r="D361" s="31" t="n"/>
      <c r="E361" s="32" t="str">
        <f t="shared" si="0"/>
        <v/>
      </c>
    </row>
    <row r="362">
      <c r="A362" s="30" t="n"/>
      <c r="B362" s="23" t="n"/>
      <c r="C362" s="30" t="n"/>
      <c r="D362" s="31" t="n"/>
      <c r="E362" s="32" t="str">
        <f t="shared" si="0"/>
        <v/>
      </c>
    </row>
    <row r="363">
      <c r="A363" s="30" t="n"/>
      <c r="B363" s="23" t="n"/>
      <c r="C363" s="30" t="n"/>
      <c r="D363" s="31" t="n"/>
      <c r="E363" s="32" t="str">
        <f t="shared" si="0"/>
        <v/>
      </c>
    </row>
    <row r="364">
      <c r="A364" s="30" t="n"/>
      <c r="B364" s="23" t="n"/>
      <c r="C364" s="30" t="n"/>
      <c r="D364" s="31" t="n"/>
      <c r="E364" s="32" t="str">
        <f t="shared" si="0"/>
        <v/>
      </c>
    </row>
    <row r="365">
      <c r="A365" s="30" t="n"/>
      <c r="B365" s="23" t="n"/>
      <c r="C365" s="30" t="n"/>
      <c r="D365" s="31" t="n"/>
      <c r="E365" s="32" t="str">
        <f t="shared" si="0"/>
        <v/>
      </c>
    </row>
    <row r="366">
      <c r="A366" s="30" t="n"/>
      <c r="B366" s="23" t="n"/>
      <c r="C366" s="30" t="n"/>
      <c r="D366" s="31" t="n"/>
      <c r="E366" s="32" t="str">
        <f t="shared" si="0"/>
        <v/>
      </c>
    </row>
    <row r="367">
      <c r="A367" s="30" t="n"/>
      <c r="B367" s="23" t="n"/>
      <c r="C367" s="30" t="n"/>
      <c r="D367" s="31" t="n"/>
      <c r="E367" s="32" t="str">
        <f t="shared" si="0"/>
        <v/>
      </c>
    </row>
    <row r="368">
      <c r="A368" s="30" t="n"/>
      <c r="B368" s="23" t="n"/>
      <c r="C368" s="30" t="n"/>
      <c r="D368" s="31" t="n"/>
      <c r="E368" s="32" t="str">
        <f t="shared" si="0"/>
        <v/>
      </c>
    </row>
    <row r="369">
      <c r="A369" s="30" t="n"/>
      <c r="B369" s="23" t="n"/>
      <c r="C369" s="30" t="n"/>
      <c r="D369" s="31" t="n"/>
      <c r="E369" s="32" t="str">
        <f t="shared" si="0"/>
        <v/>
      </c>
    </row>
    <row r="370">
      <c r="A370" s="30" t="n"/>
      <c r="B370" s="23" t="n"/>
      <c r="C370" s="30" t="n"/>
      <c r="D370" s="31" t="n"/>
      <c r="E370" s="32" t="str">
        <f t="shared" si="0"/>
        <v/>
      </c>
    </row>
    <row r="371">
      <c r="A371" s="30" t="n"/>
      <c r="B371" s="23" t="n"/>
      <c r="C371" s="30" t="n"/>
      <c r="D371" s="31" t="n"/>
      <c r="E371" s="32" t="str">
        <f t="shared" si="0"/>
        <v/>
      </c>
    </row>
    <row r="372">
      <c r="A372" s="30" t="n"/>
      <c r="B372" s="23" t="n"/>
      <c r="C372" s="30" t="n"/>
      <c r="D372" s="31" t="n"/>
      <c r="E372" s="32" t="str">
        <f t="shared" si="0"/>
        <v/>
      </c>
    </row>
    <row r="373">
      <c r="A373" s="30" t="n"/>
      <c r="B373" s="23" t="n"/>
      <c r="C373" s="30" t="n"/>
      <c r="D373" s="31" t="n"/>
      <c r="E373" s="32" t="str">
        <f t="shared" si="0"/>
        <v/>
      </c>
    </row>
    <row r="374">
      <c r="A374" s="30" t="n"/>
      <c r="B374" s="23" t="n"/>
      <c r="C374" s="30" t="n"/>
      <c r="D374" s="31" t="n"/>
      <c r="E374" s="32" t="str">
        <f t="shared" si="0"/>
        <v/>
      </c>
    </row>
    <row r="375">
      <c r="A375" s="30" t="n"/>
      <c r="B375" s="23" t="n"/>
      <c r="C375" s="30" t="n"/>
      <c r="D375" s="31" t="n"/>
      <c r="E375" s="32" t="str">
        <f t="shared" si="0"/>
        <v/>
      </c>
    </row>
    <row r="376">
      <c r="A376" s="30" t="n"/>
      <c r="B376" s="23" t="n"/>
      <c r="C376" s="30" t="n"/>
      <c r="D376" s="31" t="n"/>
      <c r="E376" s="32" t="str">
        <f t="shared" si="0"/>
        <v/>
      </c>
    </row>
    <row r="377">
      <c r="A377" s="30" t="n"/>
      <c r="B377" s="23" t="n"/>
      <c r="C377" s="30" t="n"/>
      <c r="D377" s="31" t="n"/>
      <c r="E377" s="32" t="str">
        <f t="shared" si="0"/>
        <v/>
      </c>
    </row>
    <row r="378">
      <c r="A378" s="30" t="n"/>
      <c r="B378" s="23" t="n"/>
      <c r="C378" s="30" t="n"/>
      <c r="D378" s="31" t="n"/>
      <c r="E378" s="32" t="str">
        <f t="shared" si="0"/>
        <v/>
      </c>
    </row>
    <row r="379">
      <c r="A379" s="30" t="n"/>
      <c r="B379" s="23" t="n"/>
      <c r="C379" s="30" t="n"/>
      <c r="D379" s="31" t="n"/>
      <c r="E379" s="32" t="str">
        <f t="shared" si="0"/>
        <v/>
      </c>
    </row>
    <row r="380">
      <c r="A380" s="30" t="n"/>
      <c r="B380" s="23" t="n"/>
      <c r="C380" s="30" t="n"/>
      <c r="D380" s="31" t="n"/>
      <c r="E380" s="32" t="str">
        <f t="shared" si="0"/>
        <v/>
      </c>
    </row>
    <row r="381">
      <c r="A381" s="30" t="n"/>
      <c r="B381" s="23" t="n"/>
      <c r="C381" s="30" t="n"/>
      <c r="D381" s="31" t="n"/>
      <c r="E381" s="32" t="str">
        <f t="shared" si="0"/>
        <v/>
      </c>
    </row>
    <row r="382">
      <c r="A382" s="30" t="n"/>
      <c r="B382" s="23" t="n"/>
      <c r="C382" s="30" t="n"/>
      <c r="D382" s="31" t="n"/>
      <c r="E382" s="32" t="str">
        <f t="shared" si="0"/>
        <v/>
      </c>
    </row>
    <row r="383">
      <c r="A383" s="30" t="n"/>
      <c r="B383" s="23" t="n"/>
      <c r="C383" s="30" t="n"/>
      <c r="D383" s="31" t="n"/>
      <c r="E383" s="32" t="str">
        <f t="shared" si="0"/>
        <v/>
      </c>
    </row>
    <row r="384">
      <c r="A384" s="30" t="n"/>
      <c r="B384" s="23" t="n"/>
      <c r="C384" s="30" t="n"/>
      <c r="D384" s="31" t="n"/>
      <c r="E384" s="32" t="str">
        <f t="shared" si="0"/>
        <v/>
      </c>
    </row>
    <row r="385">
      <c r="A385" s="30" t="n"/>
      <c r="B385" s="23" t="n"/>
      <c r="C385" s="30" t="n"/>
      <c r="D385" s="31" t="n"/>
      <c r="E385" s="32" t="str">
        <f t="shared" si="0"/>
        <v/>
      </c>
    </row>
    <row r="386">
      <c r="A386" s="30" t="n"/>
      <c r="B386" s="23" t="n"/>
      <c r="C386" s="30" t="n"/>
      <c r="D386" s="31" t="n"/>
      <c r="E386" s="32" t="str">
        <f t="shared" si="0"/>
        <v/>
      </c>
    </row>
    <row r="387">
      <c r="A387" s="30" t="n"/>
      <c r="B387" s="23" t="n"/>
      <c r="C387" s="30" t="n"/>
      <c r="D387" s="31" t="n"/>
      <c r="E387" s="32" t="str">
        <f t="shared" si="0"/>
        <v/>
      </c>
    </row>
    <row r="388">
      <c r="A388" s="30" t="n"/>
      <c r="B388" s="23" t="n"/>
      <c r="C388" s="30" t="n"/>
      <c r="D388" s="31" t="n"/>
      <c r="E388" s="32" t="str">
        <f t="shared" si="0"/>
        <v/>
      </c>
    </row>
    <row r="389">
      <c r="A389" s="30" t="n"/>
      <c r="B389" s="23" t="n"/>
      <c r="C389" s="30" t="n"/>
      <c r="D389" s="31" t="n"/>
      <c r="E389" s="32" t="str">
        <f t="shared" si="0"/>
        <v/>
      </c>
    </row>
    <row r="390">
      <c r="A390" s="30" t="n"/>
      <c r="B390" s="23" t="n"/>
      <c r="C390" s="30" t="n"/>
      <c r="D390" s="31" t="n"/>
      <c r="E390" s="32" t="str">
        <f t="shared" si="0"/>
        <v/>
      </c>
    </row>
    <row r="391">
      <c r="A391" s="30" t="n"/>
      <c r="B391" s="23" t="n"/>
      <c r="C391" s="30" t="n"/>
      <c r="D391" s="31" t="n"/>
      <c r="E391" s="32" t="str">
        <f t="shared" si="0"/>
        <v/>
      </c>
    </row>
    <row r="392">
      <c r="A392" s="30" t="n"/>
      <c r="B392" s="23" t="n"/>
      <c r="C392" s="30" t="n"/>
      <c r="D392" s="31" t="n"/>
      <c r="E392" s="32" t="str">
        <f t="shared" si="0"/>
        <v/>
      </c>
    </row>
    <row r="393">
      <c r="A393" s="30" t="n"/>
      <c r="B393" s="23" t="n"/>
      <c r="C393" s="30" t="n"/>
      <c r="D393" s="31" t="n"/>
      <c r="E393" s="32" t="str">
        <f t="shared" si="0"/>
        <v/>
      </c>
    </row>
    <row r="394">
      <c r="A394" s="30" t="n"/>
      <c r="B394" s="23" t="n"/>
      <c r="C394" s="30" t="n"/>
      <c r="D394" s="31" t="n"/>
      <c r="E394" s="32" t="str">
        <f t="shared" si="0"/>
        <v/>
      </c>
    </row>
    <row r="395">
      <c r="A395" s="30" t="n"/>
      <c r="B395" s="23" t="n"/>
      <c r="C395" s="30" t="n"/>
      <c r="D395" s="31" t="n"/>
      <c r="E395" s="32" t="str">
        <f t="shared" si="0"/>
        <v/>
      </c>
    </row>
    <row r="396">
      <c r="A396" s="30" t="n"/>
      <c r="B396" s="23" t="n"/>
      <c r="C396" s="30" t="n"/>
      <c r="D396" s="31" t="n"/>
      <c r="E396" s="32" t="str">
        <f t="shared" si="0"/>
        <v/>
      </c>
    </row>
    <row r="397">
      <c r="A397" s="30" t="n"/>
      <c r="B397" s="23" t="n"/>
      <c r="C397" s="30" t="n"/>
      <c r="D397" s="31" t="n"/>
      <c r="E397" s="32" t="str">
        <f t="shared" si="0"/>
        <v/>
      </c>
    </row>
    <row r="398">
      <c r="A398" s="30" t="n"/>
      <c r="B398" s="23" t="n"/>
      <c r="C398" s="30" t="n"/>
      <c r="D398" s="31" t="n"/>
      <c r="E398" s="32" t="str">
        <f t="shared" si="0"/>
        <v/>
      </c>
    </row>
    <row r="399">
      <c r="A399" s="30" t="n"/>
      <c r="B399" s="23" t="n"/>
      <c r="C399" s="30" t="n"/>
      <c r="D399" s="31" t="n"/>
      <c r="E399" s="32" t="str">
        <f t="shared" si="0"/>
        <v/>
      </c>
    </row>
    <row r="400">
      <c r="A400" s="30" t="n"/>
      <c r="B400" s="23" t="n"/>
      <c r="C400" s="30" t="n"/>
      <c r="D400" s="31" t="n"/>
      <c r="E400" s="32" t="str">
        <f t="shared" si="0"/>
        <v/>
      </c>
    </row>
    <row r="401">
      <c r="A401" s="30" t="n"/>
      <c r="B401" s="23" t="n"/>
      <c r="C401" s="30" t="n"/>
      <c r="D401" s="31" t="n"/>
      <c r="E401" s="32" t="str">
        <f t="shared" si="0"/>
        <v/>
      </c>
    </row>
    <row r="402">
      <c r="A402" s="30" t="n"/>
      <c r="B402" s="23" t="n"/>
      <c r="C402" s="30" t="n"/>
      <c r="D402" s="31" t="n"/>
      <c r="E402" s="32" t="str">
        <f t="shared" si="0"/>
        <v/>
      </c>
    </row>
    <row r="403">
      <c r="A403" s="30" t="n"/>
      <c r="B403" s="23" t="n"/>
      <c r="C403" s="30" t="n"/>
      <c r="D403" s="31" t="n"/>
      <c r="E403" s="32" t="str">
        <f t="shared" si="0"/>
        <v/>
      </c>
    </row>
    <row r="404">
      <c r="A404" s="30" t="n"/>
      <c r="B404" s="23" t="n"/>
      <c r="C404" s="30" t="n"/>
      <c r="D404" s="31" t="n"/>
      <c r="E404" s="32" t="str">
        <f t="shared" si="0"/>
        <v/>
      </c>
    </row>
    <row r="405">
      <c r="A405" s="30" t="n"/>
      <c r="B405" s="23" t="n"/>
      <c r="C405" s="30" t="n"/>
      <c r="D405" s="31" t="n"/>
      <c r="E405" s="32" t="str">
        <f t="shared" si="0"/>
        <v/>
      </c>
    </row>
    <row r="406">
      <c r="A406" s="30" t="n"/>
      <c r="B406" s="23" t="n"/>
      <c r="C406" s="30" t="n"/>
      <c r="D406" s="31" t="n"/>
      <c r="E406" s="32" t="str">
        <f t="shared" si="0"/>
        <v/>
      </c>
    </row>
    <row r="407">
      <c r="A407" s="30" t="n"/>
      <c r="B407" s="23" t="n"/>
      <c r="C407" s="30" t="n"/>
      <c r="D407" s="31" t="n"/>
      <c r="E407" s="32" t="str">
        <f t="shared" si="0"/>
        <v/>
      </c>
    </row>
    <row r="408">
      <c r="A408" s="30" t="n"/>
      <c r="B408" s="23" t="n"/>
      <c r="C408" s="30" t="n"/>
      <c r="D408" s="31" t="n"/>
      <c r="E408" s="32" t="str">
        <f t="shared" si="0"/>
        <v/>
      </c>
    </row>
    <row r="409">
      <c r="A409" s="30" t="n"/>
      <c r="B409" s="23" t="n"/>
      <c r="C409" s="30" t="n"/>
      <c r="D409" s="31" t="n"/>
      <c r="E409" s="32" t="str">
        <f t="shared" si="0"/>
        <v/>
      </c>
    </row>
    <row r="410">
      <c r="A410" s="30" t="n"/>
      <c r="B410" s="23" t="n"/>
      <c r="C410" s="30" t="n"/>
      <c r="D410" s="31" t="n"/>
      <c r="E410" s="32" t="str">
        <f t="shared" si="0"/>
        <v/>
      </c>
    </row>
    <row r="411">
      <c r="A411" s="30" t="n"/>
      <c r="B411" s="23" t="n"/>
      <c r="C411" s="30" t="n"/>
      <c r="D411" s="31" t="n"/>
      <c r="E411" s="32" t="str">
        <f t="shared" si="0"/>
        <v/>
      </c>
    </row>
    <row r="412">
      <c r="A412" s="30" t="n"/>
      <c r="B412" s="23" t="n"/>
      <c r="C412" s="30" t="n"/>
      <c r="D412" s="31" t="n"/>
      <c r="E412" s="32" t="str">
        <f t="shared" si="0"/>
        <v/>
      </c>
    </row>
    <row r="413">
      <c r="A413" s="30" t="n"/>
      <c r="B413" s="23" t="n"/>
      <c r="C413" s="30" t="n"/>
      <c r="D413" s="31" t="n"/>
      <c r="E413" s="32" t="str">
        <f t="shared" si="0"/>
        <v/>
      </c>
    </row>
    <row r="414">
      <c r="A414" s="30" t="n"/>
      <c r="B414" s="23" t="n"/>
      <c r="C414" s="30" t="n"/>
      <c r="D414" s="31" t="n"/>
      <c r="E414" s="32" t="str">
        <f t="shared" si="0"/>
        <v/>
      </c>
    </row>
    <row r="415">
      <c r="A415" s="30" t="n"/>
      <c r="B415" s="23" t="n"/>
      <c r="C415" s="30" t="n"/>
      <c r="D415" s="31" t="n"/>
      <c r="E415" s="32" t="str">
        <f t="shared" si="0"/>
        <v/>
      </c>
    </row>
    <row r="416">
      <c r="A416" s="30" t="n"/>
      <c r="B416" s="23" t="n"/>
      <c r="C416" s="30" t="n"/>
      <c r="D416" s="31" t="n"/>
      <c r="E416" s="32" t="str">
        <f t="shared" si="0"/>
        <v/>
      </c>
    </row>
    <row r="417">
      <c r="A417" s="30" t="n"/>
      <c r="B417" s="23" t="n"/>
      <c r="C417" s="30" t="n"/>
      <c r="D417" s="31" t="n"/>
      <c r="E417" s="32" t="str">
        <f t="shared" si="0"/>
        <v/>
      </c>
    </row>
    <row r="418">
      <c r="A418" s="30" t="n"/>
      <c r="B418" s="23" t="n"/>
      <c r="C418" s="30" t="n"/>
      <c r="D418" s="31" t="n"/>
      <c r="E418" s="32" t="str">
        <f t="shared" si="0"/>
        <v/>
      </c>
    </row>
    <row r="419">
      <c r="A419" s="30" t="n"/>
      <c r="B419" s="23" t="n"/>
      <c r="C419" s="30" t="n"/>
      <c r="D419" s="31" t="n"/>
      <c r="E419" s="32" t="str">
        <f t="shared" si="0"/>
        <v/>
      </c>
    </row>
    <row r="420">
      <c r="A420" s="30" t="n"/>
      <c r="B420" s="23" t="n"/>
      <c r="C420" s="30" t="n"/>
      <c r="D420" s="31" t="n"/>
      <c r="E420" s="32" t="str">
        <f t="shared" si="0"/>
        <v/>
      </c>
    </row>
    <row r="421">
      <c r="A421" s="30" t="n"/>
      <c r="B421" s="23" t="n"/>
      <c r="C421" s="30" t="n"/>
      <c r="D421" s="31" t="n"/>
      <c r="E421" s="32" t="str">
        <f t="shared" si="0"/>
        <v/>
      </c>
    </row>
    <row r="422">
      <c r="A422" s="30" t="n"/>
      <c r="B422" s="23" t="n"/>
      <c r="C422" s="30" t="n"/>
      <c r="D422" s="31" t="n"/>
      <c r="E422" s="32" t="str">
        <f t="shared" si="0"/>
        <v/>
      </c>
    </row>
    <row r="423">
      <c r="A423" s="30" t="n"/>
      <c r="B423" s="23" t="n"/>
      <c r="C423" s="30" t="n"/>
      <c r="D423" s="31" t="n"/>
      <c r="E423" s="32" t="str">
        <f t="shared" si="0"/>
        <v/>
      </c>
    </row>
    <row r="424">
      <c r="A424" s="30" t="n"/>
      <c r="B424" s="23" t="n"/>
      <c r="C424" s="30" t="n"/>
      <c r="D424" s="31" t="n"/>
      <c r="E424" s="32" t="str">
        <f t="shared" si="0"/>
        <v/>
      </c>
    </row>
    <row r="425">
      <c r="A425" s="30" t="n"/>
      <c r="B425" s="23" t="n"/>
      <c r="C425" s="30" t="n"/>
      <c r="D425" s="31" t="n"/>
      <c r="E425" s="32" t="str">
        <f t="shared" si="0"/>
        <v/>
      </c>
    </row>
    <row r="426">
      <c r="A426" s="30" t="n"/>
      <c r="B426" s="23" t="n"/>
      <c r="C426" s="30" t="n"/>
      <c r="D426" s="31" t="n"/>
      <c r="E426" s="32" t="str">
        <f t="shared" si="0"/>
        <v/>
      </c>
    </row>
    <row r="427">
      <c r="A427" s="30" t="n"/>
      <c r="B427" s="23" t="n"/>
      <c r="C427" s="30" t="n"/>
      <c r="D427" s="31" t="n"/>
      <c r="E427" s="32" t="str">
        <f t="shared" si="0"/>
        <v/>
      </c>
    </row>
    <row r="428">
      <c r="A428" s="30" t="n"/>
      <c r="B428" s="23" t="n"/>
      <c r="C428" s="30" t="n"/>
      <c r="D428" s="31" t="n"/>
      <c r="E428" s="32" t="str">
        <f t="shared" si="0"/>
        <v/>
      </c>
    </row>
    <row r="429">
      <c r="A429" s="30" t="n"/>
      <c r="B429" s="23" t="n"/>
      <c r="C429" s="30" t="n"/>
      <c r="D429" s="31" t="n"/>
      <c r="E429" s="32" t="str">
        <f t="shared" si="0"/>
        <v/>
      </c>
    </row>
    <row r="430">
      <c r="A430" s="30" t="n"/>
      <c r="B430" s="23" t="n"/>
      <c r="C430" s="30" t="n"/>
      <c r="D430" s="31" t="n"/>
      <c r="E430" s="32" t="str">
        <f t="shared" si="0"/>
        <v/>
      </c>
    </row>
    <row r="431">
      <c r="A431" s="30" t="n"/>
      <c r="B431" s="23" t="n"/>
      <c r="C431" s="30" t="n"/>
      <c r="D431" s="31" t="n"/>
      <c r="E431" s="32" t="str">
        <f t="shared" si="0"/>
        <v/>
      </c>
    </row>
    <row r="432">
      <c r="A432" s="30" t="n"/>
      <c r="B432" s="23" t="n"/>
      <c r="C432" s="30" t="n"/>
      <c r="D432" s="31" t="n"/>
      <c r="E432" s="32" t="str">
        <f t="shared" si="0"/>
        <v/>
      </c>
    </row>
    <row r="433">
      <c r="A433" s="30" t="n"/>
      <c r="B433" s="23" t="n"/>
      <c r="C433" s="30" t="n"/>
      <c r="D433" s="31" t="n"/>
      <c r="E433" s="32" t="str">
        <f t="shared" si="0"/>
        <v/>
      </c>
    </row>
    <row r="434">
      <c r="A434" s="30" t="n"/>
      <c r="B434" s="23" t="n"/>
      <c r="C434" s="30" t="n"/>
      <c r="D434" s="31" t="n"/>
      <c r="E434" s="32" t="str">
        <f t="shared" si="0"/>
        <v/>
      </c>
    </row>
    <row r="435">
      <c r="A435" s="30" t="n"/>
      <c r="B435" s="23" t="n"/>
      <c r="C435" s="30" t="n"/>
      <c r="D435" s="31" t="n"/>
      <c r="E435" s="32" t="str">
        <f t="shared" si="0"/>
        <v/>
      </c>
    </row>
    <row r="436">
      <c r="A436" s="30" t="n"/>
      <c r="B436" s="23" t="n"/>
      <c r="C436" s="30" t="n"/>
      <c r="D436" s="31" t="n"/>
      <c r="E436" s="32" t="str">
        <f t="shared" si="0"/>
        <v/>
      </c>
    </row>
    <row r="437">
      <c r="A437" s="30" t="n"/>
      <c r="B437" s="23" t="n"/>
      <c r="C437" s="30" t="n"/>
      <c r="D437" s="31" t="n"/>
      <c r="E437" s="32" t="str">
        <f t="shared" si="0"/>
        <v/>
      </c>
    </row>
    <row r="438">
      <c r="A438" s="30" t="n"/>
      <c r="B438" s="23" t="n"/>
      <c r="C438" s="30" t="n"/>
      <c r="D438" s="31" t="n"/>
      <c r="E438" s="32" t="str">
        <f t="shared" si="0"/>
        <v/>
      </c>
    </row>
    <row r="439">
      <c r="A439" s="30" t="n"/>
      <c r="B439" s="23" t="n"/>
      <c r="C439" s="30" t="n"/>
      <c r="D439" s="31" t="n"/>
      <c r="E439" s="32" t="str">
        <f t="shared" si="0"/>
        <v/>
      </c>
    </row>
    <row r="440">
      <c r="A440" s="30" t="n"/>
      <c r="B440" s="23" t="n"/>
      <c r="C440" s="30" t="n"/>
      <c r="D440" s="31" t="n"/>
      <c r="E440" s="32" t="str">
        <f t="shared" si="0"/>
        <v/>
      </c>
    </row>
    <row r="441">
      <c r="A441" s="30" t="n"/>
      <c r="B441" s="23" t="n"/>
      <c r="C441" s="30" t="n"/>
      <c r="D441" s="31" t="n"/>
      <c r="E441" s="32" t="str">
        <f t="shared" si="0"/>
        <v/>
      </c>
    </row>
    <row r="442">
      <c r="A442" s="30" t="n"/>
      <c r="B442" s="23" t="n"/>
      <c r="C442" s="30" t="n"/>
      <c r="D442" s="31" t="n"/>
      <c r="E442" s="32" t="str">
        <f t="shared" si="0"/>
        <v/>
      </c>
    </row>
    <row r="443">
      <c r="A443" s="30" t="n"/>
      <c r="B443" s="23" t="n"/>
      <c r="C443" s="30" t="n"/>
      <c r="D443" s="31" t="n"/>
      <c r="E443" s="32" t="str">
        <f t="shared" si="0"/>
        <v/>
      </c>
    </row>
    <row r="444">
      <c r="A444" s="30" t="n"/>
      <c r="B444" s="23" t="n"/>
      <c r="C444" s="30" t="n"/>
      <c r="D444" s="31" t="n"/>
      <c r="E444" s="32" t="str">
        <f t="shared" si="0"/>
        <v/>
      </c>
    </row>
    <row r="445">
      <c r="A445" s="30" t="n"/>
      <c r="B445" s="23" t="n"/>
      <c r="C445" s="30" t="n"/>
      <c r="D445" s="31" t="n"/>
      <c r="E445" s="32" t="str">
        <f t="shared" si="0"/>
        <v/>
      </c>
    </row>
    <row r="446">
      <c r="A446" s="30" t="n"/>
      <c r="B446" s="23" t="n"/>
      <c r="C446" s="30" t="n"/>
      <c r="D446" s="31" t="n"/>
      <c r="E446" s="32" t="str">
        <f t="shared" si="0"/>
        <v/>
      </c>
    </row>
    <row r="447">
      <c r="A447" s="30" t="n"/>
      <c r="B447" s="23" t="n"/>
      <c r="C447" s="30" t="n"/>
      <c r="D447" s="31" t="n"/>
      <c r="E447" s="32" t="str">
        <f t="shared" si="0"/>
        <v/>
      </c>
    </row>
    <row r="448">
      <c r="A448" s="30" t="n"/>
      <c r="B448" s="23" t="n"/>
      <c r="C448" s="30" t="n"/>
      <c r="D448" s="31" t="n"/>
      <c r="E448" s="32" t="str">
        <f t="shared" si="0"/>
        <v/>
      </c>
    </row>
    <row r="449">
      <c r="A449" s="30" t="n"/>
      <c r="B449" s="23" t="n"/>
      <c r="C449" s="30" t="n"/>
      <c r="D449" s="31" t="n"/>
      <c r="E449" s="32" t="str">
        <f t="shared" si="0"/>
        <v/>
      </c>
    </row>
    <row r="450">
      <c r="A450" s="30" t="n"/>
      <c r="B450" s="23" t="n"/>
      <c r="C450" s="30" t="n"/>
      <c r="D450" s="31" t="n"/>
      <c r="E450" s="32" t="str">
        <f t="shared" si="0"/>
        <v/>
      </c>
    </row>
    <row r="451">
      <c r="A451" s="30" t="n"/>
      <c r="B451" s="23" t="n"/>
      <c r="C451" s="30" t="n"/>
      <c r="D451" s="31" t="n"/>
      <c r="E451" s="32" t="str">
        <f t="shared" si="0"/>
        <v/>
      </c>
    </row>
    <row r="452">
      <c r="A452" s="30" t="n"/>
      <c r="B452" s="23" t="n"/>
      <c r="C452" s="30" t="n"/>
      <c r="D452" s="31" t="n"/>
      <c r="E452" s="32" t="str">
        <f t="shared" si="0"/>
        <v/>
      </c>
    </row>
    <row r="453">
      <c r="A453" s="30" t="n"/>
      <c r="B453" s="23" t="n"/>
      <c r="C453" s="30" t="n"/>
      <c r="D453" s="31" t="n"/>
      <c r="E453" s="32" t="str">
        <f t="shared" si="0"/>
        <v/>
      </c>
    </row>
    <row r="454">
      <c r="A454" s="30" t="n"/>
      <c r="B454" s="23" t="n"/>
      <c r="C454" s="30" t="n"/>
      <c r="D454" s="31" t="n"/>
      <c r="E454" s="32" t="str">
        <f t="shared" si="0"/>
        <v/>
      </c>
    </row>
    <row r="455">
      <c r="A455" s="30" t="n"/>
      <c r="B455" s="23" t="n"/>
      <c r="C455" s="30" t="n"/>
      <c r="D455" s="31" t="n"/>
      <c r="E455" s="32" t="str">
        <f t="shared" si="0"/>
        <v/>
      </c>
    </row>
    <row r="456">
      <c r="A456" s="30" t="n"/>
      <c r="B456" s="23" t="n"/>
      <c r="C456" s="30" t="n"/>
      <c r="D456" s="31" t="n"/>
      <c r="E456" s="32" t="str">
        <f t="shared" si="0"/>
        <v/>
      </c>
    </row>
    <row r="457">
      <c r="A457" s="30" t="n"/>
      <c r="B457" s="23" t="n"/>
      <c r="C457" s="30" t="n"/>
      <c r="D457" s="31" t="n"/>
      <c r="E457" s="32" t="str">
        <f t="shared" si="0"/>
        <v/>
      </c>
    </row>
    <row r="458">
      <c r="A458" s="30" t="n"/>
      <c r="B458" s="23" t="n"/>
      <c r="C458" s="30" t="n"/>
      <c r="D458" s="31" t="n"/>
      <c r="E458" s="32" t="str">
        <f t="shared" si="0"/>
        <v/>
      </c>
    </row>
    <row r="459">
      <c r="A459" s="30" t="n"/>
      <c r="B459" s="23" t="n"/>
      <c r="C459" s="30" t="n"/>
      <c r="D459" s="31" t="n"/>
      <c r="E459" s="32" t="str">
        <f t="shared" si="0"/>
        <v/>
      </c>
    </row>
    <row r="460">
      <c r="A460" s="30" t="n"/>
      <c r="B460" s="23" t="n"/>
      <c r="C460" s="30" t="n"/>
      <c r="D460" s="31" t="n"/>
      <c r="E460" s="32" t="str">
        <f t="shared" si="0"/>
        <v/>
      </c>
    </row>
    <row r="461">
      <c r="A461" s="30" t="n"/>
      <c r="B461" s="23" t="n"/>
      <c r="C461" s="30" t="n"/>
      <c r="D461" s="31" t="n"/>
      <c r="E461" s="32" t="str">
        <f t="shared" si="0"/>
        <v/>
      </c>
    </row>
    <row r="462">
      <c r="A462" s="30" t="n"/>
      <c r="B462" s="23" t="n"/>
      <c r="C462" s="30" t="n"/>
      <c r="D462" s="31" t="n"/>
      <c r="E462" s="32" t="str">
        <f t="shared" si="0"/>
        <v/>
      </c>
    </row>
    <row r="463">
      <c r="A463" s="30" t="n"/>
      <c r="B463" s="23" t="n"/>
      <c r="C463" s="30" t="n"/>
      <c r="D463" s="31" t="n"/>
      <c r="E463" s="32" t="str">
        <f t="shared" si="0"/>
        <v/>
      </c>
    </row>
    <row r="464">
      <c r="A464" s="30" t="n"/>
      <c r="B464" s="23" t="n"/>
      <c r="C464" s="30" t="n"/>
      <c r="D464" s="31" t="n"/>
      <c r="E464" s="32" t="str">
        <f t="shared" si="0"/>
        <v/>
      </c>
    </row>
    <row r="465">
      <c r="A465" s="30" t="n"/>
      <c r="B465" s="23" t="n"/>
      <c r="C465" s="30" t="n"/>
      <c r="D465" s="31" t="n"/>
      <c r="E465" s="32" t="str">
        <f t="shared" si="0"/>
        <v/>
      </c>
    </row>
    <row r="466">
      <c r="A466" s="30" t="n"/>
      <c r="B466" s="23" t="n"/>
      <c r="C466" s="30" t="n"/>
      <c r="D466" s="31" t="n"/>
      <c r="E466" s="32" t="str">
        <f t="shared" si="0"/>
        <v/>
      </c>
    </row>
    <row r="467">
      <c r="A467" s="30" t="n"/>
      <c r="B467" s="23" t="n"/>
      <c r="C467" s="30" t="n"/>
      <c r="D467" s="31" t="n"/>
      <c r="E467" s="32" t="str">
        <f t="shared" si="0"/>
        <v/>
      </c>
    </row>
    <row r="468">
      <c r="A468" s="30" t="n"/>
      <c r="B468" s="23" t="n"/>
      <c r="C468" s="30" t="n"/>
      <c r="D468" s="31" t="n"/>
      <c r="E468" s="32" t="str">
        <f t="shared" si="0"/>
        <v/>
      </c>
    </row>
    <row r="469">
      <c r="A469" s="30" t="n"/>
      <c r="B469" s="23" t="n"/>
      <c r="C469" s="30" t="n"/>
      <c r="D469" s="31" t="n"/>
      <c r="E469" s="32" t="str">
        <f t="shared" si="0"/>
        <v/>
      </c>
    </row>
    <row r="470">
      <c r="A470" s="30" t="n"/>
      <c r="B470" s="23" t="n"/>
      <c r="C470" s="30" t="n"/>
      <c r="D470" s="31" t="n"/>
      <c r="E470" s="32" t="str">
        <f t="shared" si="0"/>
        <v/>
      </c>
    </row>
    <row r="471">
      <c r="A471" s="30" t="n"/>
      <c r="B471" s="23" t="n"/>
      <c r="C471" s="30" t="n"/>
      <c r="D471" s="31" t="n"/>
      <c r="E471" s="32" t="str">
        <f t="shared" si="0"/>
        <v/>
      </c>
    </row>
    <row r="472">
      <c r="A472" s="30" t="n"/>
      <c r="B472" s="23" t="n"/>
      <c r="C472" s="30" t="n"/>
      <c r="D472" s="31" t="n"/>
      <c r="E472" s="32" t="str">
        <f t="shared" si="0"/>
        <v/>
      </c>
    </row>
    <row r="473">
      <c r="A473" s="30" t="n"/>
      <c r="B473" s="23" t="n"/>
      <c r="C473" s="30" t="n"/>
      <c r="D473" s="31" t="n"/>
      <c r="E473" s="32" t="str">
        <f t="shared" si="0"/>
        <v/>
      </c>
    </row>
    <row r="474">
      <c r="A474" s="30" t="n"/>
      <c r="B474" s="23" t="n"/>
      <c r="C474" s="30" t="n"/>
      <c r="D474" s="31" t="n"/>
      <c r="E474" s="32" t="str">
        <f t="shared" si="0"/>
        <v/>
      </c>
    </row>
    <row r="475">
      <c r="A475" s="30" t="n"/>
      <c r="B475" s="23" t="n"/>
      <c r="C475" s="30" t="n"/>
      <c r="D475" s="31" t="n"/>
      <c r="E475" s="32" t="str">
        <f t="shared" si="0"/>
        <v/>
      </c>
    </row>
    <row r="476">
      <c r="A476" s="30" t="n"/>
      <c r="B476" s="23" t="n"/>
      <c r="C476" s="30" t="n"/>
      <c r="D476" s="31" t="n"/>
      <c r="E476" s="32" t="str">
        <f t="shared" si="0"/>
        <v/>
      </c>
    </row>
    <row r="477">
      <c r="A477" s="30" t="n"/>
      <c r="B477" s="23" t="n"/>
      <c r="C477" s="30" t="n"/>
      <c r="D477" s="31" t="n"/>
      <c r="E477" s="32" t="str">
        <f t="shared" si="0"/>
        <v/>
      </c>
    </row>
    <row r="478">
      <c r="A478" s="30" t="n"/>
      <c r="B478" s="23" t="n"/>
      <c r="C478" s="30" t="n"/>
      <c r="D478" s="31" t="n"/>
      <c r="E478" s="32" t="str">
        <f t="shared" si="0"/>
        <v/>
      </c>
    </row>
    <row r="479">
      <c r="A479" s="30" t="n"/>
      <c r="B479" s="23" t="n"/>
      <c r="C479" s="30" t="n"/>
      <c r="D479" s="31" t="n"/>
      <c r="E479" s="32" t="str">
        <f t="shared" si="0"/>
        <v/>
      </c>
    </row>
    <row r="480">
      <c r="A480" s="30" t="n"/>
      <c r="B480" s="23" t="n"/>
      <c r="C480" s="30" t="n"/>
      <c r="D480" s="31" t="n"/>
      <c r="E480" s="32" t="str">
        <f t="shared" si="0"/>
        <v/>
      </c>
    </row>
    <row r="481">
      <c r="A481" s="30" t="n"/>
      <c r="B481" s="23" t="n"/>
      <c r="C481" s="30" t="n"/>
      <c r="D481" s="31" t="n"/>
      <c r="E481" s="32" t="str">
        <f t="shared" si="0"/>
        <v/>
      </c>
    </row>
    <row r="482">
      <c r="A482" s="30" t="n"/>
      <c r="B482" s="23" t="n"/>
      <c r="C482" s="30" t="n"/>
      <c r="D482" s="31" t="n"/>
      <c r="E482" s="32" t="str">
        <f t="shared" si="0"/>
        <v/>
      </c>
    </row>
    <row r="483">
      <c r="A483" s="30" t="n"/>
      <c r="B483" s="23" t="n"/>
      <c r="C483" s="30" t="n"/>
      <c r="D483" s="31" t="n"/>
      <c r="E483" s="32" t="str">
        <f t="shared" si="0"/>
        <v/>
      </c>
    </row>
    <row r="484">
      <c r="A484" s="30" t="n"/>
      <c r="B484" s="23" t="n"/>
      <c r="C484" s="30" t="n"/>
      <c r="D484" s="31" t="n"/>
      <c r="E484" s="32" t="str">
        <f t="shared" si="0"/>
        <v/>
      </c>
    </row>
    <row r="485">
      <c r="A485" s="30" t="n"/>
      <c r="B485" s="23" t="n"/>
      <c r="C485" s="30" t="n"/>
      <c r="D485" s="31" t="n"/>
      <c r="E485" s="32" t="str">
        <f t="shared" si="0"/>
        <v/>
      </c>
    </row>
    <row r="486">
      <c r="A486" s="30" t="n"/>
      <c r="B486" s="23" t="n"/>
      <c r="C486" s="30" t="n"/>
      <c r="D486" s="31" t="n"/>
      <c r="E486" s="32" t="str">
        <f t="shared" si="0"/>
        <v/>
      </c>
    </row>
    <row r="487">
      <c r="A487" s="30" t="n"/>
      <c r="B487" s="23" t="n"/>
      <c r="C487" s="30" t="n"/>
      <c r="D487" s="31" t="n"/>
      <c r="E487" s="32" t="str">
        <f t="shared" si="0"/>
        <v/>
      </c>
    </row>
    <row r="488">
      <c r="A488" s="30" t="n"/>
      <c r="B488" s="23" t="n"/>
      <c r="C488" s="30" t="n"/>
      <c r="D488" s="31" t="n"/>
      <c r="E488" s="32" t="str">
        <f t="shared" si="0"/>
        <v/>
      </c>
    </row>
    <row r="489">
      <c r="A489" s="30" t="n"/>
      <c r="B489" s="23" t="n"/>
      <c r="C489" s="30" t="n"/>
      <c r="D489" s="31" t="n"/>
      <c r="E489" s="32" t="str">
        <f t="shared" si="0"/>
        <v/>
      </c>
    </row>
    <row r="490">
      <c r="A490" s="30" t="n"/>
      <c r="B490" s="23" t="n"/>
      <c r="C490" s="30" t="n"/>
      <c r="D490" s="31" t="n"/>
      <c r="E490" s="32" t="str">
        <f t="shared" si="0"/>
        <v/>
      </c>
    </row>
    <row r="491">
      <c r="A491" s="30" t="n"/>
      <c r="B491" s="23" t="n"/>
      <c r="C491" s="30" t="n"/>
      <c r="D491" s="31" t="n"/>
      <c r="E491" s="32" t="str">
        <f t="shared" si="0"/>
        <v/>
      </c>
    </row>
    <row r="492">
      <c r="A492" s="30" t="n"/>
      <c r="B492" s="23" t="n"/>
      <c r="C492" s="30" t="n"/>
      <c r="D492" s="31" t="n"/>
      <c r="E492" s="32" t="str">
        <f t="shared" si="0"/>
        <v/>
      </c>
    </row>
    <row r="493">
      <c r="A493" s="30" t="n"/>
      <c r="B493" s="23" t="n"/>
      <c r="C493" s="30" t="n"/>
      <c r="D493" s="31" t="n"/>
      <c r="E493" s="32" t="str">
        <f t="shared" si="0"/>
        <v/>
      </c>
    </row>
    <row r="494">
      <c r="A494" s="30" t="n"/>
      <c r="B494" s="23" t="n"/>
      <c r="C494" s="30" t="n"/>
      <c r="D494" s="31" t="n"/>
      <c r="E494" s="32" t="str">
        <f t="shared" si="0"/>
        <v/>
      </c>
    </row>
    <row r="495">
      <c r="A495" s="30" t="n"/>
      <c r="B495" s="23" t="n"/>
      <c r="C495" s="30" t="n"/>
      <c r="D495" s="31" t="n"/>
      <c r="E495" s="32" t="str">
        <f t="shared" si="0"/>
        <v/>
      </c>
    </row>
    <row r="496">
      <c r="A496" s="30" t="n"/>
      <c r="B496" s="23" t="n"/>
      <c r="C496" s="30" t="n"/>
      <c r="D496" s="31" t="n"/>
      <c r="E496" s="32" t="str">
        <f t="shared" si="0"/>
        <v/>
      </c>
    </row>
    <row r="497">
      <c r="A497" s="30" t="n"/>
      <c r="B497" s="23" t="n"/>
      <c r="C497" s="30" t="n"/>
      <c r="D497" s="31" t="n"/>
      <c r="E497" s="32" t="str">
        <f t="shared" si="0"/>
        <v/>
      </c>
    </row>
    <row r="498">
      <c r="A498" s="30" t="n"/>
      <c r="B498" s="23" t="n"/>
      <c r="C498" s="30" t="n"/>
      <c r="D498" s="31" t="n"/>
      <c r="E498" s="32" t="str">
        <f t="shared" si="0"/>
        <v/>
      </c>
    </row>
    <row r="499">
      <c r="A499" s="30" t="n"/>
      <c r="B499" s="23" t="n"/>
      <c r="C499" s="30" t="n"/>
      <c r="D499" s="31" t="n"/>
      <c r="E499" s="32" t="str">
        <f t="shared" si="0"/>
        <v/>
      </c>
    </row>
    <row r="500">
      <c r="A500" s="30" t="n"/>
      <c r="B500" s="23" t="n"/>
      <c r="C500" s="30" t="n"/>
      <c r="D500" s="31" t="n"/>
      <c r="E500" s="32" t="str">
        <f t="shared" si="0"/>
        <v/>
      </c>
    </row>
    <row r="501">
      <c r="A501" s="30" t="n"/>
      <c r="B501" s="23" t="n"/>
      <c r="C501" s="30" t="n"/>
      <c r="D501" s="31" t="n"/>
      <c r="E501" s="32" t="str">
        <f t="shared" si="0"/>
        <v/>
      </c>
    </row>
    <row r="502">
      <c r="A502" s="30" t="n"/>
      <c r="B502" s="23" t="n"/>
      <c r="C502" s="30" t="n"/>
      <c r="D502" s="31" t="n"/>
      <c r="E502" s="32" t="str">
        <f t="shared" si="0"/>
        <v/>
      </c>
    </row>
    <row r="503">
      <c r="A503" s="30" t="n"/>
      <c r="B503" s="23" t="n"/>
      <c r="C503" s="30" t="n"/>
      <c r="D503" s="31" t="n"/>
      <c r="E503" s="32" t="str">
        <f t="shared" si="0"/>
        <v/>
      </c>
    </row>
    <row r="504">
      <c r="A504" s="30" t="n"/>
      <c r="B504" s="23" t="n"/>
      <c r="C504" s="30" t="n"/>
      <c r="D504" s="31" t="n"/>
      <c r="E504" s="32" t="str">
        <f t="shared" si="0"/>
        <v/>
      </c>
    </row>
    <row r="505">
      <c r="A505" s="30" t="n"/>
      <c r="B505" s="23" t="n"/>
      <c r="C505" s="30" t="n"/>
      <c r="D505" s="31" t="n"/>
      <c r="E505" s="32" t="str">
        <f t="shared" si="0"/>
        <v/>
      </c>
    </row>
    <row r="506">
      <c r="A506" s="30" t="n"/>
      <c r="B506" s="23" t="n"/>
      <c r="C506" s="30" t="n"/>
      <c r="D506" s="31" t="n"/>
      <c r="E506" s="32" t="str">
        <f t="shared" si="0"/>
        <v/>
      </c>
    </row>
    <row r="507">
      <c r="A507" s="30" t="n"/>
      <c r="B507" s="23" t="n"/>
      <c r="C507" s="30" t="n"/>
      <c r="D507" s="31" t="n"/>
      <c r="E507" s="32" t="str">
        <f t="shared" si="0"/>
        <v/>
      </c>
    </row>
    <row r="508">
      <c r="A508" s="30" t="n"/>
      <c r="B508" s="23" t="n"/>
      <c r="C508" s="30" t="n"/>
      <c r="D508" s="31" t="n"/>
      <c r="E508" s="32" t="str">
        <f t="shared" si="0"/>
        <v/>
      </c>
    </row>
    <row r="509">
      <c r="A509" s="30" t="n"/>
      <c r="B509" s="23" t="n"/>
      <c r="C509" s="30" t="n"/>
      <c r="D509" s="31" t="n"/>
      <c r="E509" s="32" t="str">
        <f t="shared" si="0"/>
        <v/>
      </c>
    </row>
    <row r="510">
      <c r="A510" s="30" t="n"/>
      <c r="B510" s="23" t="n"/>
      <c r="C510" s="30" t="n"/>
      <c r="D510" s="31" t="n"/>
      <c r="E510" s="32" t="str">
        <f t="shared" si="0"/>
        <v/>
      </c>
    </row>
    <row r="511">
      <c r="A511" s="30" t="n"/>
      <c r="B511" s="23" t="n"/>
      <c r="C511" s="30" t="n"/>
      <c r="D511" s="31" t="n"/>
      <c r="E511" s="32" t="str">
        <f t="shared" si="0"/>
        <v/>
      </c>
    </row>
    <row r="512">
      <c r="A512" s="30" t="n"/>
      <c r="B512" s="23" t="n"/>
      <c r="C512" s="30" t="n"/>
      <c r="D512" s="31" t="n"/>
      <c r="E512" s="32" t="str">
        <f t="shared" si="0"/>
        <v/>
      </c>
    </row>
    <row r="513">
      <c r="A513" s="30" t="n"/>
      <c r="B513" s="23" t="n"/>
      <c r="C513" s="30" t="n"/>
      <c r="D513" s="31" t="n"/>
      <c r="E513" s="32" t="str">
        <f t="shared" si="0"/>
        <v/>
      </c>
    </row>
    <row r="514">
      <c r="A514" s="30" t="n"/>
      <c r="B514" s="23" t="n"/>
      <c r="C514" s="30" t="n"/>
      <c r="D514" s="31" t="n"/>
      <c r="E514" s="32" t="str">
        <f t="shared" si="0"/>
        <v/>
      </c>
    </row>
    <row r="515">
      <c r="A515" s="30" t="n"/>
      <c r="B515" s="23" t="n"/>
      <c r="C515" s="30" t="n"/>
      <c r="D515" s="31" t="n"/>
      <c r="E515" s="32" t="str">
        <f t="shared" si="0"/>
        <v/>
      </c>
    </row>
    <row r="516">
      <c r="A516" s="30" t="n"/>
      <c r="B516" s="23" t="n"/>
      <c r="C516" s="30" t="n"/>
      <c r="D516" s="31" t="n"/>
      <c r="E516" s="32" t="str">
        <f t="shared" si="0"/>
        <v/>
      </c>
    </row>
    <row r="517">
      <c r="A517" s="30" t="n"/>
      <c r="B517" s="23" t="n"/>
      <c r="C517" s="30" t="n"/>
      <c r="D517" s="31" t="n"/>
      <c r="E517" s="32" t="str">
        <f t="shared" si="0"/>
        <v/>
      </c>
    </row>
    <row r="518">
      <c r="A518" s="30" t="n"/>
      <c r="B518" s="23" t="n"/>
      <c r="C518" s="30" t="n"/>
      <c r="D518" s="31" t="n"/>
      <c r="E518" s="32" t="str">
        <f t="shared" si="0"/>
        <v/>
      </c>
    </row>
    <row r="519">
      <c r="A519" s="30" t="n"/>
      <c r="B519" s="23" t="n"/>
      <c r="C519" s="30" t="n"/>
      <c r="D519" s="31" t="n"/>
      <c r="E519" s="32" t="str">
        <f t="shared" si="0"/>
        <v/>
      </c>
    </row>
    <row r="520">
      <c r="A520" s="30" t="n"/>
      <c r="B520" s="23" t="n"/>
      <c r="C520" s="30" t="n"/>
      <c r="D520" s="31" t="n"/>
      <c r="E520" s="32" t="str">
        <f t="shared" si="0"/>
        <v/>
      </c>
    </row>
    <row r="521">
      <c r="A521" s="30" t="n"/>
      <c r="B521" s="23" t="n"/>
      <c r="C521" s="30" t="n"/>
      <c r="D521" s="31" t="n"/>
      <c r="E521" s="32" t="str">
        <f t="shared" si="0"/>
        <v/>
      </c>
    </row>
    <row r="522">
      <c r="A522" s="30" t="n"/>
      <c r="B522" s="23" t="n"/>
      <c r="C522" s="30" t="n"/>
      <c r="D522" s="31" t="n"/>
      <c r="E522" s="32" t="str">
        <f t="shared" si="0"/>
        <v/>
      </c>
    </row>
    <row r="523">
      <c r="A523" s="30" t="n"/>
      <c r="B523" s="23" t="n"/>
      <c r="C523" s="30" t="n"/>
      <c r="D523" s="31" t="n"/>
      <c r="E523" s="32" t="str">
        <f t="shared" si="0"/>
        <v/>
      </c>
    </row>
    <row r="524">
      <c r="A524" s="30" t="n"/>
      <c r="B524" s="23" t="n"/>
      <c r="C524" s="30" t="n"/>
      <c r="D524" s="31" t="n"/>
      <c r="E524" s="32" t="str">
        <f t="shared" si="0"/>
        <v/>
      </c>
    </row>
    <row r="525">
      <c r="A525" s="30" t="n"/>
      <c r="B525" s="23" t="n"/>
      <c r="C525" s="30" t="n"/>
      <c r="D525" s="31" t="n"/>
      <c r="E525" s="32" t="str">
        <f t="shared" si="0"/>
        <v/>
      </c>
    </row>
    <row r="526">
      <c r="A526" s="30" t="n"/>
      <c r="B526" s="23" t="n"/>
      <c r="C526" s="30" t="n"/>
      <c r="D526" s="31" t="n"/>
      <c r="E526" s="32" t="str">
        <f t="shared" si="0"/>
        <v/>
      </c>
    </row>
    <row r="527">
      <c r="A527" s="30" t="n"/>
      <c r="B527" s="23" t="n"/>
      <c r="C527" s="30" t="n"/>
      <c r="D527" s="31" t="n"/>
      <c r="E527" s="32" t="str">
        <f t="shared" si="0"/>
        <v/>
      </c>
    </row>
    <row r="528">
      <c r="A528" s="30" t="n"/>
      <c r="B528" s="23" t="n"/>
      <c r="C528" s="30" t="n"/>
      <c r="D528" s="31" t="n"/>
      <c r="E528" s="32" t="str">
        <f t="shared" si="0"/>
        <v/>
      </c>
    </row>
    <row r="529">
      <c r="A529" s="30" t="n"/>
      <c r="B529" s="23" t="n"/>
      <c r="C529" s="30" t="n"/>
      <c r="D529" s="31" t="n"/>
      <c r="E529" s="32" t="str">
        <f t="shared" si="0"/>
        <v/>
      </c>
    </row>
    <row r="530">
      <c r="A530" s="30" t="n"/>
      <c r="B530" s="23" t="n"/>
      <c r="C530" s="30" t="n"/>
      <c r="D530" s="31" t="n"/>
      <c r="E530" s="32" t="str">
        <f t="shared" si="0"/>
        <v/>
      </c>
    </row>
    <row r="531">
      <c r="A531" s="30" t="n"/>
      <c r="B531" s="23" t="n"/>
      <c r="C531" s="30" t="n"/>
      <c r="D531" s="31" t="n"/>
      <c r="E531" s="32" t="str">
        <f t="shared" si="0"/>
        <v/>
      </c>
    </row>
    <row r="532">
      <c r="A532" s="30" t="n"/>
      <c r="B532" s="23" t="n"/>
      <c r="C532" s="30" t="n"/>
      <c r="D532" s="31" t="n"/>
      <c r="E532" s="32" t="str">
        <f t="shared" si="0"/>
        <v/>
      </c>
    </row>
    <row r="533">
      <c r="A533" s="30" t="n"/>
      <c r="B533" s="23" t="n"/>
      <c r="C533" s="30" t="n"/>
      <c r="D533" s="31" t="n"/>
      <c r="E533" s="32" t="str">
        <f t="shared" si="0"/>
        <v/>
      </c>
    </row>
    <row r="534">
      <c r="A534" s="30" t="n"/>
      <c r="B534" s="23" t="n"/>
      <c r="C534" s="30" t="n"/>
      <c r="D534" s="31" t="n"/>
      <c r="E534" s="32" t="str">
        <f t="shared" si="0"/>
        <v/>
      </c>
    </row>
    <row r="535">
      <c r="A535" s="30" t="n"/>
      <c r="B535" s="23" t="n"/>
      <c r="C535" s="30" t="n"/>
      <c r="D535" s="31" t="n"/>
      <c r="E535" s="32" t="str">
        <f t="shared" si="0"/>
        <v/>
      </c>
    </row>
    <row r="536">
      <c r="A536" s="30" t="n"/>
      <c r="B536" s="23" t="n"/>
      <c r="C536" s="30" t="n"/>
      <c r="D536" s="31" t="n"/>
      <c r="E536" s="32" t="str">
        <f t="shared" si="0"/>
        <v/>
      </c>
    </row>
    <row r="537">
      <c r="A537" s="30" t="n"/>
      <c r="B537" s="23" t="n"/>
      <c r="C537" s="30" t="n"/>
      <c r="D537" s="31" t="n"/>
      <c r="E537" s="32" t="str">
        <f t="shared" si="0"/>
        <v/>
      </c>
    </row>
    <row r="538">
      <c r="A538" s="30" t="n"/>
      <c r="B538" s="23" t="n"/>
      <c r="C538" s="30" t="n"/>
      <c r="D538" s="31" t="n"/>
      <c r="E538" s="32" t="str">
        <f t="shared" si="0"/>
        <v/>
      </c>
    </row>
    <row r="539">
      <c r="A539" s="30" t="n"/>
      <c r="B539" s="23" t="n"/>
      <c r="C539" s="30" t="n"/>
      <c r="D539" s="31" t="n"/>
      <c r="E539" s="32" t="str">
        <f t="shared" si="0"/>
        <v/>
      </c>
    </row>
    <row r="540">
      <c r="A540" s="30" t="n"/>
      <c r="B540" s="23" t="n"/>
      <c r="C540" s="30" t="n"/>
      <c r="D540" s="31" t="n"/>
      <c r="E540" s="32" t="str">
        <f t="shared" si="0"/>
        <v/>
      </c>
    </row>
    <row r="541">
      <c r="A541" s="30" t="n"/>
      <c r="B541" s="23" t="n"/>
      <c r="C541" s="30" t="n"/>
      <c r="D541" s="31" t="n"/>
      <c r="E541" s="32" t="str">
        <f t="shared" si="0"/>
        <v/>
      </c>
    </row>
    <row r="542">
      <c r="A542" s="30" t="n"/>
      <c r="B542" s="23" t="n"/>
      <c r="C542" s="30" t="n"/>
      <c r="D542" s="31" t="n"/>
      <c r="E542" s="32" t="str">
        <f t="shared" si="0"/>
        <v/>
      </c>
    </row>
    <row r="543">
      <c r="A543" s="30" t="n"/>
      <c r="B543" s="23" t="n"/>
      <c r="C543" s="30" t="n"/>
      <c r="D543" s="31" t="n"/>
      <c r="E543" s="32" t="str">
        <f t="shared" si="0"/>
        <v/>
      </c>
    </row>
    <row r="544">
      <c r="A544" s="30" t="n"/>
      <c r="B544" s="23" t="n"/>
      <c r="C544" s="30" t="n"/>
      <c r="D544" s="31" t="n"/>
      <c r="E544" s="32" t="str">
        <f t="shared" si="0"/>
        <v/>
      </c>
    </row>
    <row r="545">
      <c r="A545" s="30" t="n"/>
      <c r="B545" s="23" t="n"/>
      <c r="C545" s="30" t="n"/>
      <c r="D545" s="31" t="n"/>
      <c r="E545" s="32" t="str">
        <f t="shared" si="0"/>
        <v/>
      </c>
    </row>
    <row r="546">
      <c r="A546" s="30" t="n"/>
      <c r="B546" s="23" t="n"/>
      <c r="C546" s="30" t="n"/>
      <c r="D546" s="31" t="n"/>
      <c r="E546" s="32" t="str">
        <f t="shared" si="0"/>
        <v/>
      </c>
    </row>
    <row r="547">
      <c r="A547" s="30" t="n"/>
      <c r="B547" s="23" t="n"/>
      <c r="C547" s="30" t="n"/>
      <c r="D547" s="31" t="n"/>
      <c r="E547" s="32" t="str">
        <f t="shared" si="0"/>
        <v/>
      </c>
    </row>
    <row r="548">
      <c r="A548" s="30" t="n"/>
      <c r="B548" s="23" t="n"/>
      <c r="C548" s="30" t="n"/>
      <c r="D548" s="31" t="n"/>
      <c r="E548" s="32" t="str">
        <f t="shared" si="0"/>
        <v/>
      </c>
    </row>
    <row r="549">
      <c r="A549" s="30" t="n"/>
      <c r="B549" s="23" t="n"/>
      <c r="C549" s="30" t="n"/>
      <c r="D549" s="31" t="n"/>
      <c r="E549" s="32" t="str">
        <f t="shared" si="0"/>
        <v/>
      </c>
    </row>
    <row r="550">
      <c r="A550" s="30" t="n"/>
      <c r="B550" s="23" t="n"/>
      <c r="C550" s="30" t="n"/>
      <c r="D550" s="31" t="n"/>
      <c r="E550" s="32" t="str">
        <f t="shared" si="0"/>
        <v/>
      </c>
    </row>
    <row r="551">
      <c r="A551" s="30" t="n"/>
      <c r="B551" s="23" t="n"/>
      <c r="C551" s="30" t="n"/>
      <c r="D551" s="31" t="n"/>
      <c r="E551" s="32" t="str">
        <f t="shared" si="0"/>
        <v/>
      </c>
    </row>
    <row r="552">
      <c r="A552" s="30" t="n"/>
      <c r="B552" s="23" t="n"/>
      <c r="C552" s="30" t="n"/>
      <c r="D552" s="31" t="n"/>
      <c r="E552" s="32" t="str">
        <f t="shared" si="0"/>
        <v/>
      </c>
    </row>
    <row r="553">
      <c r="A553" s="30" t="n"/>
      <c r="B553" s="23" t="n"/>
      <c r="C553" s="30" t="n"/>
      <c r="D553" s="31" t="n"/>
      <c r="E553" s="32" t="str">
        <f t="shared" si="0"/>
        <v/>
      </c>
    </row>
    <row r="554">
      <c r="A554" s="30" t="n"/>
      <c r="B554" s="23" t="n"/>
      <c r="C554" s="30" t="n"/>
      <c r="D554" s="31" t="n"/>
      <c r="E554" s="32" t="str">
        <f t="shared" si="0"/>
        <v/>
      </c>
    </row>
    <row r="555">
      <c r="A555" s="30" t="n"/>
      <c r="B555" s="23" t="n"/>
      <c r="C555" s="30" t="n"/>
      <c r="D555" s="31" t="n"/>
      <c r="E555" s="32" t="str">
        <f t="shared" si="0"/>
        <v/>
      </c>
    </row>
    <row r="556">
      <c r="A556" s="30" t="n"/>
      <c r="B556" s="23" t="n"/>
      <c r="C556" s="30" t="n"/>
      <c r="D556" s="31" t="n"/>
      <c r="E556" s="32" t="str">
        <f t="shared" si="0"/>
        <v/>
      </c>
    </row>
    <row r="557">
      <c r="A557" s="30" t="n"/>
      <c r="B557" s="23" t="n"/>
      <c r="C557" s="30" t="n"/>
      <c r="D557" s="31" t="n"/>
      <c r="E557" s="32" t="str">
        <f t="shared" si="0"/>
        <v/>
      </c>
    </row>
    <row r="558">
      <c r="A558" s="30" t="n"/>
      <c r="B558" s="23" t="n"/>
      <c r="C558" s="30" t="n"/>
      <c r="D558" s="31" t="n"/>
      <c r="E558" s="32" t="str">
        <f t="shared" si="0"/>
        <v/>
      </c>
    </row>
    <row r="559">
      <c r="A559" s="30" t="n"/>
      <c r="B559" s="23" t="n"/>
      <c r="C559" s="30" t="n"/>
      <c r="D559" s="31" t="n"/>
      <c r="E559" s="32" t="str">
        <f t="shared" si="0"/>
        <v/>
      </c>
    </row>
    <row r="560">
      <c r="A560" s="30" t="n"/>
      <c r="B560" s="23" t="n"/>
      <c r="C560" s="30" t="n"/>
      <c r="D560" s="31" t="n"/>
      <c r="E560" s="32" t="str">
        <f t="shared" si="0"/>
        <v/>
      </c>
    </row>
    <row r="561">
      <c r="A561" s="30" t="n"/>
      <c r="B561" s="23" t="n"/>
      <c r="C561" s="30" t="n"/>
      <c r="D561" s="31" t="n"/>
      <c r="E561" s="32" t="str">
        <f t="shared" si="0"/>
        <v/>
      </c>
    </row>
    <row r="562">
      <c r="A562" s="30" t="n"/>
      <c r="B562" s="23" t="n"/>
      <c r="C562" s="30" t="n"/>
      <c r="D562" s="31" t="n"/>
      <c r="E562" s="32" t="str">
        <f t="shared" si="0"/>
        <v/>
      </c>
    </row>
    <row r="563">
      <c r="A563" s="30" t="n"/>
      <c r="B563" s="23" t="n"/>
      <c r="C563" s="30" t="n"/>
      <c r="D563" s="31" t="n"/>
      <c r="E563" s="32" t="str">
        <f t="shared" si="0"/>
        <v/>
      </c>
    </row>
    <row r="564">
      <c r="A564" s="30" t="n"/>
      <c r="B564" s="23" t="n"/>
      <c r="C564" s="30" t="n"/>
      <c r="D564" s="31" t="n"/>
      <c r="E564" s="32" t="str">
        <f t="shared" si="0"/>
        <v/>
      </c>
    </row>
    <row r="565">
      <c r="A565" s="30" t="n"/>
      <c r="B565" s="23" t="n"/>
      <c r="C565" s="30" t="n"/>
      <c r="D565" s="31" t="n"/>
      <c r="E565" s="32" t="str">
        <f t="shared" si="0"/>
        <v/>
      </c>
    </row>
    <row r="566">
      <c r="A566" s="30" t="n"/>
      <c r="B566" s="23" t="n"/>
      <c r="C566" s="30" t="n"/>
      <c r="D566" s="31" t="n"/>
      <c r="E566" s="32" t="str">
        <f t="shared" si="0"/>
        <v/>
      </c>
    </row>
    <row r="567">
      <c r="A567" s="30" t="n"/>
      <c r="B567" s="23" t="n"/>
      <c r="C567" s="30" t="n"/>
      <c r="D567" s="31" t="n"/>
      <c r="E567" s="32" t="str">
        <f t="shared" si="0"/>
        <v/>
      </c>
    </row>
    <row r="568">
      <c r="A568" s="30" t="n"/>
      <c r="B568" s="23" t="n"/>
      <c r="C568" s="30" t="n"/>
      <c r="D568" s="31" t="n"/>
      <c r="E568" s="32" t="str">
        <f t="shared" si="0"/>
        <v/>
      </c>
    </row>
    <row r="569">
      <c r="A569" s="30" t="n"/>
      <c r="B569" s="23" t="n"/>
      <c r="C569" s="30" t="n"/>
      <c r="D569" s="31" t="n"/>
      <c r="E569" s="32" t="str">
        <f t="shared" si="0"/>
        <v/>
      </c>
    </row>
    <row r="570">
      <c r="A570" s="30" t="n"/>
      <c r="B570" s="23" t="n"/>
      <c r="C570" s="30" t="n"/>
      <c r="D570" s="31" t="n"/>
      <c r="E570" s="32" t="str">
        <f t="shared" si="0"/>
        <v/>
      </c>
    </row>
    <row r="571">
      <c r="A571" s="30" t="n"/>
      <c r="B571" s="23" t="n"/>
      <c r="C571" s="30" t="n"/>
      <c r="D571" s="31" t="n"/>
      <c r="E571" s="32" t="str">
        <f t="shared" si="0"/>
        <v/>
      </c>
    </row>
    <row r="572">
      <c r="A572" s="30" t="n"/>
      <c r="B572" s="23" t="n"/>
      <c r="C572" s="30" t="n"/>
      <c r="D572" s="31" t="n"/>
      <c r="E572" s="32" t="str">
        <f t="shared" si="0"/>
        <v/>
      </c>
    </row>
    <row r="573">
      <c r="A573" s="30" t="n"/>
      <c r="B573" s="23" t="n"/>
      <c r="C573" s="30" t="n"/>
      <c r="D573" s="31" t="n"/>
      <c r="E573" s="32" t="str">
        <f t="shared" si="0"/>
        <v/>
      </c>
    </row>
    <row r="574">
      <c r="A574" s="30" t="n"/>
      <c r="B574" s="23" t="n"/>
      <c r="C574" s="30" t="n"/>
      <c r="D574" s="31" t="n"/>
      <c r="E574" s="32" t="str">
        <f t="shared" si="0"/>
        <v/>
      </c>
    </row>
    <row r="575">
      <c r="A575" s="30" t="n"/>
      <c r="B575" s="23" t="n"/>
      <c r="C575" s="30" t="n"/>
      <c r="D575" s="31" t="n"/>
      <c r="E575" s="32" t="str">
        <f t="shared" si="0"/>
        <v/>
      </c>
    </row>
    <row r="576">
      <c r="A576" s="30" t="n"/>
      <c r="B576" s="23" t="n"/>
      <c r="C576" s="30" t="n"/>
      <c r="D576" s="31" t="n"/>
      <c r="E576" s="32" t="str">
        <f t="shared" si="0"/>
        <v/>
      </c>
    </row>
    <row r="577">
      <c r="A577" s="30" t="n"/>
      <c r="B577" s="23" t="n"/>
      <c r="C577" s="30" t="n"/>
      <c r="D577" s="31" t="n"/>
      <c r="E577" s="32" t="str">
        <f t="shared" si="0"/>
        <v/>
      </c>
    </row>
    <row r="578">
      <c r="A578" s="30" t="n"/>
      <c r="B578" s="23" t="n"/>
      <c r="C578" s="30" t="n"/>
      <c r="D578" s="31" t="n"/>
      <c r="E578" s="32" t="str">
        <f t="shared" si="0"/>
        <v/>
      </c>
    </row>
    <row r="579">
      <c r="A579" s="30" t="n"/>
      <c r="B579" s="23" t="n"/>
      <c r="C579" s="30" t="n"/>
      <c r="D579" s="31" t="n"/>
      <c r="E579" s="32" t="str">
        <f t="shared" si="0"/>
        <v/>
      </c>
    </row>
    <row r="580">
      <c r="A580" s="30" t="n"/>
      <c r="B580" s="23" t="n"/>
      <c r="C580" s="30" t="n"/>
      <c r="D580" s="31" t="n"/>
      <c r="E580" s="32" t="str">
        <f t="shared" si="0"/>
        <v/>
      </c>
    </row>
    <row r="581">
      <c r="A581" s="30" t="n"/>
      <c r="B581" s="23" t="n"/>
      <c r="C581" s="30" t="n"/>
      <c r="D581" s="31" t="n"/>
      <c r="E581" s="32" t="str">
        <f t="shared" si="0"/>
        <v/>
      </c>
    </row>
    <row r="582">
      <c r="A582" s="30" t="n"/>
      <c r="B582" s="23" t="n"/>
      <c r="C582" s="30" t="n"/>
      <c r="D582" s="31" t="n"/>
      <c r="E582" s="32" t="str">
        <f t="shared" si="0"/>
        <v/>
      </c>
    </row>
    <row r="583">
      <c r="A583" s="30" t="n"/>
      <c r="B583" s="23" t="n"/>
      <c r="C583" s="30" t="n"/>
      <c r="D583" s="31" t="n"/>
      <c r="E583" s="32" t="str">
        <f t="shared" si="0"/>
        <v/>
      </c>
    </row>
    <row r="584">
      <c r="A584" s="30" t="n"/>
      <c r="B584" s="23" t="n"/>
      <c r="C584" s="30" t="n"/>
      <c r="D584" s="31" t="n"/>
      <c r="E584" s="32" t="str">
        <f t="shared" si="0"/>
        <v/>
      </c>
    </row>
    <row r="585">
      <c r="A585" s="30" t="n"/>
      <c r="B585" s="23" t="n"/>
      <c r="C585" s="30" t="n"/>
      <c r="D585" s="31" t="n"/>
      <c r="E585" s="32" t="str">
        <f t="shared" si="0"/>
        <v/>
      </c>
    </row>
    <row r="586">
      <c r="A586" s="30" t="n"/>
      <c r="B586" s="23" t="n"/>
      <c r="C586" s="30" t="n"/>
      <c r="D586" s="31" t="n"/>
      <c r="E586" s="32" t="str">
        <f t="shared" si="0"/>
        <v/>
      </c>
    </row>
    <row r="587">
      <c r="A587" s="30" t="n"/>
      <c r="B587" s="23" t="n"/>
      <c r="C587" s="30" t="n"/>
      <c r="D587" s="31" t="n"/>
      <c r="E587" s="32" t="str">
        <f t="shared" si="0"/>
        <v/>
      </c>
    </row>
    <row r="588">
      <c r="A588" s="30" t="n"/>
      <c r="B588" s="23" t="n"/>
      <c r="C588" s="30" t="n"/>
      <c r="D588" s="31" t="n"/>
      <c r="E588" s="32" t="str">
        <f t="shared" si="0"/>
        <v/>
      </c>
    </row>
    <row r="589">
      <c r="A589" s="30" t="n"/>
      <c r="B589" s="23" t="n"/>
      <c r="C589" s="30" t="n"/>
      <c r="D589" s="31" t="n"/>
      <c r="E589" s="32" t="str">
        <f t="shared" si="0"/>
        <v/>
      </c>
    </row>
    <row r="590">
      <c r="A590" s="30" t="n"/>
      <c r="B590" s="23" t="n"/>
      <c r="C590" s="30" t="n"/>
      <c r="D590" s="31" t="n"/>
      <c r="E590" s="32" t="str">
        <f t="shared" si="0"/>
        <v/>
      </c>
    </row>
    <row r="591">
      <c r="A591" s="30" t="n"/>
      <c r="B591" s="23" t="n"/>
      <c r="C591" s="30" t="n"/>
      <c r="D591" s="31" t="n"/>
      <c r="E591" s="32" t="str">
        <f t="shared" si="0"/>
        <v/>
      </c>
    </row>
    <row r="592">
      <c r="A592" s="30" t="n"/>
      <c r="B592" s="23" t="n"/>
      <c r="C592" s="30" t="n"/>
      <c r="D592" s="31" t="n"/>
      <c r="E592" s="32" t="str">
        <f t="shared" si="0"/>
        <v/>
      </c>
    </row>
    <row r="593">
      <c r="A593" s="30" t="n"/>
      <c r="B593" s="23" t="n"/>
      <c r="C593" s="30" t="n"/>
      <c r="D593" s="31" t="n"/>
      <c r="E593" s="32" t="str">
        <f t="shared" si="0"/>
        <v/>
      </c>
    </row>
    <row r="594">
      <c r="A594" s="30" t="n"/>
      <c r="B594" s="23" t="n"/>
      <c r="C594" s="30" t="n"/>
      <c r="D594" s="31" t="n"/>
      <c r="E594" s="32" t="str">
        <f t="shared" si="0"/>
        <v/>
      </c>
    </row>
    <row r="595">
      <c r="A595" s="30" t="n"/>
      <c r="B595" s="23" t="n"/>
      <c r="C595" s="30" t="n"/>
      <c r="D595" s="31" t="n"/>
      <c r="E595" s="32" t="str">
        <f t="shared" si="0"/>
        <v/>
      </c>
    </row>
    <row r="596">
      <c r="A596" s="30" t="n"/>
      <c r="B596" s="23" t="n"/>
      <c r="C596" s="30" t="n"/>
      <c r="D596" s="31" t="n"/>
      <c r="E596" s="32" t="str">
        <f t="shared" si="0"/>
        <v/>
      </c>
    </row>
    <row r="597">
      <c r="A597" s="30" t="n"/>
      <c r="B597" s="23" t="n"/>
      <c r="C597" s="30" t="n"/>
      <c r="D597" s="31" t="n"/>
      <c r="E597" s="32" t="str">
        <f t="shared" si="0"/>
        <v/>
      </c>
    </row>
    <row r="598">
      <c r="A598" s="30" t="n"/>
      <c r="B598" s="23" t="n"/>
      <c r="C598" s="30" t="n"/>
      <c r="D598" s="31" t="n"/>
      <c r="E598" s="32" t="str">
        <f t="shared" si="0"/>
        <v/>
      </c>
    </row>
    <row r="599">
      <c r="A599" s="30" t="n"/>
      <c r="B599" s="23" t="n"/>
      <c r="C599" s="30" t="n"/>
      <c r="D599" s="31" t="n"/>
      <c r="E599" s="32" t="str">
        <f t="shared" si="0"/>
        <v/>
      </c>
    </row>
    <row r="600">
      <c r="A600" s="30" t="n"/>
      <c r="B600" s="23" t="n"/>
      <c r="C600" s="30" t="n"/>
      <c r="D600" s="31" t="n"/>
      <c r="E600" s="32" t="str">
        <f t="shared" si="0"/>
        <v/>
      </c>
    </row>
    <row r="601">
      <c r="A601" s="30" t="n"/>
      <c r="B601" s="23" t="n"/>
      <c r="C601" s="30" t="n"/>
      <c r="D601" s="31" t="n"/>
      <c r="E601" s="32" t="str">
        <f t="shared" si="0"/>
        <v/>
      </c>
    </row>
    <row r="602">
      <c r="A602" s="30" t="n"/>
      <c r="B602" s="23" t="n"/>
      <c r="C602" s="30" t="n"/>
      <c r="D602" s="31" t="n"/>
      <c r="E602" s="32" t="str">
        <f t="shared" si="0"/>
        <v/>
      </c>
    </row>
    <row r="603">
      <c r="A603" s="30" t="n"/>
      <c r="B603" s="23" t="n"/>
      <c r="C603" s="30" t="n"/>
      <c r="D603" s="31" t="n"/>
      <c r="E603" s="32" t="str">
        <f t="shared" si="0"/>
        <v/>
      </c>
    </row>
    <row r="604">
      <c r="A604" s="30" t="n"/>
      <c r="B604" s="23" t="n"/>
      <c r="C604" s="30" t="n"/>
      <c r="D604" s="31" t="n"/>
      <c r="E604" s="32" t="str">
        <f t="shared" si="0"/>
        <v/>
      </c>
    </row>
    <row r="605">
      <c r="A605" s="30" t="n"/>
      <c r="B605" s="23" t="n"/>
      <c r="C605" s="30" t="n"/>
      <c r="D605" s="31" t="n"/>
      <c r="E605" s="32" t="str">
        <f t="shared" si="0"/>
        <v/>
      </c>
    </row>
    <row r="606">
      <c r="A606" s="30" t="n"/>
      <c r="B606" s="23" t="n"/>
      <c r="C606" s="30" t="n"/>
      <c r="D606" s="31" t="n"/>
      <c r="E606" s="32" t="str">
        <f t="shared" si="0"/>
        <v/>
      </c>
    </row>
    <row r="607">
      <c r="A607" s="30" t="n"/>
      <c r="B607" s="23" t="n"/>
      <c r="C607" s="30" t="n"/>
      <c r="D607" s="31" t="n"/>
      <c r="E607" s="32" t="str">
        <f t="shared" si="0"/>
        <v/>
      </c>
    </row>
    <row r="608">
      <c r="A608" s="30" t="n"/>
      <c r="B608" s="23" t="n"/>
      <c r="C608" s="30" t="n"/>
      <c r="D608" s="31" t="n"/>
      <c r="E608" s="32" t="str">
        <f t="shared" si="0"/>
        <v/>
      </c>
    </row>
    <row r="609">
      <c r="A609" s="30" t="n"/>
      <c r="B609" s="23" t="n"/>
      <c r="C609" s="30" t="n"/>
      <c r="D609" s="31" t="n"/>
      <c r="E609" s="32" t="str">
        <f t="shared" si="0"/>
        <v/>
      </c>
    </row>
    <row r="610">
      <c r="A610" s="30" t="n"/>
      <c r="B610" s="23" t="n"/>
      <c r="C610" s="30" t="n"/>
      <c r="D610" s="31" t="n"/>
      <c r="E610" s="32" t="str">
        <f t="shared" si="0"/>
        <v/>
      </c>
    </row>
    <row r="611">
      <c r="A611" s="30" t="n"/>
      <c r="B611" s="23" t="n"/>
      <c r="C611" s="30" t="n"/>
      <c r="D611" s="31" t="n"/>
      <c r="E611" s="32" t="str">
        <f t="shared" si="0"/>
        <v/>
      </c>
    </row>
    <row r="612">
      <c r="A612" s="30" t="n"/>
      <c r="B612" s="23" t="n"/>
      <c r="C612" s="30" t="n"/>
      <c r="D612" s="31" t="n"/>
      <c r="E612" s="32" t="str">
        <f t="shared" si="0"/>
        <v/>
      </c>
    </row>
    <row r="613">
      <c r="A613" s="30" t="n"/>
      <c r="B613" s="23" t="n"/>
      <c r="C613" s="30" t="n"/>
      <c r="D613" s="31" t="n"/>
      <c r="E613" s="32" t="str">
        <f t="shared" si="0"/>
        <v/>
      </c>
    </row>
    <row r="614">
      <c r="A614" s="30" t="n"/>
      <c r="B614" s="23" t="n"/>
      <c r="C614" s="30" t="n"/>
      <c r="D614" s="31" t="n"/>
      <c r="E614" s="32" t="str">
        <f t="shared" si="0"/>
        <v/>
      </c>
    </row>
    <row r="615">
      <c r="A615" s="30" t="n"/>
      <c r="B615" s="23" t="n"/>
      <c r="C615" s="30" t="n"/>
      <c r="D615" s="31" t="n"/>
      <c r="E615" s="32" t="str">
        <f t="shared" si="0"/>
        <v/>
      </c>
    </row>
    <row r="616">
      <c r="A616" s="30" t="n"/>
      <c r="B616" s="23" t="n"/>
      <c r="C616" s="30" t="n"/>
      <c r="D616" s="31" t="n"/>
      <c r="E616" s="32" t="str">
        <f t="shared" si="0"/>
        <v/>
      </c>
    </row>
    <row r="617">
      <c r="A617" s="30" t="n"/>
      <c r="B617" s="23" t="n"/>
      <c r="C617" s="30" t="n"/>
      <c r="D617" s="31" t="n"/>
      <c r="E617" s="32" t="str">
        <f t="shared" si="0"/>
        <v/>
      </c>
    </row>
    <row r="618">
      <c r="A618" s="30" t="n"/>
      <c r="B618" s="23" t="n"/>
      <c r="C618" s="30" t="n"/>
      <c r="D618" s="31" t="n"/>
      <c r="E618" s="32" t="str">
        <f t="shared" si="0"/>
        <v/>
      </c>
    </row>
    <row r="619">
      <c r="A619" s="30" t="n"/>
      <c r="B619" s="23" t="n"/>
      <c r="C619" s="30" t="n"/>
      <c r="D619" s="31" t="n"/>
      <c r="E619" s="32" t="str">
        <f t="shared" si="0"/>
        <v/>
      </c>
    </row>
    <row r="620">
      <c r="A620" s="30" t="n"/>
      <c r="B620" s="23" t="n"/>
      <c r="C620" s="30" t="n"/>
      <c r="D620" s="31" t="n"/>
      <c r="E620" s="32" t="str">
        <f t="shared" si="0"/>
        <v/>
      </c>
    </row>
    <row r="621">
      <c r="A621" s="30" t="n"/>
      <c r="B621" s="23" t="n"/>
      <c r="C621" s="30" t="n"/>
      <c r="D621" s="31" t="n"/>
      <c r="E621" s="32" t="str">
        <f t="shared" si="0"/>
        <v/>
      </c>
    </row>
    <row r="622">
      <c r="A622" s="30" t="n"/>
      <c r="B622" s="23" t="n"/>
      <c r="C622" s="30" t="n"/>
      <c r="D622" s="31" t="n"/>
      <c r="E622" s="32" t="str">
        <f t="shared" si="0"/>
        <v/>
      </c>
    </row>
    <row r="623">
      <c r="A623" s="30" t="n"/>
      <c r="B623" s="23" t="n"/>
      <c r="C623" s="30" t="n"/>
      <c r="D623" s="31" t="n"/>
      <c r="E623" s="32" t="str">
        <f t="shared" si="0"/>
        <v/>
      </c>
    </row>
    <row r="624">
      <c r="A624" s="30" t="n"/>
      <c r="B624" s="23" t="n"/>
      <c r="C624" s="30" t="n"/>
      <c r="D624" s="31" t="n"/>
      <c r="E624" s="32" t="str">
        <f t="shared" si="0"/>
        <v/>
      </c>
    </row>
    <row r="625">
      <c r="A625" s="30" t="n"/>
      <c r="B625" s="23" t="n"/>
      <c r="C625" s="30" t="n"/>
      <c r="D625" s="31" t="n"/>
      <c r="E625" s="32" t="str">
        <f t="shared" si="0"/>
        <v/>
      </c>
    </row>
    <row r="626">
      <c r="A626" s="30" t="n"/>
      <c r="B626" s="23" t="n"/>
      <c r="C626" s="30" t="n"/>
      <c r="D626" s="31" t="n"/>
      <c r="E626" s="32" t="str">
        <f t="shared" si="0"/>
        <v/>
      </c>
    </row>
    <row r="627">
      <c r="A627" s="30" t="n"/>
      <c r="B627" s="23" t="n"/>
      <c r="C627" s="30" t="n"/>
      <c r="D627" s="31" t="n"/>
      <c r="E627" s="32" t="str">
        <f t="shared" si="0"/>
        <v/>
      </c>
    </row>
    <row r="628">
      <c r="A628" s="30" t="n"/>
      <c r="B628" s="23" t="n"/>
      <c r="C628" s="30" t="n"/>
      <c r="D628" s="31" t="n"/>
      <c r="E628" s="32" t="str">
        <f t="shared" si="0"/>
        <v/>
      </c>
    </row>
    <row r="629">
      <c r="A629" s="30" t="n"/>
      <c r="B629" s="23" t="n"/>
      <c r="C629" s="30" t="n"/>
      <c r="D629" s="31" t="n"/>
      <c r="E629" s="32" t="str">
        <f t="shared" si="0"/>
        <v/>
      </c>
    </row>
    <row r="630">
      <c r="A630" s="30" t="n"/>
      <c r="B630" s="23" t="n"/>
      <c r="C630" s="30" t="n"/>
      <c r="D630" s="31" t="n"/>
      <c r="E630" s="32" t="str">
        <f t="shared" si="0"/>
        <v/>
      </c>
    </row>
    <row r="631">
      <c r="A631" s="30" t="n"/>
      <c r="B631" s="23" t="n"/>
      <c r="C631" s="30" t="n"/>
      <c r="D631" s="31" t="n"/>
      <c r="E631" s="32" t="str">
        <f t="shared" si="0"/>
        <v/>
      </c>
    </row>
    <row r="632">
      <c r="A632" s="30" t="n"/>
      <c r="B632" s="23" t="n"/>
      <c r="C632" s="30" t="n"/>
      <c r="D632" s="31" t="n"/>
      <c r="E632" s="32" t="str">
        <f t="shared" si="0"/>
        <v/>
      </c>
    </row>
    <row r="633">
      <c r="A633" s="30" t="n"/>
      <c r="B633" s="23" t="n"/>
      <c r="C633" s="30" t="n"/>
      <c r="D633" s="31" t="n"/>
      <c r="E633" s="32" t="str">
        <f t="shared" si="0"/>
        <v/>
      </c>
    </row>
    <row r="634">
      <c r="A634" s="30" t="n"/>
      <c r="B634" s="23" t="n"/>
      <c r="C634" s="30" t="n"/>
      <c r="D634" s="31" t="n"/>
      <c r="E634" s="32" t="str">
        <f t="shared" si="0"/>
        <v/>
      </c>
    </row>
    <row r="635">
      <c r="A635" s="30" t="n"/>
      <c r="B635" s="23" t="n"/>
      <c r="C635" s="30" t="n"/>
      <c r="D635" s="31" t="n"/>
      <c r="E635" s="32" t="str">
        <f t="shared" si="0"/>
        <v/>
      </c>
    </row>
    <row r="636">
      <c r="A636" s="30" t="n"/>
      <c r="B636" s="23" t="n"/>
      <c r="C636" s="30" t="n"/>
      <c r="D636" s="31" t="n"/>
      <c r="E636" s="32" t="str">
        <f t="shared" si="0"/>
        <v/>
      </c>
    </row>
    <row r="637">
      <c r="A637" s="30" t="n"/>
      <c r="B637" s="23" t="n"/>
      <c r="C637" s="30" t="n"/>
      <c r="D637" s="31" t="n"/>
      <c r="E637" s="32" t="str">
        <f t="shared" si="0"/>
        <v/>
      </c>
    </row>
    <row r="638">
      <c r="A638" s="30" t="n"/>
      <c r="B638" s="23" t="n"/>
      <c r="C638" s="30" t="n"/>
      <c r="D638" s="31" t="n"/>
      <c r="E638" s="32" t="str">
        <f t="shared" si="0"/>
        <v/>
      </c>
    </row>
    <row r="639">
      <c r="A639" s="30" t="n"/>
      <c r="B639" s="23" t="n"/>
      <c r="C639" s="30" t="n"/>
      <c r="D639" s="31" t="n"/>
      <c r="E639" s="32" t="str">
        <f t="shared" si="0"/>
        <v/>
      </c>
    </row>
    <row r="640">
      <c r="A640" s="30" t="n"/>
      <c r="B640" s="23" t="n"/>
      <c r="C640" s="30" t="n"/>
      <c r="D640" s="31" t="n"/>
      <c r="E640" s="32" t="str">
        <f t="shared" si="0"/>
        <v/>
      </c>
    </row>
    <row r="641">
      <c r="A641" s="30" t="n"/>
      <c r="B641" s="23" t="n"/>
      <c r="C641" s="30" t="n"/>
      <c r="D641" s="31" t="n"/>
      <c r="E641" s="32" t="str">
        <f t="shared" si="0"/>
        <v/>
      </c>
    </row>
    <row r="642">
      <c r="A642" s="30" t="n"/>
      <c r="B642" s="23" t="n"/>
      <c r="C642" s="30" t="n"/>
      <c r="D642" s="31" t="n"/>
      <c r="E642" s="32" t="str">
        <f t="shared" si="0"/>
        <v/>
      </c>
    </row>
    <row r="643">
      <c r="A643" s="30" t="n"/>
      <c r="B643" s="23" t="n"/>
      <c r="C643" s="30" t="n"/>
      <c r="D643" s="31" t="n"/>
      <c r="E643" s="32" t="str">
        <f t="shared" si="0"/>
        <v/>
      </c>
    </row>
    <row r="644">
      <c r="A644" s="30" t="n"/>
      <c r="B644" s="23" t="n"/>
      <c r="C644" s="30" t="n"/>
      <c r="D644" s="31" t="n"/>
      <c r="E644" s="32" t="str">
        <f t="shared" si="0"/>
        <v/>
      </c>
    </row>
    <row r="645">
      <c r="A645" s="30" t="n"/>
      <c r="B645" s="23" t="n"/>
      <c r="C645" s="30" t="n"/>
      <c r="D645" s="31" t="n"/>
      <c r="E645" s="32" t="str">
        <f t="shared" si="0"/>
        <v/>
      </c>
    </row>
    <row r="646">
      <c r="A646" s="30" t="n"/>
      <c r="B646" s="23" t="n"/>
      <c r="C646" s="30" t="n"/>
      <c r="D646" s="31" t="n"/>
      <c r="E646" s="32" t="str">
        <f t="shared" si="0"/>
        <v/>
      </c>
    </row>
    <row r="647">
      <c r="A647" s="30" t="n"/>
      <c r="B647" s="23" t="n"/>
      <c r="C647" s="30" t="n"/>
      <c r="D647" s="31" t="n"/>
      <c r="E647" s="32" t="str">
        <f t="shared" si="0"/>
        <v/>
      </c>
    </row>
    <row r="648">
      <c r="A648" s="30" t="n"/>
      <c r="B648" s="23" t="n"/>
      <c r="C648" s="30" t="n"/>
      <c r="D648" s="31" t="n"/>
      <c r="E648" s="32" t="str">
        <f t="shared" si="0"/>
        <v/>
      </c>
    </row>
    <row r="649">
      <c r="A649" s="30" t="n"/>
      <c r="B649" s="23" t="n"/>
      <c r="C649" s="30" t="n"/>
      <c r="D649" s="31" t="n"/>
      <c r="E649" s="32" t="str">
        <f t="shared" si="0"/>
        <v/>
      </c>
    </row>
    <row r="650">
      <c r="A650" s="30" t="n"/>
      <c r="B650" s="23" t="n"/>
      <c r="C650" s="30" t="n"/>
      <c r="D650" s="31" t="n"/>
      <c r="E650" s="32" t="str">
        <f t="shared" si="0"/>
        <v/>
      </c>
    </row>
    <row r="651">
      <c r="A651" s="30" t="n"/>
      <c r="B651" s="23" t="n"/>
      <c r="C651" s="30" t="n"/>
      <c r="D651" s="31" t="n"/>
      <c r="E651" s="32" t="str">
        <f t="shared" si="0"/>
        <v/>
      </c>
    </row>
    <row r="652">
      <c r="A652" s="30" t="n"/>
      <c r="B652" s="23" t="n"/>
      <c r="C652" s="30" t="n"/>
      <c r="D652" s="31" t="n"/>
      <c r="E652" s="32" t="str">
        <f t="shared" si="0"/>
        <v/>
      </c>
    </row>
    <row r="653">
      <c r="A653" s="30" t="n"/>
      <c r="B653" s="23" t="n"/>
      <c r="C653" s="30" t="n"/>
      <c r="D653" s="31" t="n"/>
      <c r="E653" s="32" t="str">
        <f t="shared" si="0"/>
        <v/>
      </c>
    </row>
    <row r="654">
      <c r="A654" s="30" t="n"/>
      <c r="B654" s="23" t="n"/>
      <c r="C654" s="30" t="n"/>
      <c r="D654" s="31" t="n"/>
      <c r="E654" s="32" t="str">
        <f t="shared" si="0"/>
        <v/>
      </c>
    </row>
    <row r="655">
      <c r="A655" s="30" t="n"/>
      <c r="B655" s="23" t="n"/>
      <c r="C655" s="30" t="n"/>
      <c r="D655" s="31" t="n"/>
      <c r="E655" s="32" t="str">
        <f t="shared" si="0"/>
        <v/>
      </c>
    </row>
    <row r="656">
      <c r="A656" s="30" t="n"/>
      <c r="B656" s="23" t="n"/>
      <c r="C656" s="30" t="n"/>
      <c r="D656" s="31" t="n"/>
      <c r="E656" s="32" t="str">
        <f t="shared" si="0"/>
        <v/>
      </c>
    </row>
    <row r="657">
      <c r="A657" s="30" t="n"/>
      <c r="B657" s="23" t="n"/>
      <c r="C657" s="30" t="n"/>
      <c r="D657" s="31" t="n"/>
      <c r="E657" s="32" t="str">
        <f t="shared" si="0"/>
        <v/>
      </c>
    </row>
    <row r="658">
      <c r="A658" s="30" t="n"/>
      <c r="B658" s="23" t="n"/>
      <c r="C658" s="30" t="n"/>
      <c r="D658" s="31" t="n"/>
      <c r="E658" s="32" t="str">
        <f t="shared" si="0"/>
        <v/>
      </c>
    </row>
    <row r="659">
      <c r="A659" s="30" t="n"/>
      <c r="B659" s="23" t="n"/>
      <c r="C659" s="30" t="n"/>
      <c r="D659" s="31" t="n"/>
      <c r="E659" s="32" t="str">
        <f t="shared" si="0"/>
        <v/>
      </c>
    </row>
    <row r="660">
      <c r="A660" s="30" t="n"/>
      <c r="B660" s="23" t="n"/>
      <c r="C660" s="30" t="n"/>
      <c r="D660" s="31" t="n"/>
      <c r="E660" s="32" t="str">
        <f t="shared" si="0"/>
        <v/>
      </c>
    </row>
    <row r="661">
      <c r="A661" s="30" t="n"/>
      <c r="B661" s="23" t="n"/>
      <c r="C661" s="30" t="n"/>
      <c r="D661" s="31" t="n"/>
      <c r="E661" s="32" t="str">
        <f t="shared" si="0"/>
        <v/>
      </c>
    </row>
    <row r="662">
      <c r="A662" s="30" t="n"/>
      <c r="B662" s="23" t="n"/>
      <c r="C662" s="30" t="n"/>
      <c r="D662" s="31" t="n"/>
      <c r="E662" s="32" t="str">
        <f t="shared" si="0"/>
        <v/>
      </c>
    </row>
    <row r="663">
      <c r="A663" s="30" t="n"/>
      <c r="B663" s="23" t="n"/>
      <c r="C663" s="30" t="n"/>
      <c r="D663" s="31" t="n"/>
      <c r="E663" s="32" t="str">
        <f t="shared" si="0"/>
        <v/>
      </c>
    </row>
    <row r="664">
      <c r="A664" s="30" t="n"/>
      <c r="B664" s="23" t="n"/>
      <c r="C664" s="30" t="n"/>
      <c r="D664" s="31" t="n"/>
      <c r="E664" s="32" t="str">
        <f t="shared" si="0"/>
        <v/>
      </c>
    </row>
    <row r="665">
      <c r="A665" s="30" t="n"/>
      <c r="B665" s="23" t="n"/>
      <c r="C665" s="30" t="n"/>
      <c r="D665" s="31" t="n"/>
      <c r="E665" s="32" t="str">
        <f t="shared" si="0"/>
        <v/>
      </c>
    </row>
    <row r="666">
      <c r="A666" s="30" t="n"/>
      <c r="B666" s="23" t="n"/>
      <c r="C666" s="30" t="n"/>
      <c r="D666" s="31" t="n"/>
      <c r="E666" s="32" t="str">
        <f t="shared" si="0"/>
        <v/>
      </c>
    </row>
    <row r="667">
      <c r="A667" s="30" t="n"/>
      <c r="B667" s="23" t="n"/>
      <c r="C667" s="30" t="n"/>
      <c r="D667" s="31" t="n"/>
      <c r="E667" s="32" t="str">
        <f t="shared" si="0"/>
        <v/>
      </c>
    </row>
    <row r="668">
      <c r="A668" s="30" t="n"/>
      <c r="B668" s="23" t="n"/>
      <c r="C668" s="30" t="n"/>
      <c r="D668" s="31" t="n"/>
      <c r="E668" s="32" t="str">
        <f t="shared" si="0"/>
        <v/>
      </c>
    </row>
    <row r="669">
      <c r="A669" s="30" t="n"/>
      <c r="B669" s="23" t="n"/>
      <c r="C669" s="30" t="n"/>
      <c r="D669" s="31" t="n"/>
      <c r="E669" s="32" t="str">
        <f t="shared" si="0"/>
        <v/>
      </c>
    </row>
    <row r="670">
      <c r="A670" s="30" t="n"/>
      <c r="B670" s="23" t="n"/>
      <c r="C670" s="30" t="n"/>
      <c r="D670" s="31" t="n"/>
      <c r="E670" s="32" t="str">
        <f t="shared" si="0"/>
        <v/>
      </c>
    </row>
    <row r="671">
      <c r="A671" s="30" t="n"/>
      <c r="B671" s="23" t="n"/>
      <c r="C671" s="30" t="n"/>
      <c r="D671" s="31" t="n"/>
      <c r="E671" s="32" t="str">
        <f t="shared" si="0"/>
        <v/>
      </c>
    </row>
    <row r="672">
      <c r="A672" s="30" t="n"/>
      <c r="B672" s="23" t="n"/>
      <c r="C672" s="30" t="n"/>
      <c r="D672" s="31" t="n"/>
      <c r="E672" s="32" t="str">
        <f t="shared" si="0"/>
        <v/>
      </c>
    </row>
    <row r="673">
      <c r="A673" s="30" t="n"/>
      <c r="B673" s="23" t="n"/>
      <c r="C673" s="30" t="n"/>
      <c r="D673" s="31" t="n"/>
      <c r="E673" s="32" t="str">
        <f t="shared" si="0"/>
        <v/>
      </c>
    </row>
    <row r="674">
      <c r="A674" s="30" t="n"/>
      <c r="B674" s="23" t="n"/>
      <c r="C674" s="30" t="n"/>
      <c r="D674" s="31" t="n"/>
      <c r="E674" s="32" t="str">
        <f t="shared" si="0"/>
        <v/>
      </c>
    </row>
    <row r="675">
      <c r="A675" s="30" t="n"/>
      <c r="B675" s="23" t="n"/>
      <c r="C675" s="30" t="n"/>
      <c r="D675" s="31" t="n"/>
      <c r="E675" s="32" t="str">
        <f t="shared" si="0"/>
        <v/>
      </c>
    </row>
    <row r="676">
      <c r="A676" s="30" t="n"/>
      <c r="B676" s="23" t="n"/>
      <c r="C676" s="30" t="n"/>
      <c r="D676" s="31" t="n"/>
      <c r="E676" s="32" t="str">
        <f t="shared" si="0"/>
        <v/>
      </c>
    </row>
    <row r="677">
      <c r="A677" s="30" t="n"/>
      <c r="B677" s="23" t="n"/>
      <c r="C677" s="30" t="n"/>
      <c r="D677" s="31" t="n"/>
      <c r="E677" s="32" t="str">
        <f t="shared" si="0"/>
        <v/>
      </c>
    </row>
    <row r="678">
      <c r="A678" s="30" t="n"/>
      <c r="B678" s="23" t="n"/>
      <c r="C678" s="30" t="n"/>
      <c r="D678" s="31" t="n"/>
      <c r="E678" s="32" t="str">
        <f t="shared" si="0"/>
        <v/>
      </c>
    </row>
    <row r="679">
      <c r="A679" s="30" t="n"/>
      <c r="B679" s="23" t="n"/>
      <c r="C679" s="30" t="n"/>
      <c r="D679" s="31" t="n"/>
      <c r="E679" s="32" t="str">
        <f t="shared" si="0"/>
        <v/>
      </c>
    </row>
    <row r="680">
      <c r="A680" s="30" t="n"/>
      <c r="B680" s="23" t="n"/>
      <c r="C680" s="30" t="n"/>
      <c r="D680" s="31" t="n"/>
      <c r="E680" s="32" t="str">
        <f t="shared" si="0"/>
        <v/>
      </c>
    </row>
    <row r="681">
      <c r="A681" s="30" t="n"/>
      <c r="B681" s="23" t="n"/>
      <c r="C681" s="30" t="n"/>
      <c r="D681" s="31" t="n"/>
      <c r="E681" s="32" t="str">
        <f t="shared" si="0"/>
        <v/>
      </c>
    </row>
    <row r="682">
      <c r="A682" s="30" t="n"/>
      <c r="B682" s="23" t="n"/>
      <c r="C682" s="30" t="n"/>
      <c r="D682" s="31" t="n"/>
      <c r="E682" s="32" t="str">
        <f t="shared" si="0"/>
        <v/>
      </c>
    </row>
    <row r="683">
      <c r="A683" s="30" t="n"/>
      <c r="B683" s="23" t="n"/>
      <c r="C683" s="30" t="n"/>
      <c r="D683" s="31" t="n"/>
      <c r="E683" s="32" t="str">
        <f t="shared" si="0"/>
        <v/>
      </c>
    </row>
    <row r="684">
      <c r="A684" s="30" t="n"/>
      <c r="B684" s="23" t="n"/>
      <c r="C684" s="30" t="n"/>
      <c r="D684" s="31" t="n"/>
      <c r="E684" s="32" t="str">
        <f t="shared" si="0"/>
        <v/>
      </c>
    </row>
    <row r="685">
      <c r="A685" s="30" t="n"/>
      <c r="B685" s="23" t="n"/>
      <c r="C685" s="30" t="n"/>
      <c r="D685" s="31" t="n"/>
      <c r="E685" s="32" t="str">
        <f t="shared" si="0"/>
        <v/>
      </c>
    </row>
    <row r="686">
      <c r="A686" s="30" t="n"/>
      <c r="B686" s="23" t="n"/>
      <c r="C686" s="30" t="n"/>
      <c r="D686" s="31" t="n"/>
      <c r="E686" s="32" t="str">
        <f t="shared" si="0"/>
        <v/>
      </c>
    </row>
    <row r="687">
      <c r="A687" s="30" t="n"/>
      <c r="B687" s="23" t="n"/>
      <c r="C687" s="30" t="n"/>
      <c r="D687" s="31" t="n"/>
      <c r="E687" s="32" t="str">
        <f t="shared" si="0"/>
        <v/>
      </c>
    </row>
    <row r="688">
      <c r="A688" s="30" t="n"/>
      <c r="B688" s="23" t="n"/>
      <c r="C688" s="30" t="n"/>
      <c r="D688" s="31" t="n"/>
      <c r="E688" s="32" t="str">
        <f t="shared" si="0"/>
        <v/>
      </c>
    </row>
    <row r="689">
      <c r="A689" s="30" t="n"/>
      <c r="B689" s="23" t="n"/>
      <c r="C689" s="30" t="n"/>
      <c r="D689" s="31" t="n"/>
      <c r="E689" s="32" t="str">
        <f t="shared" si="0"/>
        <v/>
      </c>
    </row>
    <row r="690">
      <c r="A690" s="30" t="n"/>
      <c r="B690" s="23" t="n"/>
      <c r="C690" s="30" t="n"/>
      <c r="D690" s="31" t="n"/>
      <c r="E690" s="32" t="str">
        <f t="shared" si="0"/>
        <v/>
      </c>
    </row>
    <row r="691">
      <c r="A691" s="30" t="n"/>
      <c r="B691" s="23" t="n"/>
      <c r="C691" s="30" t="n"/>
      <c r="D691" s="31" t="n"/>
      <c r="E691" s="32" t="str">
        <f t="shared" si="0"/>
        <v/>
      </c>
    </row>
    <row r="692">
      <c r="A692" s="30" t="n"/>
      <c r="B692" s="23" t="n"/>
      <c r="C692" s="30" t="n"/>
      <c r="D692" s="31" t="n"/>
      <c r="E692" s="32" t="str">
        <f t="shared" si="0"/>
        <v/>
      </c>
    </row>
    <row r="693">
      <c r="A693" s="30" t="n"/>
      <c r="B693" s="23" t="n"/>
      <c r="C693" s="30" t="n"/>
      <c r="D693" s="31" t="n"/>
      <c r="E693" s="32" t="str">
        <f t="shared" si="0"/>
        <v/>
      </c>
    </row>
    <row r="694">
      <c r="A694" s="30" t="n"/>
      <c r="B694" s="23" t="n"/>
      <c r="C694" s="30" t="n"/>
      <c r="D694" s="31" t="n"/>
      <c r="E694" s="32" t="str">
        <f t="shared" si="0"/>
        <v/>
      </c>
    </row>
    <row r="695">
      <c r="A695" s="30" t="n"/>
      <c r="B695" s="23" t="n"/>
      <c r="C695" s="30" t="n"/>
      <c r="D695" s="31" t="n"/>
      <c r="E695" s="32" t="str">
        <f t="shared" si="0"/>
        <v/>
      </c>
    </row>
    <row r="696">
      <c r="A696" s="30" t="n"/>
      <c r="B696" s="23" t="n"/>
      <c r="C696" s="30" t="n"/>
      <c r="D696" s="31" t="n"/>
      <c r="E696" s="32" t="str">
        <f t="shared" si="0"/>
        <v/>
      </c>
    </row>
    <row r="697">
      <c r="A697" s="30" t="n"/>
      <c r="B697" s="23" t="n"/>
      <c r="C697" s="30" t="n"/>
      <c r="D697" s="31" t="n"/>
      <c r="E697" s="32" t="str">
        <f t="shared" si="0"/>
        <v/>
      </c>
    </row>
    <row r="698">
      <c r="A698" s="30" t="n"/>
      <c r="B698" s="23" t="n"/>
      <c r="C698" s="30" t="n"/>
      <c r="D698" s="31" t="n"/>
      <c r="E698" s="32" t="str">
        <f t="shared" si="0"/>
        <v/>
      </c>
    </row>
    <row r="699">
      <c r="A699" s="30" t="n"/>
      <c r="B699" s="23" t="n"/>
      <c r="C699" s="30" t="n"/>
      <c r="D699" s="31" t="n"/>
      <c r="E699" s="32" t="str">
        <f t="shared" si="0"/>
        <v/>
      </c>
    </row>
    <row r="700">
      <c r="A700" s="30" t="n"/>
      <c r="B700" s="23" t="n"/>
      <c r="C700" s="30" t="n"/>
      <c r="D700" s="31" t="n"/>
      <c r="E700" s="32" t="str">
        <f t="shared" si="0"/>
        <v/>
      </c>
    </row>
    <row r="701">
      <c r="A701" s="30" t="n"/>
      <c r="B701" s="23" t="n"/>
      <c r="C701" s="30" t="n"/>
      <c r="D701" s="31" t="n"/>
      <c r="E701" s="32" t="str">
        <f t="shared" si="0"/>
        <v/>
      </c>
    </row>
    <row r="702">
      <c r="A702" s="30" t="n"/>
      <c r="B702" s="23" t="n"/>
      <c r="C702" s="30" t="n"/>
      <c r="D702" s="31" t="n"/>
      <c r="E702" s="32" t="str">
        <f t="shared" si="0"/>
        <v/>
      </c>
    </row>
    <row r="703">
      <c r="A703" s="30" t="n"/>
      <c r="B703" s="23" t="n"/>
      <c r="C703" s="30" t="n"/>
      <c r="D703" s="31" t="n"/>
      <c r="E703" s="32" t="str">
        <f t="shared" si="0"/>
        <v/>
      </c>
    </row>
    <row r="704">
      <c r="A704" s="30" t="n"/>
      <c r="B704" s="23" t="n"/>
      <c r="C704" s="30" t="n"/>
      <c r="D704" s="31" t="n"/>
      <c r="E704" s="32" t="str">
        <f t="shared" si="0"/>
        <v/>
      </c>
    </row>
    <row r="705">
      <c r="A705" s="30" t="n"/>
      <c r="B705" s="23" t="n"/>
      <c r="C705" s="30" t="n"/>
      <c r="D705" s="31" t="n"/>
      <c r="E705" s="32" t="str">
        <f t="shared" si="0"/>
        <v/>
      </c>
    </row>
    <row r="706">
      <c r="A706" s="30" t="n"/>
      <c r="B706" s="23" t="n"/>
      <c r="C706" s="30" t="n"/>
      <c r="D706" s="31" t="n"/>
      <c r="E706" s="32" t="str">
        <f t="shared" si="0"/>
        <v/>
      </c>
    </row>
    <row r="707">
      <c r="A707" s="30" t="n"/>
      <c r="B707" s="23" t="n"/>
      <c r="C707" s="30" t="n"/>
      <c r="D707" s="31" t="n"/>
      <c r="E707" s="32" t="str">
        <f t="shared" si="0"/>
        <v/>
      </c>
    </row>
    <row r="708">
      <c r="A708" s="30" t="n"/>
      <c r="B708" s="23" t="n"/>
      <c r="C708" s="30" t="n"/>
      <c r="D708" s="31" t="n"/>
      <c r="E708" s="32" t="str">
        <f t="shared" si="0"/>
        <v/>
      </c>
    </row>
    <row r="709">
      <c r="A709" s="30" t="n"/>
      <c r="B709" s="23" t="n"/>
      <c r="C709" s="30" t="n"/>
      <c r="D709" s="31" t="n"/>
      <c r="E709" s="32" t="str">
        <f t="shared" si="0"/>
        <v/>
      </c>
    </row>
    <row r="710">
      <c r="A710" s="30" t="n"/>
      <c r="B710" s="23" t="n"/>
      <c r="C710" s="30" t="n"/>
      <c r="D710" s="31" t="n"/>
      <c r="E710" s="32" t="str">
        <f t="shared" si="0"/>
        <v/>
      </c>
    </row>
    <row r="711">
      <c r="A711" s="30" t="n"/>
      <c r="B711" s="23" t="n"/>
      <c r="C711" s="30" t="n"/>
      <c r="D711" s="31" t="n"/>
      <c r="E711" s="32" t="str">
        <f t="shared" si="0"/>
        <v/>
      </c>
    </row>
    <row r="712">
      <c r="A712" s="30" t="n"/>
      <c r="B712" s="23" t="n"/>
      <c r="C712" s="30" t="n"/>
      <c r="D712" s="31" t="n"/>
      <c r="E712" s="32" t="str">
        <f t="shared" si="0"/>
        <v/>
      </c>
    </row>
    <row r="713">
      <c r="A713" s="30" t="n"/>
      <c r="B713" s="23" t="n"/>
      <c r="C713" s="30" t="n"/>
      <c r="D713" s="31" t="n"/>
      <c r="E713" s="32" t="str">
        <f t="shared" si="0"/>
        <v/>
      </c>
    </row>
    <row r="714">
      <c r="A714" s="30" t="n"/>
      <c r="B714" s="23" t="n"/>
      <c r="C714" s="30" t="n"/>
      <c r="D714" s="31" t="n"/>
      <c r="E714" s="32" t="str">
        <f t="shared" si="0"/>
        <v/>
      </c>
    </row>
    <row r="715">
      <c r="A715" s="30" t="n"/>
      <c r="B715" s="23" t="n"/>
      <c r="C715" s="30" t="n"/>
      <c r="D715" s="31" t="n"/>
      <c r="E715" s="32" t="str">
        <f t="shared" si="0"/>
        <v/>
      </c>
    </row>
    <row r="716">
      <c r="A716" s="30" t="n"/>
      <c r="B716" s="23" t="n"/>
      <c r="C716" s="30" t="n"/>
      <c r="D716" s="31" t="n"/>
      <c r="E716" s="32" t="str">
        <f t="shared" si="0"/>
        <v/>
      </c>
    </row>
    <row r="717">
      <c r="A717" s="30" t="n"/>
      <c r="B717" s="23" t="n"/>
      <c r="C717" s="30" t="n"/>
      <c r="D717" s="31" t="n"/>
      <c r="E717" s="32" t="str">
        <f t="shared" si="0"/>
        <v/>
      </c>
    </row>
    <row r="718">
      <c r="A718" s="30" t="n"/>
      <c r="B718" s="23" t="n"/>
      <c r="C718" s="30" t="n"/>
      <c r="D718" s="31" t="n"/>
      <c r="E718" s="32" t="str">
        <f t="shared" si="0"/>
        <v/>
      </c>
    </row>
    <row r="719">
      <c r="A719" s="30" t="n"/>
      <c r="B719" s="23" t="n"/>
      <c r="C719" s="30" t="n"/>
      <c r="D719" s="31" t="n"/>
      <c r="E719" s="32" t="str">
        <f t="shared" si="0"/>
        <v/>
      </c>
    </row>
    <row r="720">
      <c r="A720" s="30" t="n"/>
      <c r="B720" s="23" t="n"/>
      <c r="C720" s="30" t="n"/>
      <c r="D720" s="31" t="n"/>
      <c r="E720" s="32" t="str">
        <f t="shared" si="0"/>
        <v/>
      </c>
    </row>
    <row r="721">
      <c r="A721" s="30" t="n"/>
      <c r="B721" s="23" t="n"/>
      <c r="C721" s="30" t="n"/>
      <c r="D721" s="31" t="n"/>
      <c r="E721" s="32" t="str">
        <f t="shared" si="0"/>
        <v/>
      </c>
    </row>
    <row r="722">
      <c r="A722" s="30" t="n"/>
      <c r="B722" s="23" t="n"/>
      <c r="C722" s="30" t="n"/>
      <c r="D722" s="31" t="n"/>
      <c r="E722" s="32" t="str">
        <f t="shared" si="0"/>
        <v/>
      </c>
    </row>
    <row r="723">
      <c r="A723" s="30" t="n"/>
      <c r="B723" s="23" t="n"/>
      <c r="C723" s="30" t="n"/>
      <c r="D723" s="31" t="n"/>
      <c r="E723" s="32" t="str">
        <f t="shared" si="0"/>
        <v/>
      </c>
    </row>
    <row r="724">
      <c r="A724" s="30" t="n"/>
      <c r="B724" s="23" t="n"/>
      <c r="C724" s="30" t="n"/>
      <c r="D724" s="31" t="n"/>
      <c r="E724" s="32" t="str">
        <f t="shared" si="0"/>
        <v/>
      </c>
    </row>
    <row r="725">
      <c r="A725" s="30" t="n"/>
      <c r="B725" s="23" t="n"/>
      <c r="C725" s="30" t="n"/>
      <c r="D725" s="31" t="n"/>
      <c r="E725" s="32" t="str">
        <f t="shared" si="0"/>
        <v/>
      </c>
    </row>
    <row r="726">
      <c r="A726" s="30" t="n"/>
      <c r="B726" s="23" t="n"/>
      <c r="C726" s="30" t="n"/>
      <c r="D726" s="31" t="n"/>
      <c r="E726" s="32" t="str">
        <f t="shared" si="0"/>
        <v/>
      </c>
    </row>
    <row r="727">
      <c r="A727" s="30" t="n"/>
      <c r="B727" s="23" t="n"/>
      <c r="C727" s="30" t="n"/>
      <c r="D727" s="31" t="n"/>
      <c r="E727" s="32" t="str">
        <f t="shared" si="0"/>
        <v/>
      </c>
    </row>
    <row r="728">
      <c r="A728" s="30" t="n"/>
      <c r="B728" s="23" t="n"/>
      <c r="C728" s="30" t="n"/>
      <c r="D728" s="31" t="n"/>
      <c r="E728" s="32" t="str">
        <f t="shared" si="0"/>
        <v/>
      </c>
    </row>
    <row r="729">
      <c r="A729" s="30" t="n"/>
      <c r="B729" s="23" t="n"/>
      <c r="C729" s="30" t="n"/>
      <c r="D729" s="31" t="n"/>
      <c r="E729" s="32" t="str">
        <f t="shared" si="0"/>
        <v/>
      </c>
    </row>
    <row r="730">
      <c r="A730" s="30" t="n"/>
      <c r="B730" s="23" t="n"/>
      <c r="C730" s="30" t="n"/>
      <c r="D730" s="31" t="n"/>
      <c r="E730" s="32" t="str">
        <f t="shared" si="0"/>
        <v/>
      </c>
    </row>
    <row r="731">
      <c r="A731" s="30" t="n"/>
      <c r="B731" s="23" t="n"/>
      <c r="C731" s="30" t="n"/>
      <c r="D731" s="31" t="n"/>
      <c r="E731" s="32" t="str">
        <f t="shared" si="0"/>
        <v/>
      </c>
    </row>
    <row r="732">
      <c r="A732" s="30" t="n"/>
      <c r="B732" s="23" t="n"/>
      <c r="C732" s="30" t="n"/>
      <c r="D732" s="31" t="n"/>
      <c r="E732" s="32" t="str">
        <f t="shared" si="0"/>
        <v/>
      </c>
    </row>
    <row r="733">
      <c r="A733" s="30" t="n"/>
      <c r="B733" s="23" t="n"/>
      <c r="C733" s="30" t="n"/>
      <c r="D733" s="31" t="n"/>
      <c r="E733" s="32" t="str">
        <f t="shared" si="0"/>
        <v/>
      </c>
    </row>
    <row r="734">
      <c r="A734" s="30" t="n"/>
      <c r="B734" s="23" t="n"/>
      <c r="C734" s="30" t="n"/>
      <c r="D734" s="31" t="n"/>
      <c r="E734" s="32" t="str">
        <f t="shared" si="0"/>
        <v/>
      </c>
    </row>
    <row r="735">
      <c r="A735" s="30" t="n"/>
      <c r="B735" s="23" t="n"/>
      <c r="C735" s="30" t="n"/>
      <c r="D735" s="31" t="n"/>
      <c r="E735" s="32" t="str">
        <f t="shared" si="0"/>
        <v/>
      </c>
    </row>
    <row r="736">
      <c r="A736" s="30" t="n"/>
      <c r="B736" s="23" t="n"/>
      <c r="C736" s="30" t="n"/>
      <c r="D736" s="31" t="n"/>
      <c r="E736" s="32" t="str">
        <f t="shared" si="0"/>
        <v/>
      </c>
    </row>
    <row r="737">
      <c r="A737" s="30" t="n"/>
      <c r="B737" s="23" t="n"/>
      <c r="C737" s="30" t="n"/>
      <c r="D737" s="31" t="n"/>
      <c r="E737" s="32" t="str">
        <f t="shared" si="0"/>
        <v/>
      </c>
    </row>
    <row r="738">
      <c r="A738" s="30" t="n"/>
      <c r="B738" s="23" t="n"/>
      <c r="C738" s="30" t="n"/>
      <c r="D738" s="31" t="n"/>
      <c r="E738" s="32" t="str">
        <f t="shared" si="0"/>
        <v/>
      </c>
    </row>
    <row r="739">
      <c r="A739" s="30" t="n"/>
      <c r="B739" s="23" t="n"/>
      <c r="C739" s="30" t="n"/>
      <c r="D739" s="31" t="n"/>
      <c r="E739" s="32" t="str">
        <f t="shared" si="0"/>
        <v/>
      </c>
    </row>
    <row r="740">
      <c r="A740" s="30" t="n"/>
      <c r="B740" s="23" t="n"/>
      <c r="C740" s="30" t="n"/>
      <c r="D740" s="31" t="n"/>
      <c r="E740" s="32" t="str">
        <f t="shared" si="0"/>
        <v/>
      </c>
    </row>
    <row r="741">
      <c r="A741" s="30" t="n"/>
      <c r="B741" s="23" t="n"/>
      <c r="C741" s="30" t="n"/>
      <c r="D741" s="31" t="n"/>
      <c r="E741" s="32" t="str">
        <f t="shared" si="0"/>
        <v/>
      </c>
    </row>
    <row r="742">
      <c r="A742" s="30" t="n"/>
      <c r="B742" s="23" t="n"/>
      <c r="C742" s="30" t="n"/>
      <c r="D742" s="31" t="n"/>
      <c r="E742" s="32" t="str">
        <f t="shared" si="0"/>
        <v/>
      </c>
    </row>
    <row r="743">
      <c r="A743" s="30" t="n"/>
      <c r="B743" s="23" t="n"/>
      <c r="C743" s="30" t="n"/>
      <c r="D743" s="31" t="n"/>
      <c r="E743" s="32" t="str">
        <f t="shared" si="0"/>
        <v/>
      </c>
    </row>
    <row r="744">
      <c r="A744" s="30" t="n"/>
      <c r="B744" s="23" t="n"/>
      <c r="C744" s="30" t="n"/>
      <c r="D744" s="31" t="n"/>
      <c r="E744" s="32" t="str">
        <f t="shared" si="0"/>
        <v/>
      </c>
    </row>
    <row r="745">
      <c r="A745" s="30" t="n"/>
      <c r="B745" s="23" t="n"/>
      <c r="C745" s="30" t="n"/>
      <c r="D745" s="31" t="n"/>
      <c r="E745" s="32" t="str">
        <f t="shared" si="0"/>
        <v/>
      </c>
    </row>
    <row r="746">
      <c r="A746" s="30" t="n"/>
      <c r="B746" s="23" t="n"/>
      <c r="C746" s="30" t="n"/>
      <c r="D746" s="31" t="n"/>
      <c r="E746" s="32" t="str">
        <f t="shared" si="0"/>
        <v/>
      </c>
    </row>
    <row r="747">
      <c r="A747" s="30" t="n"/>
      <c r="B747" s="23" t="n"/>
      <c r="C747" s="30" t="n"/>
      <c r="D747" s="31" t="n"/>
      <c r="E747" s="32" t="str">
        <f t="shared" si="0"/>
        <v/>
      </c>
    </row>
    <row r="748">
      <c r="A748" s="30" t="n"/>
      <c r="B748" s="23" t="n"/>
      <c r="C748" s="30" t="n"/>
      <c r="D748" s="31" t="n"/>
      <c r="E748" s="32" t="str">
        <f t="shared" si="0"/>
        <v/>
      </c>
    </row>
    <row r="749">
      <c r="A749" s="30" t="n"/>
      <c r="B749" s="23" t="n"/>
      <c r="C749" s="30" t="n"/>
      <c r="D749" s="31" t="n"/>
      <c r="E749" s="32" t="str">
        <f t="shared" si="0"/>
        <v/>
      </c>
    </row>
    <row r="750">
      <c r="A750" s="30" t="n"/>
      <c r="B750" s="23" t="n"/>
      <c r="C750" s="30" t="n"/>
      <c r="D750" s="31" t="n"/>
      <c r="E750" s="32" t="str">
        <f t="shared" si="0"/>
        <v/>
      </c>
    </row>
    <row r="751">
      <c r="A751" s="30" t="n"/>
      <c r="B751" s="23" t="n"/>
      <c r="C751" s="30" t="n"/>
      <c r="D751" s="31" t="n"/>
      <c r="E751" s="32" t="str">
        <f t="shared" si="0"/>
        <v/>
      </c>
    </row>
    <row r="752">
      <c r="A752" s="30" t="n"/>
      <c r="B752" s="23" t="n"/>
      <c r="C752" s="30" t="n"/>
      <c r="D752" s="31" t="n"/>
      <c r="E752" s="32" t="str">
        <f t="shared" si="0"/>
        <v/>
      </c>
    </row>
    <row r="753">
      <c r="A753" s="30" t="n"/>
      <c r="B753" s="23" t="n"/>
      <c r="C753" s="30" t="n"/>
      <c r="D753" s="31" t="n"/>
      <c r="E753" s="32" t="str">
        <f t="shared" si="0"/>
        <v/>
      </c>
    </row>
    <row r="754">
      <c r="A754" s="30" t="n"/>
      <c r="B754" s="23" t="n"/>
      <c r="C754" s="30" t="n"/>
      <c r="D754" s="31" t="n"/>
      <c r="E754" s="32" t="str">
        <f t="shared" si="0"/>
        <v/>
      </c>
    </row>
    <row r="755">
      <c r="A755" s="30" t="n"/>
      <c r="B755" s="23" t="n"/>
      <c r="C755" s="30" t="n"/>
      <c r="D755" s="31" t="n"/>
      <c r="E755" s="32" t="str">
        <f t="shared" si="0"/>
        <v/>
      </c>
    </row>
    <row r="756">
      <c r="A756" s="30" t="n"/>
      <c r="B756" s="23" t="n"/>
      <c r="C756" s="30" t="n"/>
      <c r="D756" s="31" t="n"/>
      <c r="E756" s="32" t="str">
        <f t="shared" si="0"/>
        <v/>
      </c>
    </row>
    <row r="757">
      <c r="A757" s="30" t="n"/>
      <c r="B757" s="23" t="n"/>
      <c r="C757" s="30" t="n"/>
      <c r="D757" s="31" t="n"/>
      <c r="E757" s="32" t="str">
        <f t="shared" si="0"/>
        <v/>
      </c>
    </row>
    <row r="758">
      <c r="A758" s="30" t="n"/>
      <c r="B758" s="23" t="n"/>
      <c r="C758" s="30" t="n"/>
      <c r="D758" s="31" t="n"/>
      <c r="E758" s="32" t="str">
        <f t="shared" si="0"/>
        <v/>
      </c>
    </row>
    <row r="759">
      <c r="A759" s="30" t="n"/>
      <c r="B759" s="23" t="n"/>
      <c r="C759" s="30" t="n"/>
      <c r="D759" s="31" t="n"/>
      <c r="E759" s="32" t="str">
        <f t="shared" si="0"/>
        <v/>
      </c>
    </row>
    <row r="760">
      <c r="A760" s="30" t="n"/>
      <c r="B760" s="23" t="n"/>
      <c r="C760" s="30" t="n"/>
      <c r="D760" s="31" t="n"/>
      <c r="E760" s="32" t="str">
        <f t="shared" si="0"/>
        <v/>
      </c>
    </row>
    <row r="761">
      <c r="A761" s="30" t="n"/>
      <c r="B761" s="23" t="n"/>
      <c r="C761" s="30" t="n"/>
      <c r="D761" s="31" t="n"/>
      <c r="E761" s="32" t="str">
        <f t="shared" si="0"/>
        <v/>
      </c>
    </row>
    <row r="762">
      <c r="A762" s="30" t="n"/>
      <c r="B762" s="23" t="n"/>
      <c r="C762" s="30" t="n"/>
      <c r="D762" s="31" t="n"/>
      <c r="E762" s="32" t="str">
        <f t="shared" si="0"/>
        <v/>
      </c>
    </row>
    <row r="763">
      <c r="A763" s="30" t="n"/>
      <c r="B763" s="23" t="n"/>
      <c r="C763" s="30" t="n"/>
      <c r="D763" s="31" t="n"/>
      <c r="E763" s="32" t="str">
        <f t="shared" si="0"/>
        <v/>
      </c>
    </row>
    <row r="764">
      <c r="A764" s="30" t="n"/>
      <c r="B764" s="23" t="n"/>
      <c r="C764" s="30" t="n"/>
      <c r="D764" s="31" t="n"/>
      <c r="E764" s="32" t="str">
        <f t="shared" si="0"/>
        <v/>
      </c>
    </row>
    <row r="765">
      <c r="A765" s="30" t="n"/>
      <c r="B765" s="23" t="n"/>
      <c r="C765" s="30" t="n"/>
      <c r="D765" s="31" t="n"/>
      <c r="E765" s="32" t="str">
        <f t="shared" si="0"/>
        <v/>
      </c>
    </row>
    <row r="766">
      <c r="A766" s="30" t="n"/>
      <c r="B766" s="23" t="n"/>
      <c r="C766" s="30" t="n"/>
      <c r="D766" s="31" t="n"/>
      <c r="E766" s="32" t="str">
        <f t="shared" si="0"/>
        <v/>
      </c>
    </row>
    <row r="767">
      <c r="A767" s="30" t="n"/>
      <c r="B767" s="23" t="n"/>
      <c r="C767" s="30" t="n"/>
      <c r="D767" s="31" t="n"/>
      <c r="E767" s="32" t="str">
        <f t="shared" si="0"/>
        <v/>
      </c>
    </row>
    <row r="768">
      <c r="A768" s="30" t="n"/>
      <c r="B768" s="23" t="n"/>
      <c r="C768" s="30" t="n"/>
      <c r="D768" s="31" t="n"/>
      <c r="E768" s="32" t="str">
        <f t="shared" si="0"/>
        <v/>
      </c>
    </row>
    <row r="769">
      <c r="A769" s="30" t="n"/>
      <c r="B769" s="23" t="n"/>
      <c r="C769" s="30" t="n"/>
      <c r="D769" s="31" t="n"/>
      <c r="E769" s="32" t="str">
        <f t="shared" si="0"/>
        <v/>
      </c>
    </row>
    <row r="770">
      <c r="A770" s="30" t="n"/>
      <c r="B770" s="23" t="n"/>
      <c r="C770" s="30" t="n"/>
      <c r="D770" s="31" t="n"/>
      <c r="E770" s="32" t="str">
        <f t="shared" si="0"/>
        <v/>
      </c>
    </row>
    <row r="771">
      <c r="A771" s="30" t="n"/>
      <c r="B771" s="23" t="n"/>
      <c r="C771" s="30" t="n"/>
      <c r="D771" s="31" t="n"/>
      <c r="E771" s="32" t="str">
        <f t="shared" si="0"/>
        <v/>
      </c>
    </row>
    <row r="772">
      <c r="A772" s="30" t="n"/>
      <c r="B772" s="23" t="n"/>
      <c r="C772" s="30" t="n"/>
      <c r="D772" s="31" t="n"/>
      <c r="E772" s="32" t="str">
        <f t="shared" si="0"/>
        <v/>
      </c>
    </row>
    <row r="773">
      <c r="A773" s="30" t="n"/>
      <c r="B773" s="23" t="n"/>
      <c r="C773" s="30" t="n"/>
      <c r="D773" s="31" t="n"/>
      <c r="E773" s="32" t="str">
        <f t="shared" si="0"/>
        <v/>
      </c>
    </row>
    <row r="774">
      <c r="A774" s="30" t="n"/>
      <c r="B774" s="23" t="n"/>
      <c r="C774" s="30" t="n"/>
      <c r="D774" s="31" t="n"/>
      <c r="E774" s="32" t="str">
        <f t="shared" si="0"/>
        <v/>
      </c>
    </row>
    <row r="775">
      <c r="A775" s="30" t="n"/>
      <c r="B775" s="23" t="n"/>
      <c r="C775" s="30" t="n"/>
      <c r="D775" s="31" t="n"/>
      <c r="E775" s="32" t="str">
        <f t="shared" si="0"/>
        <v/>
      </c>
    </row>
    <row r="776">
      <c r="A776" s="30" t="n"/>
      <c r="B776" s="23" t="n"/>
      <c r="C776" s="30" t="n"/>
      <c r="D776" s="31" t="n"/>
      <c r="E776" s="32" t="str">
        <f t="shared" si="0"/>
        <v/>
      </c>
    </row>
    <row r="777">
      <c r="A777" s="30" t="n"/>
      <c r="B777" s="23" t="n"/>
      <c r="C777" s="30" t="n"/>
      <c r="D777" s="31" t="n"/>
      <c r="E777" s="32" t="str">
        <f t="shared" si="0"/>
        <v/>
      </c>
    </row>
    <row r="778">
      <c r="A778" s="30" t="n"/>
      <c r="B778" s="23" t="n"/>
      <c r="C778" s="30" t="n"/>
      <c r="D778" s="31" t="n"/>
      <c r="E778" s="32" t="str">
        <f t="shared" si="0"/>
        <v/>
      </c>
    </row>
    <row r="779">
      <c r="A779" s="30" t="n"/>
      <c r="B779" s="23" t="n"/>
      <c r="C779" s="30" t="n"/>
      <c r="D779" s="31" t="n"/>
      <c r="E779" s="32" t="str">
        <f t="shared" si="0"/>
        <v/>
      </c>
    </row>
    <row r="780">
      <c r="A780" s="30" t="n"/>
      <c r="B780" s="23" t="n"/>
      <c r="C780" s="30" t="n"/>
      <c r="D780" s="31" t="n"/>
      <c r="E780" s="32" t="str">
        <f t="shared" si="0"/>
        <v/>
      </c>
    </row>
    <row r="781">
      <c r="A781" s="30" t="n"/>
      <c r="B781" s="23" t="n"/>
      <c r="C781" s="30" t="n"/>
      <c r="D781" s="31" t="n"/>
      <c r="E781" s="32" t="str">
        <f t="shared" si="0"/>
        <v/>
      </c>
    </row>
    <row r="782">
      <c r="A782" s="30" t="n"/>
      <c r="B782" s="23" t="n"/>
      <c r="C782" s="30" t="n"/>
      <c r="D782" s="31" t="n"/>
      <c r="E782" s="32" t="str">
        <f t="shared" si="0"/>
        <v/>
      </c>
    </row>
    <row r="783">
      <c r="A783" s="30" t="n"/>
      <c r="B783" s="23" t="n"/>
      <c r="C783" s="30" t="n"/>
      <c r="D783" s="31" t="n"/>
      <c r="E783" s="32" t="str">
        <f t="shared" si="0"/>
        <v/>
      </c>
    </row>
    <row r="784">
      <c r="A784" s="30" t="n"/>
      <c r="B784" s="23" t="n"/>
      <c r="C784" s="30" t="n"/>
      <c r="D784" s="31" t="n"/>
      <c r="E784" s="32" t="str">
        <f t="shared" si="0"/>
        <v/>
      </c>
    </row>
    <row r="785">
      <c r="A785" s="30" t="n"/>
      <c r="B785" s="23" t="n"/>
      <c r="C785" s="30" t="n"/>
      <c r="D785" s="31" t="n"/>
      <c r="E785" s="32" t="str">
        <f t="shared" si="0"/>
        <v/>
      </c>
    </row>
    <row r="786">
      <c r="A786" s="30" t="n"/>
      <c r="B786" s="23" t="n"/>
      <c r="C786" s="30" t="n"/>
      <c r="D786" s="31" t="n"/>
      <c r="E786" s="32" t="str">
        <f t="shared" si="0"/>
        <v/>
      </c>
    </row>
    <row r="787">
      <c r="A787" s="30" t="n"/>
      <c r="B787" s="23" t="n"/>
      <c r="C787" s="30" t="n"/>
      <c r="D787" s="31" t="n"/>
      <c r="E787" s="32" t="str">
        <f t="shared" si="0"/>
        <v/>
      </c>
    </row>
    <row r="788">
      <c r="A788" s="30" t="n"/>
      <c r="B788" s="23" t="n"/>
      <c r="C788" s="30" t="n"/>
      <c r="D788" s="31" t="n"/>
      <c r="E788" s="32" t="str">
        <f t="shared" si="0"/>
        <v/>
      </c>
    </row>
    <row r="789">
      <c r="A789" s="30" t="n"/>
      <c r="B789" s="23" t="n"/>
      <c r="C789" s="30" t="n"/>
      <c r="D789" s="31" t="n"/>
      <c r="E789" s="32" t="str">
        <f t="shared" si="0"/>
        <v/>
      </c>
    </row>
    <row r="790">
      <c r="A790" s="30" t="n"/>
      <c r="B790" s="23" t="n"/>
      <c r="C790" s="30" t="n"/>
      <c r="D790" s="31" t="n"/>
      <c r="E790" s="32" t="str">
        <f t="shared" si="0"/>
        <v/>
      </c>
    </row>
    <row r="791">
      <c r="A791" s="30" t="n"/>
      <c r="B791" s="23" t="n"/>
      <c r="C791" s="30" t="n"/>
      <c r="D791" s="31" t="n"/>
      <c r="E791" s="32" t="str">
        <f t="shared" si="0"/>
        <v/>
      </c>
    </row>
    <row r="792">
      <c r="A792" s="30" t="n"/>
      <c r="B792" s="23" t="n"/>
      <c r="C792" s="30" t="n"/>
      <c r="D792" s="31" t="n"/>
      <c r="E792" s="32" t="str">
        <f t="shared" si="0"/>
        <v/>
      </c>
    </row>
    <row r="793">
      <c r="A793" s="30" t="n"/>
      <c r="B793" s="23" t="n"/>
      <c r="C793" s="30" t="n"/>
      <c r="D793" s="31" t="n"/>
      <c r="E793" s="32" t="str">
        <f t="shared" si="0"/>
        <v/>
      </c>
    </row>
    <row r="794">
      <c r="A794" s="30" t="n"/>
      <c r="B794" s="23" t="n"/>
      <c r="C794" s="30" t="n"/>
      <c r="D794" s="31" t="n"/>
      <c r="E794" s="32" t="str">
        <f t="shared" si="0"/>
        <v/>
      </c>
    </row>
    <row r="795">
      <c r="A795" s="30" t="n"/>
      <c r="B795" s="23" t="n"/>
      <c r="C795" s="30" t="n"/>
      <c r="D795" s="31" t="n"/>
      <c r="E795" s="32" t="str">
        <f t="shared" si="0"/>
        <v/>
      </c>
    </row>
    <row r="796">
      <c r="A796" s="30" t="n"/>
      <c r="B796" s="23" t="n"/>
      <c r="C796" s="30" t="n"/>
      <c r="D796" s="31" t="n"/>
      <c r="E796" s="32" t="str">
        <f t="shared" si="0"/>
        <v/>
      </c>
    </row>
    <row r="797">
      <c r="A797" s="30" t="n"/>
      <c r="B797" s="23" t="n"/>
      <c r="C797" s="30" t="n"/>
      <c r="D797" s="31" t="n"/>
      <c r="E797" s="32" t="str">
        <f t="shared" si="0"/>
        <v/>
      </c>
    </row>
    <row r="798">
      <c r="A798" s="30" t="n"/>
      <c r="B798" s="23" t="n"/>
      <c r="C798" s="30" t="n"/>
      <c r="D798" s="31" t="n"/>
      <c r="E798" s="32" t="str">
        <f t="shared" si="0"/>
        <v/>
      </c>
    </row>
    <row r="799">
      <c r="A799" s="30" t="n"/>
      <c r="B799" s="23" t="n"/>
      <c r="C799" s="30" t="n"/>
      <c r="D799" s="31" t="n"/>
      <c r="E799" s="32" t="str">
        <f t="shared" si="0"/>
        <v/>
      </c>
    </row>
    <row r="800">
      <c r="A800" s="30" t="n"/>
      <c r="B800" s="23" t="n"/>
      <c r="C800" s="30" t="n"/>
      <c r="D800" s="31" t="n"/>
      <c r="E800" s="32" t="str">
        <f t="shared" si="0"/>
        <v/>
      </c>
    </row>
    <row r="801">
      <c r="A801" s="30" t="n"/>
      <c r="B801" s="23" t="n"/>
      <c r="C801" s="30" t="n"/>
      <c r="D801" s="31" t="n"/>
      <c r="E801" s="32" t="str">
        <f t="shared" si="0"/>
        <v/>
      </c>
    </row>
    <row r="802">
      <c r="A802" s="30" t="n"/>
      <c r="B802" s="23" t="n"/>
      <c r="C802" s="30" t="n"/>
      <c r="D802" s="31" t="n"/>
      <c r="E802" s="32" t="str">
        <f t="shared" si="0"/>
        <v/>
      </c>
    </row>
    <row r="803">
      <c r="A803" s="30" t="n"/>
      <c r="B803" s="23" t="n"/>
      <c r="C803" s="30" t="n"/>
      <c r="D803" s="31" t="n"/>
      <c r="E803" s="32" t="str">
        <f t="shared" si="0"/>
        <v/>
      </c>
    </row>
    <row r="804">
      <c r="A804" s="30" t="n"/>
      <c r="B804" s="23" t="n"/>
      <c r="C804" s="30" t="n"/>
      <c r="D804" s="31" t="n"/>
      <c r="E804" s="32" t="str">
        <f t="shared" si="0"/>
        <v/>
      </c>
    </row>
    <row r="805">
      <c r="A805" s="30" t="n"/>
      <c r="B805" s="23" t="n"/>
      <c r="C805" s="30" t="n"/>
      <c r="D805" s="31" t="n"/>
      <c r="E805" s="32" t="str">
        <f t="shared" si="0"/>
        <v/>
      </c>
    </row>
    <row r="806">
      <c r="A806" s="30" t="n"/>
      <c r="B806" s="23" t="n"/>
      <c r="C806" s="30" t="n"/>
      <c r="D806" s="31" t="n"/>
      <c r="E806" s="32" t="str">
        <f t="shared" si="0"/>
        <v/>
      </c>
    </row>
    <row r="807">
      <c r="A807" s="30" t="n"/>
      <c r="B807" s="23" t="n"/>
      <c r="C807" s="30" t="n"/>
      <c r="D807" s="31" t="n"/>
      <c r="E807" s="32" t="str">
        <f t="shared" si="0"/>
        <v/>
      </c>
    </row>
    <row r="808">
      <c r="A808" s="30" t="n"/>
      <c r="B808" s="23" t="n"/>
      <c r="C808" s="30" t="n"/>
      <c r="D808" s="31" t="n"/>
      <c r="E808" s="32" t="str">
        <f t="shared" si="0"/>
        <v/>
      </c>
    </row>
    <row r="809">
      <c r="A809" s="30" t="n"/>
      <c r="B809" s="23" t="n"/>
      <c r="C809" s="30" t="n"/>
      <c r="D809" s="31" t="n"/>
      <c r="E809" s="32" t="str">
        <f t="shared" si="0"/>
        <v/>
      </c>
    </row>
    <row r="810">
      <c r="A810" s="30" t="n"/>
      <c r="B810" s="23" t="n"/>
      <c r="C810" s="30" t="n"/>
      <c r="D810" s="31" t="n"/>
      <c r="E810" s="32" t="str">
        <f t="shared" si="0"/>
        <v/>
      </c>
    </row>
    <row r="811">
      <c r="A811" s="30" t="n"/>
      <c r="B811" s="23" t="n"/>
      <c r="C811" s="30" t="n"/>
      <c r="D811" s="31" t="n"/>
      <c r="E811" s="32" t="str">
        <f t="shared" si="0"/>
        <v/>
      </c>
    </row>
    <row r="812">
      <c r="A812" s="30" t="n"/>
      <c r="B812" s="23" t="n"/>
      <c r="C812" s="30" t="n"/>
      <c r="D812" s="31" t="n"/>
      <c r="E812" s="32" t="str">
        <f t="shared" si="0"/>
        <v/>
      </c>
    </row>
    <row r="813">
      <c r="A813" s="30" t="n"/>
      <c r="B813" s="23" t="n"/>
      <c r="C813" s="30" t="n"/>
      <c r="D813" s="31" t="n"/>
      <c r="E813" s="32" t="str">
        <f t="shared" si="0"/>
        <v/>
      </c>
    </row>
    <row r="814">
      <c r="A814" s="30" t="n"/>
      <c r="B814" s="23" t="n"/>
      <c r="C814" s="30" t="n"/>
      <c r="D814" s="31" t="n"/>
      <c r="E814" s="32" t="str">
        <f t="shared" si="0"/>
        <v/>
      </c>
    </row>
    <row r="815">
      <c r="A815" s="30" t="n"/>
      <c r="B815" s="23" t="n"/>
      <c r="C815" s="30" t="n"/>
      <c r="D815" s="31" t="n"/>
      <c r="E815" s="32" t="str">
        <f t="shared" si="0"/>
        <v/>
      </c>
    </row>
    <row r="816">
      <c r="A816" s="30" t="n"/>
      <c r="B816" s="23" t="n"/>
      <c r="C816" s="30" t="n"/>
      <c r="D816" s="31" t="n"/>
      <c r="E816" s="32" t="str">
        <f t="shared" si="0"/>
        <v/>
      </c>
    </row>
    <row r="817">
      <c r="A817" s="30" t="n"/>
      <c r="B817" s="23" t="n"/>
      <c r="C817" s="30" t="n"/>
      <c r="D817" s="31" t="n"/>
      <c r="E817" s="32" t="str">
        <f t="shared" si="0"/>
        <v/>
      </c>
    </row>
    <row r="818">
      <c r="A818" s="30" t="n"/>
      <c r="B818" s="23" t="n"/>
      <c r="C818" s="30" t="n"/>
      <c r="D818" s="31" t="n"/>
      <c r="E818" s="32" t="str">
        <f t="shared" si="0"/>
        <v/>
      </c>
    </row>
    <row r="819">
      <c r="A819" s="30" t="n"/>
      <c r="B819" s="23" t="n"/>
      <c r="C819" s="30" t="n"/>
      <c r="D819" s="31" t="n"/>
      <c r="E819" s="32" t="str">
        <f t="shared" si="0"/>
        <v/>
      </c>
    </row>
    <row r="820">
      <c r="A820" s="30" t="n"/>
      <c r="B820" s="23" t="n"/>
      <c r="C820" s="30" t="n"/>
      <c r="D820" s="31" t="n"/>
      <c r="E820" s="32" t="str">
        <f t="shared" si="0"/>
        <v/>
      </c>
    </row>
    <row r="821">
      <c r="A821" s="30" t="n"/>
      <c r="B821" s="23" t="n"/>
      <c r="C821" s="30" t="n"/>
      <c r="D821" s="31" t="n"/>
      <c r="E821" s="32" t="str">
        <f t="shared" si="0"/>
        <v/>
      </c>
    </row>
    <row r="822">
      <c r="A822" s="30" t="n"/>
      <c r="B822" s="23" t="n"/>
      <c r="C822" s="30" t="n"/>
      <c r="D822" s="31" t="n"/>
      <c r="E822" s="32" t="str">
        <f t="shared" si="0"/>
        <v/>
      </c>
    </row>
    <row r="823">
      <c r="A823" s="30" t="n"/>
      <c r="B823" s="23" t="n"/>
      <c r="C823" s="30" t="n"/>
      <c r="D823" s="31" t="n"/>
      <c r="E823" s="32" t="str">
        <f t="shared" si="0"/>
        <v/>
      </c>
    </row>
    <row r="824">
      <c r="A824" s="30" t="n"/>
      <c r="B824" s="23" t="n"/>
      <c r="C824" s="30" t="n"/>
      <c r="D824" s="31" t="n"/>
      <c r="E824" s="32" t="str">
        <f t="shared" si="0"/>
        <v/>
      </c>
    </row>
    <row r="825">
      <c r="A825" s="30" t="n"/>
      <c r="B825" s="23" t="n"/>
      <c r="C825" s="30" t="n"/>
      <c r="D825" s="31" t="n"/>
      <c r="E825" s="32" t="str">
        <f t="shared" si="0"/>
        <v/>
      </c>
    </row>
    <row r="826">
      <c r="A826" s="30" t="n"/>
      <c r="B826" s="23" t="n"/>
      <c r="C826" s="30" t="n"/>
      <c r="D826" s="31" t="n"/>
      <c r="E826" s="32" t="str">
        <f t="shared" si="0"/>
        <v/>
      </c>
    </row>
    <row r="827">
      <c r="A827" s="30" t="n"/>
      <c r="B827" s="23" t="n"/>
      <c r="C827" s="30" t="n"/>
      <c r="D827" s="31" t="n"/>
      <c r="E827" s="32" t="str">
        <f t="shared" si="0"/>
        <v/>
      </c>
    </row>
    <row r="828">
      <c r="A828" s="30" t="n"/>
      <c r="B828" s="23" t="n"/>
      <c r="C828" s="30" t="n"/>
      <c r="D828" s="31" t="n"/>
      <c r="E828" s="32" t="str">
        <f t="shared" si="0"/>
        <v/>
      </c>
    </row>
    <row r="829">
      <c r="A829" s="30" t="n"/>
      <c r="B829" s="23" t="n"/>
      <c r="C829" s="30" t="n"/>
      <c r="D829" s="31" t="n"/>
      <c r="E829" s="32" t="str">
        <f t="shared" si="0"/>
        <v/>
      </c>
    </row>
    <row r="830">
      <c r="A830" s="30" t="n"/>
      <c r="B830" s="23" t="n"/>
      <c r="C830" s="30" t="n"/>
      <c r="D830" s="31" t="n"/>
      <c r="E830" s="32" t="str">
        <f t="shared" si="0"/>
        <v/>
      </c>
    </row>
    <row r="831">
      <c r="A831" s="30" t="n"/>
      <c r="B831" s="23" t="n"/>
      <c r="C831" s="30" t="n"/>
      <c r="D831" s="31" t="n"/>
      <c r="E831" s="32" t="str">
        <f t="shared" si="0"/>
        <v/>
      </c>
    </row>
    <row r="832">
      <c r="A832" s="30" t="n"/>
      <c r="B832" s="23" t="n"/>
      <c r="C832" s="30" t="n"/>
      <c r="D832" s="31" t="n"/>
      <c r="E832" s="32" t="str">
        <f t="shared" si="0"/>
        <v/>
      </c>
    </row>
    <row r="833">
      <c r="A833" s="30" t="n"/>
      <c r="B833" s="23" t="n"/>
      <c r="C833" s="30" t="n"/>
      <c r="D833" s="31" t="n"/>
      <c r="E833" s="32" t="str">
        <f t="shared" si="0"/>
        <v/>
      </c>
    </row>
    <row r="834">
      <c r="A834" s="30" t="n"/>
      <c r="B834" s="23" t="n"/>
      <c r="C834" s="30" t="n"/>
      <c r="D834" s="31" t="n"/>
      <c r="E834" s="32" t="str">
        <f t="shared" si="0"/>
        <v/>
      </c>
    </row>
    <row r="835">
      <c r="A835" s="30" t="n"/>
      <c r="B835" s="23" t="n"/>
      <c r="C835" s="30" t="n"/>
      <c r="D835" s="31" t="n"/>
      <c r="E835" s="32" t="str">
        <f t="shared" si="0"/>
        <v/>
      </c>
    </row>
    <row r="836">
      <c r="A836" s="30" t="n"/>
      <c r="B836" s="23" t="n"/>
      <c r="C836" s="30" t="n"/>
      <c r="D836" s="31" t="n"/>
      <c r="E836" s="32" t="str">
        <f t="shared" si="0"/>
        <v/>
      </c>
    </row>
    <row r="837">
      <c r="A837" s="30" t="n"/>
      <c r="B837" s="23" t="n"/>
      <c r="C837" s="30" t="n"/>
      <c r="D837" s="31" t="n"/>
      <c r="E837" s="32" t="str">
        <f t="shared" si="0"/>
        <v/>
      </c>
    </row>
    <row r="838">
      <c r="A838" s="30" t="n"/>
      <c r="B838" s="23" t="n"/>
      <c r="C838" s="30" t="n"/>
      <c r="D838" s="31" t="n"/>
      <c r="E838" s="32" t="str">
        <f t="shared" si="0"/>
        <v/>
      </c>
    </row>
    <row r="839">
      <c r="A839" s="30" t="n"/>
      <c r="B839" s="23" t="n"/>
      <c r="C839" s="30" t="n"/>
      <c r="D839" s="31" t="n"/>
      <c r="E839" s="32" t="str">
        <f t="shared" si="0"/>
        <v/>
      </c>
    </row>
    <row r="840">
      <c r="A840" s="30" t="n"/>
      <c r="B840" s="23" t="n"/>
      <c r="C840" s="30" t="n"/>
      <c r="D840" s="31" t="n"/>
      <c r="E840" s="32" t="str">
        <f t="shared" si="0"/>
        <v/>
      </c>
    </row>
    <row r="841">
      <c r="A841" s="30" t="n"/>
      <c r="B841" s="23" t="n"/>
      <c r="C841" s="30" t="n"/>
      <c r="D841" s="31" t="n"/>
      <c r="E841" s="32" t="str">
        <f t="shared" si="0"/>
        <v/>
      </c>
    </row>
    <row r="842">
      <c r="A842" s="30" t="n"/>
      <c r="B842" s="23" t="n"/>
      <c r="C842" s="30" t="n"/>
      <c r="D842" s="31" t="n"/>
      <c r="E842" s="32" t="str">
        <f t="shared" si="0"/>
        <v/>
      </c>
    </row>
    <row r="843">
      <c r="A843" s="30" t="n"/>
      <c r="B843" s="23" t="n"/>
      <c r="C843" s="30" t="n"/>
      <c r="D843" s="31" t="n"/>
      <c r="E843" s="32" t="str">
        <f t="shared" si="0"/>
        <v/>
      </c>
    </row>
    <row r="844">
      <c r="A844" s="30" t="n"/>
      <c r="B844" s="23" t="n"/>
      <c r="C844" s="30" t="n"/>
      <c r="D844" s="31" t="n"/>
      <c r="E844" s="32" t="str">
        <f t="shared" si="0"/>
        <v/>
      </c>
    </row>
    <row r="845">
      <c r="A845" s="30" t="n"/>
      <c r="B845" s="23" t="n"/>
      <c r="C845" s="30" t="n"/>
      <c r="D845" s="31" t="n"/>
      <c r="E845" s="32" t="str">
        <f t="shared" si="0"/>
        <v/>
      </c>
    </row>
    <row r="846">
      <c r="A846" s="30" t="n"/>
      <c r="B846" s="23" t="n"/>
      <c r="C846" s="30" t="n"/>
      <c r="D846" s="31" t="n"/>
      <c r="E846" s="32" t="str">
        <f t="shared" si="0"/>
        <v/>
      </c>
    </row>
    <row r="847">
      <c r="A847" s="30" t="n"/>
      <c r="B847" s="23" t="n"/>
      <c r="C847" s="30" t="n"/>
      <c r="D847" s="31" t="n"/>
      <c r="E847" s="32" t="str">
        <f t="shared" si="0"/>
        <v/>
      </c>
    </row>
    <row r="848">
      <c r="A848" s="30" t="n"/>
      <c r="B848" s="23" t="n"/>
      <c r="C848" s="30" t="n"/>
      <c r="D848" s="31" t="n"/>
      <c r="E848" s="32" t="str">
        <f t="shared" si="0"/>
        <v/>
      </c>
    </row>
    <row r="849">
      <c r="A849" s="30" t="n"/>
      <c r="B849" s="23" t="n"/>
      <c r="C849" s="30" t="n"/>
      <c r="D849" s="31" t="n"/>
      <c r="E849" s="32" t="str">
        <f t="shared" si="0"/>
        <v/>
      </c>
    </row>
    <row r="850">
      <c r="A850" s="30" t="n"/>
      <c r="B850" s="23" t="n"/>
      <c r="C850" s="30" t="n"/>
      <c r="D850" s="31" t="n"/>
      <c r="E850" s="32" t="str">
        <f t="shared" si="0"/>
        <v/>
      </c>
    </row>
    <row r="851">
      <c r="A851" s="30" t="n"/>
      <c r="B851" s="23" t="n"/>
      <c r="C851" s="30" t="n"/>
      <c r="D851" s="31" t="n"/>
      <c r="E851" s="32" t="str">
        <f t="shared" si="0"/>
        <v/>
      </c>
    </row>
    <row r="852">
      <c r="A852" s="30" t="n"/>
      <c r="B852" s="23" t="n"/>
      <c r="C852" s="30" t="n"/>
      <c r="D852" s="31" t="n"/>
      <c r="E852" s="32" t="str">
        <f t="shared" si="0"/>
        <v/>
      </c>
    </row>
    <row r="853">
      <c r="A853" s="30" t="n"/>
      <c r="B853" s="23" t="n"/>
      <c r="C853" s="30" t="n"/>
      <c r="D853" s="31" t="n"/>
      <c r="E853" s="32" t="str">
        <f t="shared" si="0"/>
        <v/>
      </c>
    </row>
    <row r="854">
      <c r="A854" s="30" t="n"/>
      <c r="B854" s="23" t="n"/>
      <c r="C854" s="30" t="n"/>
      <c r="D854" s="31" t="n"/>
      <c r="E854" s="32" t="str">
        <f t="shared" si="0"/>
        <v/>
      </c>
    </row>
    <row r="855">
      <c r="A855" s="30" t="n"/>
      <c r="B855" s="23" t="n"/>
      <c r="C855" s="30" t="n"/>
      <c r="D855" s="31" t="n"/>
      <c r="E855" s="32" t="str">
        <f t="shared" si="0"/>
        <v/>
      </c>
    </row>
    <row r="856">
      <c r="A856" s="30" t="n"/>
      <c r="B856" s="23" t="n"/>
      <c r="C856" s="30" t="n"/>
      <c r="D856" s="31" t="n"/>
      <c r="E856" s="32" t="str">
        <f t="shared" si="0"/>
        <v/>
      </c>
    </row>
    <row r="857">
      <c r="A857" s="30" t="n"/>
      <c r="B857" s="23" t="n"/>
      <c r="C857" s="30" t="n"/>
      <c r="D857" s="31" t="n"/>
      <c r="E857" s="32" t="str">
        <f t="shared" si="0"/>
        <v/>
      </c>
    </row>
    <row r="858">
      <c r="A858" s="30" t="n"/>
      <c r="B858" s="23" t="n"/>
      <c r="C858" s="30" t="n"/>
      <c r="D858" s="31" t="n"/>
      <c r="E858" s="32" t="str">
        <f t="shared" si="0"/>
        <v/>
      </c>
    </row>
    <row r="859">
      <c r="A859" s="30" t="n"/>
      <c r="B859" s="23" t="n"/>
      <c r="C859" s="30" t="n"/>
      <c r="D859" s="31" t="n"/>
      <c r="E859" s="32" t="str">
        <f t="shared" si="0"/>
        <v/>
      </c>
    </row>
    <row r="860">
      <c r="A860" s="30" t="n"/>
      <c r="B860" s="23" t="n"/>
      <c r="C860" s="30" t="n"/>
      <c r="D860" s="31" t="n"/>
      <c r="E860" s="32" t="str">
        <f t="shared" si="0"/>
        <v/>
      </c>
    </row>
    <row r="861">
      <c r="A861" s="30" t="n"/>
      <c r="B861" s="23" t="n"/>
      <c r="C861" s="30" t="n"/>
      <c r="D861" s="31" t="n"/>
      <c r="E861" s="32" t="str">
        <f t="shared" si="0"/>
        <v/>
      </c>
    </row>
    <row r="862">
      <c r="A862" s="30" t="n"/>
      <c r="B862" s="23" t="n"/>
      <c r="C862" s="30" t="n"/>
      <c r="D862" s="31" t="n"/>
      <c r="E862" s="32" t="str">
        <f t="shared" si="0"/>
        <v/>
      </c>
    </row>
    <row r="863">
      <c r="A863" s="30" t="n"/>
      <c r="B863" s="23" t="n"/>
      <c r="C863" s="30" t="n"/>
      <c r="D863" s="31" t="n"/>
      <c r="E863" s="32" t="str">
        <f t="shared" si="0"/>
        <v/>
      </c>
    </row>
    <row r="864">
      <c r="A864" s="30" t="n"/>
      <c r="B864" s="23" t="n"/>
      <c r="C864" s="30" t="n"/>
      <c r="D864" s="31" t="n"/>
      <c r="E864" s="32" t="str">
        <f t="shared" si="0"/>
        <v/>
      </c>
    </row>
    <row r="865">
      <c r="A865" s="30" t="n"/>
      <c r="B865" s="23" t="n"/>
      <c r="C865" s="30" t="n"/>
      <c r="D865" s="31" t="n"/>
      <c r="E865" s="32" t="str">
        <f t="shared" si="0"/>
        <v/>
      </c>
    </row>
    <row r="866">
      <c r="A866" s="30" t="n"/>
      <c r="B866" s="23" t="n"/>
      <c r="C866" s="30" t="n"/>
      <c r="D866" s="31" t="n"/>
      <c r="E866" s="32" t="str">
        <f t="shared" si="0"/>
        <v/>
      </c>
    </row>
    <row r="867">
      <c r="A867" s="30" t="n"/>
      <c r="B867" s="23" t="n"/>
      <c r="C867" s="30" t="n"/>
      <c r="D867" s="31" t="n"/>
      <c r="E867" s="32" t="str">
        <f t="shared" si="0"/>
        <v/>
      </c>
    </row>
    <row r="868">
      <c r="A868" s="30" t="n"/>
      <c r="B868" s="23" t="n"/>
      <c r="C868" s="30" t="n"/>
      <c r="D868" s="31" t="n"/>
      <c r="E868" s="32" t="str">
        <f t="shared" si="0"/>
        <v/>
      </c>
    </row>
    <row r="869">
      <c r="A869" s="30" t="n"/>
      <c r="B869" s="23" t="n"/>
      <c r="C869" s="30" t="n"/>
      <c r="D869" s="31" t="n"/>
      <c r="E869" s="32" t="str">
        <f t="shared" si="0"/>
        <v/>
      </c>
    </row>
    <row r="870">
      <c r="A870" s="30" t="n"/>
      <c r="B870" s="23" t="n"/>
      <c r="C870" s="30" t="n"/>
      <c r="D870" s="31" t="n"/>
      <c r="E870" s="32" t="str">
        <f t="shared" si="0"/>
        <v/>
      </c>
    </row>
    <row r="871">
      <c r="A871" s="30" t="n"/>
      <c r="B871" s="23" t="n"/>
      <c r="C871" s="30" t="n"/>
      <c r="D871" s="31" t="n"/>
      <c r="E871" s="32" t="str">
        <f t="shared" si="0"/>
        <v/>
      </c>
    </row>
    <row r="872">
      <c r="A872" s="30" t="n"/>
      <c r="B872" s="23" t="n"/>
      <c r="C872" s="30" t="n"/>
      <c r="D872" s="31" t="n"/>
      <c r="E872" s="32" t="str">
        <f t="shared" si="0"/>
        <v/>
      </c>
    </row>
    <row r="873">
      <c r="A873" s="30" t="n"/>
      <c r="B873" s="23" t="n"/>
      <c r="C873" s="30" t="n"/>
      <c r="D873" s="31" t="n"/>
      <c r="E873" s="32" t="str">
        <f t="shared" si="0"/>
        <v/>
      </c>
    </row>
    <row r="874">
      <c r="A874" s="30" t="n"/>
      <c r="B874" s="23" t="n"/>
      <c r="C874" s="30" t="n"/>
      <c r="D874" s="31" t="n"/>
      <c r="E874" s="32" t="str">
        <f t="shared" si="0"/>
        <v/>
      </c>
    </row>
    <row r="875">
      <c r="A875" s="30" t="n"/>
      <c r="B875" s="23" t="n"/>
      <c r="C875" s="30" t="n"/>
      <c r="D875" s="31" t="n"/>
      <c r="E875" s="32" t="str">
        <f t="shared" si="0"/>
        <v/>
      </c>
    </row>
    <row r="876">
      <c r="A876" s="30" t="n"/>
      <c r="B876" s="23" t="n"/>
      <c r="C876" s="30" t="n"/>
      <c r="D876" s="31" t="n"/>
      <c r="E876" s="32" t="str">
        <f t="shared" si="0"/>
        <v/>
      </c>
    </row>
    <row r="877">
      <c r="A877" s="30" t="n"/>
      <c r="B877" s="23" t="n"/>
      <c r="C877" s="30" t="n"/>
      <c r="D877" s="31" t="n"/>
      <c r="E877" s="32" t="str">
        <f t="shared" si="0"/>
        <v/>
      </c>
    </row>
    <row r="878">
      <c r="A878" s="30" t="n"/>
      <c r="B878" s="23" t="n"/>
      <c r="C878" s="30" t="n"/>
      <c r="D878" s="31" t="n"/>
      <c r="E878" s="32" t="str">
        <f t="shared" si="0"/>
        <v/>
      </c>
    </row>
    <row r="879">
      <c r="A879" s="30" t="n"/>
      <c r="B879" s="23" t="n"/>
      <c r="C879" s="30" t="n"/>
      <c r="D879" s="31" t="n"/>
      <c r="E879" s="32" t="str">
        <f t="shared" si="0"/>
        <v/>
      </c>
    </row>
    <row r="880">
      <c r="A880" s="30" t="n"/>
      <c r="B880" s="23" t="n"/>
      <c r="C880" s="30" t="n"/>
      <c r="D880" s="31" t="n"/>
      <c r="E880" s="32" t="str">
        <f t="shared" si="0"/>
        <v/>
      </c>
    </row>
    <row r="881">
      <c r="A881" s="30" t="n"/>
      <c r="B881" s="23" t="n"/>
      <c r="C881" s="30" t="n"/>
      <c r="D881" s="31" t="n"/>
      <c r="E881" s="32" t="str">
        <f t="shared" si="0"/>
        <v/>
      </c>
    </row>
    <row r="882">
      <c r="A882" s="30" t="n"/>
      <c r="B882" s="23" t="n"/>
      <c r="C882" s="30" t="n"/>
      <c r="D882" s="31" t="n"/>
      <c r="E882" s="32" t="str">
        <f t="shared" si="0"/>
        <v/>
      </c>
    </row>
    <row r="883">
      <c r="A883" s="30" t="n"/>
      <c r="B883" s="23" t="n"/>
      <c r="C883" s="30" t="n"/>
      <c r="D883" s="31" t="n"/>
      <c r="E883" s="32" t="str">
        <f t="shared" si="0"/>
        <v/>
      </c>
    </row>
    <row r="884">
      <c r="A884" s="30" t="n"/>
      <c r="B884" s="23" t="n"/>
      <c r="C884" s="30" t="n"/>
      <c r="D884" s="31" t="n"/>
      <c r="E884" s="32" t="str">
        <f t="shared" si="0"/>
        <v/>
      </c>
    </row>
    <row r="885">
      <c r="A885" s="30" t="n"/>
      <c r="B885" s="23" t="n"/>
      <c r="C885" s="30" t="n"/>
      <c r="D885" s="31" t="n"/>
      <c r="E885" s="32" t="str">
        <f t="shared" si="0"/>
        <v/>
      </c>
    </row>
    <row r="886">
      <c r="A886" s="30" t="n"/>
      <c r="B886" s="23" t="n"/>
      <c r="C886" s="30" t="n"/>
      <c r="D886" s="31" t="n"/>
      <c r="E886" s="32" t="str">
        <f t="shared" si="0"/>
        <v/>
      </c>
    </row>
    <row r="887">
      <c r="A887" s="30" t="n"/>
      <c r="B887" s="23" t="n"/>
      <c r="C887" s="30" t="n"/>
      <c r="D887" s="31" t="n"/>
      <c r="E887" s="32" t="str">
        <f t="shared" si="0"/>
        <v/>
      </c>
    </row>
    <row r="888">
      <c r="A888" s="30" t="n"/>
      <c r="B888" s="23" t="n"/>
      <c r="C888" s="30" t="n"/>
      <c r="D888" s="31" t="n"/>
      <c r="E888" s="32" t="str">
        <f t="shared" si="0"/>
        <v/>
      </c>
    </row>
    <row r="889">
      <c r="A889" s="30" t="n"/>
      <c r="B889" s="23" t="n"/>
      <c r="C889" s="30" t="n"/>
      <c r="D889" s="31" t="n"/>
      <c r="E889" s="32" t="str">
        <f t="shared" si="0"/>
        <v/>
      </c>
    </row>
    <row r="890">
      <c r="A890" s="30" t="n"/>
      <c r="B890" s="23" t="n"/>
      <c r="C890" s="30" t="n"/>
      <c r="D890" s="31" t="n"/>
      <c r="E890" s="32" t="str">
        <f t="shared" si="0"/>
        <v/>
      </c>
    </row>
    <row r="891">
      <c r="A891" s="30" t="n"/>
      <c r="B891" s="23" t="n"/>
      <c r="C891" s="30" t="n"/>
      <c r="D891" s="31" t="n"/>
      <c r="E891" s="32" t="str">
        <f t="shared" si="0"/>
        <v/>
      </c>
    </row>
    <row r="892">
      <c r="A892" s="30" t="n"/>
      <c r="B892" s="23" t="n"/>
      <c r="C892" s="30" t="n"/>
      <c r="D892" s="31" t="n"/>
      <c r="E892" s="32" t="str">
        <f t="shared" si="0"/>
        <v/>
      </c>
    </row>
    <row r="893">
      <c r="A893" s="30" t="n"/>
      <c r="B893" s="23" t="n"/>
      <c r="C893" s="30" t="n"/>
      <c r="D893" s="31" t="n"/>
      <c r="E893" s="32" t="str">
        <f t="shared" si="0"/>
        <v/>
      </c>
    </row>
    <row r="894">
      <c r="A894" s="30" t="n"/>
      <c r="B894" s="23" t="n"/>
      <c r="C894" s="30" t="n"/>
      <c r="D894" s="31" t="n"/>
      <c r="E894" s="32" t="str">
        <f t="shared" si="0"/>
        <v/>
      </c>
    </row>
    <row r="895">
      <c r="A895" s="30" t="n"/>
      <c r="B895" s="23" t="n"/>
      <c r="C895" s="30" t="n"/>
      <c r="D895" s="31" t="n"/>
      <c r="E895" s="32" t="str">
        <f t="shared" si="0"/>
        <v/>
      </c>
    </row>
    <row r="896">
      <c r="A896" s="30" t="n"/>
      <c r="B896" s="23" t="n"/>
      <c r="C896" s="30" t="n"/>
      <c r="D896" s="31" t="n"/>
      <c r="E896" s="32" t="str">
        <f t="shared" si="0"/>
        <v/>
      </c>
    </row>
    <row r="897">
      <c r="A897" s="30" t="n"/>
      <c r="B897" s="23" t="n"/>
      <c r="C897" s="30" t="n"/>
      <c r="D897" s="31" t="n"/>
      <c r="E897" s="32" t="str">
        <f t="shared" si="0"/>
        <v/>
      </c>
    </row>
    <row r="898">
      <c r="A898" s="30" t="n"/>
      <c r="B898" s="23" t="n"/>
      <c r="C898" s="30" t="n"/>
      <c r="D898" s="31" t="n"/>
      <c r="E898" s="32" t="str">
        <f t="shared" si="0"/>
        <v/>
      </c>
    </row>
    <row r="899">
      <c r="A899" s="30" t="n"/>
      <c r="B899" s="23" t="n"/>
      <c r="C899" s="30" t="n"/>
      <c r="D899" s="31" t="n"/>
      <c r="E899" s="32" t="str">
        <f t="shared" si="0"/>
        <v/>
      </c>
    </row>
    <row r="900">
      <c r="A900" s="30" t="n"/>
      <c r="B900" s="23" t="n"/>
      <c r="C900" s="30" t="n"/>
      <c r="D900" s="31" t="n"/>
      <c r="E900" s="32" t="str">
        <f t="shared" si="0"/>
        <v/>
      </c>
    </row>
    <row r="901">
      <c r="A901" s="30" t="n"/>
      <c r="B901" s="23" t="n"/>
      <c r="C901" s="30" t="n"/>
      <c r="D901" s="31" t="n"/>
      <c r="E901" s="32" t="str">
        <f t="shared" si="0"/>
        <v/>
      </c>
    </row>
    <row r="902">
      <c r="A902" s="30" t="n"/>
      <c r="B902" s="23" t="n"/>
      <c r="C902" s="30" t="n"/>
      <c r="D902" s="31" t="n"/>
      <c r="E902" s="32" t="str">
        <f t="shared" si="0"/>
        <v/>
      </c>
    </row>
    <row r="903">
      <c r="A903" s="30" t="n"/>
      <c r="B903" s="23" t="n"/>
      <c r="C903" s="30" t="n"/>
      <c r="D903" s="31" t="n"/>
      <c r="E903" s="32" t="str">
        <f t="shared" si="0"/>
        <v/>
      </c>
    </row>
    <row r="904">
      <c r="A904" s="30" t="n"/>
      <c r="B904" s="23" t="n"/>
      <c r="C904" s="30" t="n"/>
      <c r="D904" s="31" t="n"/>
      <c r="E904" s="32" t="str">
        <f t="shared" si="0"/>
        <v/>
      </c>
    </row>
    <row r="905">
      <c r="A905" s="30" t="n"/>
      <c r="B905" s="23" t="n"/>
      <c r="C905" s="30" t="n"/>
      <c r="D905" s="31" t="n"/>
      <c r="E905" s="32" t="str">
        <f t="shared" si="0"/>
        <v/>
      </c>
    </row>
    <row r="906">
      <c r="A906" s="30" t="n"/>
      <c r="B906" s="23" t="n"/>
      <c r="C906" s="30" t="n"/>
      <c r="D906" s="31" t="n"/>
      <c r="E906" s="32" t="str">
        <f t="shared" si="0"/>
        <v/>
      </c>
    </row>
    <row r="907">
      <c r="A907" s="30" t="n"/>
      <c r="B907" s="23" t="n"/>
      <c r="C907" s="30" t="n"/>
      <c r="D907" s="31" t="n"/>
      <c r="E907" s="32" t="str">
        <f t="shared" si="0"/>
        <v/>
      </c>
    </row>
    <row r="908">
      <c r="A908" s="30" t="n"/>
      <c r="B908" s="23" t="n"/>
      <c r="C908" s="30" t="n"/>
      <c r="D908" s="31" t="n"/>
      <c r="E908" s="32" t="str">
        <f t="shared" si="0"/>
        <v/>
      </c>
    </row>
    <row r="909">
      <c r="A909" s="30" t="n"/>
      <c r="B909" s="23" t="n"/>
      <c r="C909" s="30" t="n"/>
      <c r="D909" s="31" t="n"/>
      <c r="E909" s="32" t="str">
        <f t="shared" si="0"/>
        <v/>
      </c>
    </row>
    <row r="910">
      <c r="A910" s="30" t="n"/>
      <c r="B910" s="23" t="n"/>
      <c r="C910" s="30" t="n"/>
      <c r="D910" s="31" t="n"/>
      <c r="E910" s="32" t="str">
        <f t="shared" si="0"/>
        <v/>
      </c>
    </row>
    <row r="911">
      <c r="A911" s="30" t="n"/>
      <c r="B911" s="23" t="n"/>
      <c r="C911" s="30" t="n"/>
      <c r="D911" s="31" t="n"/>
      <c r="E911" s="32" t="str">
        <f t="shared" si="0"/>
        <v/>
      </c>
    </row>
    <row r="912">
      <c r="A912" s="30" t="n"/>
      <c r="B912" s="23" t="n"/>
      <c r="C912" s="30" t="n"/>
      <c r="D912" s="31" t="n"/>
      <c r="E912" s="32" t="str">
        <f t="shared" si="0"/>
        <v/>
      </c>
    </row>
    <row r="913">
      <c r="A913" s="30" t="n"/>
      <c r="B913" s="23" t="n"/>
      <c r="C913" s="30" t="n"/>
      <c r="D913" s="31" t="n"/>
      <c r="E913" s="32" t="str">
        <f t="shared" si="0"/>
        <v/>
      </c>
    </row>
    <row r="914">
      <c r="A914" s="30" t="n"/>
      <c r="B914" s="23" t="n"/>
      <c r="C914" s="30" t="n"/>
      <c r="D914" s="31" t="n"/>
      <c r="E914" s="32" t="str">
        <f t="shared" si="0"/>
        <v/>
      </c>
    </row>
    <row r="915">
      <c r="A915" s="30" t="n"/>
      <c r="B915" s="23" t="n"/>
      <c r="C915" s="30" t="n"/>
      <c r="D915" s="31" t="n"/>
      <c r="E915" s="32" t="str">
        <f t="shared" si="0"/>
        <v/>
      </c>
    </row>
    <row r="916">
      <c r="A916" s="30" t="n"/>
      <c r="B916" s="23" t="n"/>
      <c r="C916" s="30" t="n"/>
      <c r="D916" s="31" t="n"/>
      <c r="E916" s="32" t="str">
        <f t="shared" si="0"/>
        <v/>
      </c>
    </row>
    <row r="917">
      <c r="A917" s="30" t="n"/>
      <c r="B917" s="23" t="n"/>
      <c r="C917" s="30" t="n"/>
      <c r="D917" s="31" t="n"/>
      <c r="E917" s="32" t="str">
        <f t="shared" si="0"/>
        <v/>
      </c>
    </row>
    <row r="918">
      <c r="A918" s="30" t="n"/>
      <c r="B918" s="23" t="n"/>
      <c r="C918" s="30" t="n"/>
      <c r="D918" s="31" t="n"/>
      <c r="E918" s="32" t="str">
        <f t="shared" si="0"/>
        <v/>
      </c>
    </row>
    <row r="919">
      <c r="A919" s="30" t="n"/>
      <c r="B919" s="23" t="n"/>
      <c r="C919" s="30" t="n"/>
      <c r="D919" s="31" t="n"/>
      <c r="E919" s="32" t="str">
        <f t="shared" si="0"/>
        <v/>
      </c>
    </row>
    <row r="920">
      <c r="A920" s="30" t="n"/>
      <c r="B920" s="23" t="n"/>
      <c r="C920" s="30" t="n"/>
      <c r="D920" s="31" t="n"/>
      <c r="E920" s="32" t="str">
        <f t="shared" si="0"/>
        <v/>
      </c>
    </row>
    <row r="921">
      <c r="A921" s="30" t="n"/>
      <c r="B921" s="23" t="n"/>
      <c r="C921" s="30" t="n"/>
      <c r="D921" s="31" t="n"/>
      <c r="E921" s="32" t="str">
        <f t="shared" si="0"/>
        <v/>
      </c>
    </row>
    <row r="922">
      <c r="A922" s="30" t="n"/>
      <c r="B922" s="23" t="n"/>
      <c r="C922" s="30" t="n"/>
      <c r="D922" s="31" t="n"/>
      <c r="E922" s="32" t="str">
        <f t="shared" si="0"/>
        <v/>
      </c>
    </row>
    <row r="923">
      <c r="A923" s="30" t="n"/>
      <c r="B923" s="23" t="n"/>
      <c r="C923" s="30" t="n"/>
      <c r="D923" s="31" t="n"/>
      <c r="E923" s="32" t="str">
        <f t="shared" si="0"/>
        <v/>
      </c>
    </row>
    <row r="924">
      <c r="A924" s="30" t="n"/>
      <c r="B924" s="23" t="n"/>
      <c r="C924" s="30" t="n"/>
      <c r="D924" s="31" t="n"/>
      <c r="E924" s="32" t="str">
        <f t="shared" si="0"/>
        <v/>
      </c>
    </row>
    <row r="925">
      <c r="A925" s="30" t="n"/>
      <c r="B925" s="23" t="n"/>
      <c r="C925" s="30" t="n"/>
      <c r="D925" s="31" t="n"/>
      <c r="E925" s="32" t="str">
        <f t="shared" si="0"/>
        <v/>
      </c>
    </row>
    <row r="926">
      <c r="A926" s="30" t="n"/>
      <c r="B926" s="23" t="n"/>
      <c r="C926" s="30" t="n"/>
      <c r="D926" s="31" t="n"/>
      <c r="E926" s="32" t="str">
        <f t="shared" si="0"/>
        <v/>
      </c>
    </row>
    <row r="927">
      <c r="A927" s="30" t="n"/>
      <c r="B927" s="23" t="n"/>
      <c r="C927" s="30" t="n"/>
      <c r="D927" s="31" t="n"/>
      <c r="E927" s="32" t="str">
        <f t="shared" si="0"/>
        <v/>
      </c>
    </row>
    <row r="928">
      <c r="A928" s="30" t="n"/>
      <c r="B928" s="23" t="n"/>
      <c r="C928" s="30" t="n"/>
      <c r="D928" s="31" t="n"/>
      <c r="E928" s="32" t="str">
        <f t="shared" si="0"/>
        <v/>
      </c>
    </row>
    <row r="929">
      <c r="A929" s="30" t="n"/>
      <c r="B929" s="23" t="n"/>
      <c r="C929" s="30" t="n"/>
      <c r="D929" s="31" t="n"/>
      <c r="E929" s="32" t="str">
        <f t="shared" si="0"/>
        <v/>
      </c>
    </row>
    <row r="930">
      <c r="A930" s="30" t="n"/>
      <c r="B930" s="23" t="n"/>
      <c r="C930" s="30" t="n"/>
      <c r="D930" s="31" t="n"/>
      <c r="E930" s="32" t="str">
        <f t="shared" si="0"/>
        <v/>
      </c>
    </row>
    <row r="931">
      <c r="A931" s="30" t="n"/>
      <c r="B931" s="23" t="n"/>
      <c r="C931" s="30" t="n"/>
      <c r="D931" s="31" t="n"/>
      <c r="E931" s="32" t="str">
        <f t="shared" si="0"/>
        <v/>
      </c>
    </row>
    <row r="932">
      <c r="A932" s="30" t="n"/>
      <c r="B932" s="23" t="n"/>
      <c r="C932" s="30" t="n"/>
      <c r="D932" s="31" t="n"/>
      <c r="E932" s="32" t="str">
        <f t="shared" si="0"/>
        <v/>
      </c>
    </row>
    <row r="933">
      <c r="A933" s="30" t="n"/>
      <c r="B933" s="23" t="n"/>
      <c r="C933" s="30" t="n"/>
      <c r="D933" s="31" t="n"/>
      <c r="E933" s="32" t="str">
        <f t="shared" si="0"/>
        <v/>
      </c>
    </row>
    <row r="934">
      <c r="A934" s="30" t="n"/>
      <c r="B934" s="23" t="n"/>
      <c r="C934" s="30" t="n"/>
      <c r="D934" s="31" t="n"/>
      <c r="E934" s="32" t="str">
        <f t="shared" si="0"/>
        <v/>
      </c>
    </row>
    <row r="935">
      <c r="A935" s="30" t="n"/>
      <c r="B935" s="23" t="n"/>
      <c r="C935" s="30" t="n"/>
      <c r="D935" s="31" t="n"/>
      <c r="E935" s="32" t="str">
        <f t="shared" si="0"/>
        <v/>
      </c>
    </row>
    <row r="936">
      <c r="A936" s="30" t="n"/>
      <c r="B936" s="23" t="n"/>
      <c r="C936" s="30" t="n"/>
      <c r="D936" s="31" t="n"/>
      <c r="E936" s="32" t="str">
        <f t="shared" si="0"/>
        <v/>
      </c>
    </row>
    <row r="937">
      <c r="A937" s="30" t="n"/>
      <c r="B937" s="23" t="n"/>
      <c r="C937" s="30" t="n"/>
      <c r="D937" s="31" t="n"/>
      <c r="E937" s="32" t="str">
        <f t="shared" si="0"/>
        <v/>
      </c>
    </row>
    <row r="938">
      <c r="A938" s="30" t="n"/>
      <c r="B938" s="23" t="n"/>
      <c r="C938" s="30" t="n"/>
      <c r="D938" s="31" t="n"/>
      <c r="E938" s="32" t="str">
        <f t="shared" si="0"/>
        <v/>
      </c>
    </row>
    <row r="939">
      <c r="A939" s="30" t="n"/>
      <c r="B939" s="23" t="n"/>
      <c r="C939" s="30" t="n"/>
      <c r="D939" s="31" t="n"/>
      <c r="E939" s="32" t="str">
        <f t="shared" si="0"/>
        <v/>
      </c>
    </row>
    <row r="940">
      <c r="A940" s="30" t="n"/>
      <c r="B940" s="23" t="n"/>
      <c r="C940" s="30" t="n"/>
      <c r="D940" s="31" t="n"/>
      <c r="E940" s="32" t="str">
        <f t="shared" si="0"/>
        <v/>
      </c>
    </row>
    <row r="941">
      <c r="A941" s="30" t="n"/>
      <c r="B941" s="23" t="n"/>
      <c r="C941" s="30" t="n"/>
      <c r="D941" s="31" t="n"/>
      <c r="E941" s="32" t="str">
        <f t="shared" si="0"/>
        <v/>
      </c>
    </row>
    <row r="942">
      <c r="A942" s="30" t="n"/>
      <c r="B942" s="23" t="n"/>
      <c r="C942" s="30" t="n"/>
      <c r="D942" s="31" t="n"/>
      <c r="E942" s="32" t="str">
        <f t="shared" si="0"/>
        <v/>
      </c>
    </row>
    <row r="943">
      <c r="A943" s="30" t="n"/>
      <c r="B943" s="23" t="n"/>
      <c r="C943" s="30" t="n"/>
      <c r="D943" s="31" t="n"/>
      <c r="E943" s="32" t="str">
        <f t="shared" si="0"/>
        <v/>
      </c>
    </row>
    <row r="944">
      <c r="A944" s="30" t="n"/>
      <c r="B944" s="23" t="n"/>
      <c r="C944" s="30" t="n"/>
      <c r="D944" s="31" t="n"/>
      <c r="E944" s="32" t="str">
        <f t="shared" si="0"/>
        <v/>
      </c>
    </row>
    <row r="945">
      <c r="A945" s="30" t="n"/>
      <c r="B945" s="23" t="n"/>
      <c r="C945" s="30" t="n"/>
      <c r="D945" s="31" t="n"/>
      <c r="E945" s="32" t="str">
        <f t="shared" si="0"/>
        <v/>
      </c>
    </row>
    <row r="946">
      <c r="A946" s="30" t="n"/>
      <c r="B946" s="23" t="n"/>
      <c r="C946" s="30" t="n"/>
      <c r="D946" s="31" t="n"/>
      <c r="E946" s="32" t="str">
        <f t="shared" si="0"/>
        <v/>
      </c>
    </row>
    <row r="947">
      <c r="A947" s="30" t="n"/>
      <c r="B947" s="23" t="n"/>
      <c r="C947" s="30" t="n"/>
      <c r="D947" s="31" t="n"/>
      <c r="E947" s="32" t="str">
        <f t="shared" si="0"/>
        <v/>
      </c>
    </row>
    <row r="948">
      <c r="A948" s="30" t="n"/>
      <c r="B948" s="23" t="n"/>
      <c r="C948" s="30" t="n"/>
      <c r="D948" s="31" t="n"/>
      <c r="E948" s="32" t="str">
        <f t="shared" si="0"/>
        <v/>
      </c>
    </row>
    <row r="949">
      <c r="A949" s="30" t="n"/>
      <c r="B949" s="23" t="n"/>
      <c r="C949" s="30" t="n"/>
      <c r="D949" s="31" t="n"/>
      <c r="E949" s="32" t="str">
        <f t="shared" si="0"/>
        <v/>
      </c>
    </row>
    <row r="950">
      <c r="A950" s="30" t="n"/>
      <c r="B950" s="23" t="n"/>
      <c r="C950" s="30" t="n"/>
      <c r="D950" s="31" t="n"/>
      <c r="E950" s="32" t="str">
        <f t="shared" si="0"/>
        <v/>
      </c>
    </row>
    <row r="951">
      <c r="A951" s="30" t="n"/>
      <c r="B951" s="23" t="n"/>
      <c r="C951" s="30" t="n"/>
      <c r="D951" s="31" t="n"/>
      <c r="E951" s="32" t="str">
        <f t="shared" si="0"/>
        <v/>
      </c>
    </row>
    <row r="952">
      <c r="A952" s="30" t="n"/>
      <c r="B952" s="23" t="n"/>
      <c r="C952" s="30" t="n"/>
      <c r="D952" s="31" t="n"/>
      <c r="E952" s="32" t="str">
        <f t="shared" si="0"/>
        <v/>
      </c>
    </row>
    <row r="953">
      <c r="A953" s="30" t="n"/>
      <c r="B953" s="23" t="n"/>
      <c r="C953" s="30" t="n"/>
      <c r="D953" s="31" t="n"/>
      <c r="E953" s="32" t="str">
        <f t="shared" si="0"/>
        <v/>
      </c>
    </row>
    <row r="954">
      <c r="A954" s="30" t="n"/>
      <c r="B954" s="23" t="n"/>
      <c r="C954" s="30" t="n"/>
      <c r="D954" s="31" t="n"/>
      <c r="E954" s="32" t="str">
        <f t="shared" si="0"/>
        <v/>
      </c>
    </row>
    <row r="955">
      <c r="A955" s="30" t="n"/>
      <c r="B955" s="23" t="n"/>
      <c r="C955" s="30" t="n"/>
      <c r="D955" s="31" t="n"/>
      <c r="E955" s="32" t="str">
        <f t="shared" si="0"/>
        <v/>
      </c>
    </row>
    <row r="956">
      <c r="A956" s="30" t="n"/>
      <c r="B956" s="23" t="n"/>
      <c r="C956" s="30" t="n"/>
      <c r="D956" s="31" t="n"/>
      <c r="E956" s="32" t="str">
        <f t="shared" si="0"/>
        <v/>
      </c>
    </row>
    <row r="957">
      <c r="A957" s="30" t="n"/>
      <c r="B957" s="23" t="n"/>
      <c r="C957" s="30" t="n"/>
      <c r="D957" s="31" t="n"/>
      <c r="E957" s="32" t="str">
        <f t="shared" si="0"/>
        <v/>
      </c>
    </row>
    <row r="958">
      <c r="A958" s="30" t="n"/>
      <c r="B958" s="23" t="n"/>
      <c r="C958" s="30" t="n"/>
      <c r="D958" s="31" t="n"/>
      <c r="E958" s="32" t="str">
        <f t="shared" si="0"/>
        <v/>
      </c>
    </row>
    <row r="959">
      <c r="A959" s="30" t="n"/>
      <c r="B959" s="23" t="n"/>
      <c r="C959" s="30" t="n"/>
      <c r="D959" s="31" t="n"/>
      <c r="E959" s="32" t="str">
        <f t="shared" si="0"/>
        <v/>
      </c>
    </row>
    <row r="960">
      <c r="A960" s="30" t="n"/>
      <c r="B960" s="23" t="n"/>
      <c r="C960" s="30" t="n"/>
      <c r="D960" s="31" t="n"/>
      <c r="E960" s="32" t="str">
        <f t="shared" si="0"/>
        <v/>
      </c>
    </row>
    <row r="961">
      <c r="A961" s="30" t="n"/>
      <c r="B961" s="23" t="n"/>
      <c r="C961" s="30" t="n"/>
      <c r="D961" s="31" t="n"/>
      <c r="E961" s="32" t="str">
        <f t="shared" si="0"/>
        <v/>
      </c>
    </row>
    <row r="962">
      <c r="A962" s="30" t="n"/>
      <c r="B962" s="23" t="n"/>
      <c r="C962" s="30" t="n"/>
      <c r="D962" s="31" t="n"/>
      <c r="E962" s="32" t="str">
        <f t="shared" si="0"/>
        <v/>
      </c>
    </row>
    <row r="963">
      <c r="A963" s="30" t="n"/>
      <c r="B963" s="23" t="n"/>
      <c r="C963" s="30" t="n"/>
      <c r="D963" s="31" t="n"/>
      <c r="E963" s="32" t="str">
        <f t="shared" si="0"/>
        <v/>
      </c>
    </row>
    <row r="964">
      <c r="A964" s="30" t="n"/>
      <c r="B964" s="23" t="n"/>
      <c r="C964" s="30" t="n"/>
      <c r="D964" s="31" t="n"/>
      <c r="E964" s="32" t="str">
        <f t="shared" si="0"/>
        <v/>
      </c>
    </row>
    <row r="965">
      <c r="A965" s="30" t="n"/>
      <c r="B965" s="23" t="n"/>
      <c r="C965" s="30" t="n"/>
      <c r="D965" s="31" t="n"/>
      <c r="E965" s="32" t="str">
        <f t="shared" si="0"/>
        <v/>
      </c>
    </row>
    <row r="966">
      <c r="A966" s="30" t="n"/>
      <c r="B966" s="23" t="n"/>
      <c r="C966" s="30" t="n"/>
      <c r="D966" s="31" t="n"/>
      <c r="E966" s="32" t="str">
        <f t="shared" si="0"/>
        <v/>
      </c>
    </row>
    <row r="967">
      <c r="A967" s="30" t="n"/>
      <c r="B967" s="23" t="n"/>
      <c r="C967" s="30" t="n"/>
      <c r="D967" s="31" t="n"/>
      <c r="E967" s="32" t="str">
        <f t="shared" si="0"/>
        <v/>
      </c>
    </row>
    <row r="968">
      <c r="A968" s="30" t="n"/>
      <c r="B968" s="23" t="n"/>
      <c r="C968" s="30" t="n"/>
      <c r="D968" s="31" t="n"/>
      <c r="E968" s="32" t="str">
        <f t="shared" si="0"/>
        <v/>
      </c>
    </row>
    <row r="969">
      <c r="A969" s="30" t="n"/>
      <c r="B969" s="23" t="n"/>
      <c r="C969" s="30" t="n"/>
      <c r="D969" s="31" t="n"/>
      <c r="E969" s="32" t="str">
        <f t="shared" si="0"/>
        <v/>
      </c>
    </row>
    <row r="970">
      <c r="A970" s="30" t="n"/>
      <c r="B970" s="23" t="n"/>
      <c r="C970" s="30" t="n"/>
      <c r="D970" s="31" t="n"/>
      <c r="E970" s="32" t="str">
        <f t="shared" si="0"/>
        <v/>
      </c>
    </row>
    <row r="971">
      <c r="A971" s="30" t="n"/>
      <c r="B971" s="23" t="n"/>
      <c r="C971" s="30" t="n"/>
      <c r="D971" s="31" t="n"/>
      <c r="E971" s="32" t="str">
        <f t="shared" si="0"/>
        <v/>
      </c>
    </row>
    <row r="972">
      <c r="A972" s="30" t="n"/>
      <c r="B972" s="23" t="n"/>
      <c r="C972" s="30" t="n"/>
      <c r="D972" s="31" t="n"/>
      <c r="E972" s="32" t="str">
        <f t="shared" si="0"/>
        <v/>
      </c>
    </row>
    <row r="973">
      <c r="A973" s="30" t="n"/>
      <c r="B973" s="23" t="n"/>
      <c r="C973" s="30" t="n"/>
      <c r="D973" s="31" t="n"/>
      <c r="E973" s="32" t="str">
        <f t="shared" si="0"/>
        <v/>
      </c>
    </row>
    <row r="974">
      <c r="A974" s="30" t="n"/>
      <c r="B974" s="23" t="n"/>
      <c r="C974" s="30" t="n"/>
      <c r="D974" s="31" t="n"/>
      <c r="E974" s="32" t="str">
        <f t="shared" si="0"/>
        <v/>
      </c>
    </row>
    <row r="975">
      <c r="A975" s="30" t="n"/>
      <c r="B975" s="23" t="n"/>
      <c r="C975" s="30" t="n"/>
      <c r="D975" s="31" t="n"/>
      <c r="E975" s="32" t="str">
        <f t="shared" si="0"/>
        <v/>
      </c>
    </row>
    <row r="976">
      <c r="A976" s="30" t="n"/>
      <c r="B976" s="23" t="n"/>
      <c r="C976" s="30" t="n"/>
      <c r="D976" s="31" t="n"/>
      <c r="E976" s="32" t="str">
        <f t="shared" si="0"/>
        <v/>
      </c>
    </row>
    <row r="977">
      <c r="A977" s="30" t="n"/>
      <c r="B977" s="23" t="n"/>
      <c r="C977" s="30" t="n"/>
      <c r="D977" s="31" t="n"/>
      <c r="E977" s="32" t="str">
        <f t="shared" si="0"/>
        <v/>
      </c>
    </row>
    <row r="978">
      <c r="A978" s="30" t="n"/>
      <c r="B978" s="23" t="n"/>
      <c r="C978" s="30" t="n"/>
      <c r="D978" s="31" t="n"/>
      <c r="E978" s="32" t="str">
        <f t="shared" si="0"/>
        <v/>
      </c>
    </row>
    <row r="979">
      <c r="A979" s="30" t="n"/>
      <c r="B979" s="23" t="n"/>
      <c r="C979" s="30" t="n"/>
      <c r="D979" s="31" t="n"/>
      <c r="E979" s="32" t="str">
        <f t="shared" si="0"/>
        <v/>
      </c>
    </row>
    <row r="980">
      <c r="A980" s="30" t="n"/>
      <c r="B980" s="23" t="n"/>
      <c r="C980" s="30" t="n"/>
      <c r="D980" s="31" t="n"/>
      <c r="E980" s="32" t="str">
        <f t="shared" si="0"/>
        <v/>
      </c>
    </row>
    <row r="981">
      <c r="A981" s="30" t="n"/>
      <c r="B981" s="23" t="n"/>
      <c r="C981" s="30" t="n"/>
      <c r="D981" s="31" t="n"/>
      <c r="E981" s="32" t="str">
        <f t="shared" si="0"/>
        <v/>
      </c>
    </row>
    <row r="982">
      <c r="A982" s="30" t="n"/>
      <c r="B982" s="23" t="n"/>
      <c r="C982" s="30" t="n"/>
      <c r="D982" s="31" t="n"/>
      <c r="E982" s="32" t="str">
        <f t="shared" si="0"/>
        <v/>
      </c>
    </row>
    <row r="983">
      <c r="A983" s="30" t="n"/>
      <c r="B983" s="23" t="n"/>
      <c r="C983" s="30" t="n"/>
      <c r="D983" s="31" t="n"/>
      <c r="E983" s="32" t="str">
        <f t="shared" si="0"/>
        <v/>
      </c>
    </row>
    <row r="984">
      <c r="A984" s="30" t="n"/>
      <c r="B984" s="23" t="n"/>
      <c r="C984" s="30" t="n"/>
      <c r="D984" s="31" t="n"/>
      <c r="E984" s="32" t="str">
        <f t="shared" si="0"/>
        <v/>
      </c>
    </row>
    <row r="985">
      <c r="A985" s="30" t="n"/>
      <c r="B985" s="23" t="n"/>
      <c r="C985" s="30" t="n"/>
      <c r="D985" s="31" t="n"/>
      <c r="E985" s="32" t="str">
        <f t="shared" si="0"/>
        <v/>
      </c>
    </row>
    <row r="986">
      <c r="A986" s="30" t="n"/>
      <c r="B986" s="23" t="n"/>
      <c r="C986" s="30" t="n"/>
      <c r="D986" s="31" t="n"/>
      <c r="E986" s="32" t="str">
        <f t="shared" si="0"/>
        <v/>
      </c>
    </row>
    <row r="987">
      <c r="A987" s="30" t="n"/>
      <c r="B987" s="23" t="n"/>
      <c r="C987" s="30" t="n"/>
      <c r="D987" s="31" t="n"/>
      <c r="E987" s="32" t="str">
        <f t="shared" si="0"/>
        <v/>
      </c>
    </row>
    <row r="988">
      <c r="A988" s="30" t="n"/>
      <c r="B988" s="23" t="n"/>
      <c r="C988" s="30" t="n"/>
      <c r="D988" s="31" t="n"/>
      <c r="E988" s="32" t="str">
        <f t="shared" si="0"/>
        <v/>
      </c>
    </row>
    <row r="989">
      <c r="A989" s="30" t="n"/>
      <c r="B989" s="23" t="n"/>
      <c r="C989" s="30" t="n"/>
      <c r="D989" s="31" t="n"/>
      <c r="E989" s="32" t="str">
        <f t="shared" si="0"/>
        <v/>
      </c>
    </row>
    <row r="990">
      <c r="A990" s="30" t="n"/>
      <c r="B990" s="23" t="n"/>
      <c r="C990" s="30" t="n"/>
      <c r="D990" s="31" t="n"/>
      <c r="E990" s="32" t="str">
        <f t="shared" si="0"/>
        <v/>
      </c>
    </row>
    <row r="991">
      <c r="A991" s="30" t="n"/>
      <c r="B991" s="23" t="n"/>
      <c r="C991" s="30" t="n"/>
      <c r="D991" s="31" t="n"/>
      <c r="E991" s="32" t="str">
        <f t="shared" si="0"/>
        <v/>
      </c>
    </row>
    <row r="992">
      <c r="A992" s="30" t="n"/>
      <c r="B992" s="23" t="n"/>
      <c r="C992" s="30" t="n"/>
      <c r="D992" s="31" t="n"/>
      <c r="E992" s="32" t="str">
        <f t="shared" si="0"/>
        <v/>
      </c>
    </row>
    <row r="993">
      <c r="A993" s="30" t="n"/>
      <c r="B993" s="23" t="n"/>
      <c r="C993" s="30" t="n"/>
      <c r="D993" s="31" t="n"/>
      <c r="E993" s="32" t="str">
        <f t="shared" si="0"/>
        <v/>
      </c>
    </row>
    <row r="994">
      <c r="A994" s="30" t="n"/>
      <c r="B994" s="23" t="n"/>
      <c r="C994" s="30" t="n"/>
      <c r="D994" s="31" t="n"/>
      <c r="E994" s="32" t="str">
        <f t="shared" si="0"/>
        <v/>
      </c>
    </row>
    <row r="995">
      <c r="A995" s="30" t="n"/>
      <c r="B995" s="23" t="n"/>
      <c r="C995" s="30" t="n"/>
      <c r="D995" s="31" t="n"/>
      <c r="E995" s="32" t="str">
        <f t="shared" si="0"/>
        <v/>
      </c>
    </row>
    <row r="996">
      <c r="A996" s="30" t="n"/>
      <c r="B996" s="23" t="n"/>
      <c r="C996" s="30" t="n"/>
      <c r="D996" s="31" t="n"/>
      <c r="E996" s="32" t="str">
        <f t="shared" si="0"/>
        <v/>
      </c>
    </row>
    <row r="997">
      <c r="A997" s="30" t="n"/>
      <c r="B997" s="23" t="n"/>
      <c r="C997" s="30" t="n"/>
      <c r="D997" s="31" t="n"/>
      <c r="E997" s="32" t="str">
        <f t="shared" si="0"/>
        <v/>
      </c>
    </row>
    <row r="998">
      <c r="A998" s="30" t="n"/>
      <c r="B998" s="23" t="n"/>
      <c r="C998" s="30" t="n"/>
      <c r="D998" s="31" t="n"/>
      <c r="E998" s="32" t="str">
        <f t="shared" si="0"/>
        <v/>
      </c>
    </row>
    <row r="999">
      <c r="A999" s="30" t="n"/>
      <c r="B999" s="23" t="n"/>
      <c r="C999" s="30" t="n"/>
      <c r="D999" s="31" t="n"/>
      <c r="E999" s="32" t="str">
        <f t="shared" si="0"/>
        <v/>
      </c>
    </row>
    <row r="1000">
      <c r="A1000" s="30" t="n"/>
      <c r="B1000" s="23" t="n"/>
      <c r="C1000" s="30" t="n"/>
      <c r="D1000" s="31" t="n"/>
      <c r="E1000" s="32" t="str">
        <f t="shared" si="0"/>
        <v/>
      </c>
    </row>
    <row r="1001">
      <c r="A1001" s="30" t="n"/>
      <c r="B1001" s="23" t="n"/>
      <c r="C1001" s="30" t="n"/>
      <c r="D1001" s="31" t="n"/>
      <c r="E1001" s="32" t="str">
        <f t="shared" si="0"/>
        <v/>
      </c>
    </row>
    <row r="1002">
      <c r="A1002" s="30" t="n"/>
      <c r="B1002" s="23" t="n"/>
      <c r="C1002" s="30" t="n"/>
      <c r="D1002" s="31" t="n"/>
      <c r="E1002" s="32" t="str">
        <f t="shared" si="0"/>
        <v/>
      </c>
    </row>
    <row r="1003">
      <c r="A1003" s="30" t="n"/>
      <c r="B1003" s="23" t="n"/>
      <c r="C1003" s="30" t="n"/>
      <c r="D1003" s="31" t="n"/>
      <c r="E1003" s="32" t="str">
        <f t="shared" si="0"/>
        <v/>
      </c>
    </row>
    <row r="1004">
      <c r="A1004" s="30" t="n"/>
      <c r="B1004" s="23" t="n"/>
      <c r="C1004" s="30" t="n"/>
      <c r="D1004" s="31" t="n"/>
      <c r="E1004" s="32" t="str">
        <f t="shared" si="0"/>
        <v/>
      </c>
    </row>
    <row r="1005">
      <c r="A1005" s="30" t="n"/>
      <c r="B1005" s="23" t="n"/>
      <c r="C1005" s="30" t="n"/>
      <c r="D1005" s="31" t="n"/>
      <c r="E1005" s="32" t="str">
        <f t="shared" si="0"/>
        <v/>
      </c>
    </row>
    <row r="1006">
      <c r="A1006" s="30" t="n"/>
      <c r="B1006" s="23" t="n"/>
      <c r="C1006" s="30" t="n"/>
      <c r="D1006" s="31" t="n"/>
      <c r="E1006" s="32" t="str">
        <f t="shared" si="0"/>
        <v/>
      </c>
    </row>
  </sheetData>
  <sheetProtection selectLockedCells="0" selectUnlockedCells="0" sheet="1" objects="1" insertRows="1" insertHyperlinks="1" autoFilter="0" scenarios="0" formatColumns="0" deleteColumns="1" insertColumns="1" pivotTables="1" deleteRows="1" formatCells="1" formatRows="0" sort="1"/>
  <autoFilter ref="A6:E1006">
    <filterColumn colId="0" hiddenButton="1" showButton="1"/>
    <filterColumn colId="2" hiddenButton="1" showButton="1"/>
    <filterColumn colId="3" hiddenButton="1" showButton="1"/>
    <filterColumn colId="4" hiddenButton="1" showButton="1"/>
  </autoFilter>
  <mergeCells count="4">
    <mergeCell ref="A2:E2"/>
    <mergeCell ref="A5:E5"/>
    <mergeCell ref="A4:E4"/>
    <mergeCell ref="A3:E3"/>
  </mergeCells>
  <conditionalFormatting sqref="D7:D1006">
    <cfRule type="expression" priority="1" dxfId="0">
      <formula>'Détail des lignes'!$M4=1</formula>
    </cfRule>
    <cfRule type="expression" priority="2" dxfId="0">
      <formula>AND(ISNUMBER($D7),ABS(ROUND($D7,2)-$D7)&gt;0.0000001)</formula>
    </cfRule>
  </conditionalFormatting>
  <conditionalFormatting sqref="A7:A1006">
    <cfRule type="expression" priority="3" dxfId="1">
      <formula>'Détail des lignes'!$V4=1</formula>
    </cfRule>
  </conditionalFormatting>
  <conditionalFormatting sqref="B7:C1006">
    <cfRule type="expression" priority="4" dxfId="2">
      <formula>OR('Détail des lignes'!$F4="Titre",'Détail des lignes'!$F4="Sous-total")</formula>
    </cfRule>
  </conditionalFormatting>
  <dataValidations count="5">
    <dataValidation sqref="D7:D1006" showDropDown="0" showInputMessage="1" showErrorMessage="1" allowBlank="1" errorTitle="Prix unitaire · الثمن الأحادي" error="Saisissez un nombre positif, en dirhams, avec au plus deux décimales.&#10;أدخل رقما غير سالب بالدرهم وبرقمين عشريين على الأكثر.‏" promptTitle="Prix unitaire HT · الثمن الأحادي" prompt="En chiffres (art. 30-b), hors TVA, en dirhams, au plus deux décimales. Cellule rouge : prix manquant ou plus de deux décimales.&#10;أدخل الثمن بالأرقام،‏ دون الرسوم،‏ بالدرهم وبرقمين عشريين على الأكثر.‏&#10;الخلية الحمراء:‏ ثمن ناقص أو بأكثر من رقمين عشريين.‏" type="custom">
      <formula1>AND(ISNUMBER(D7),D7&gt;=0,ABS(ROUND(D7,2)-D7)&lt;0.0000001)</formula1>
    </dataValidation>
    <dataValidation sqref="B7:B1006" showDropDown="0" showInputMessage="1" showErrorMessage="0" allowBlank="1" promptTitle="Désignation · بيان الأعمال" prompt="Reprenez le libellé du modèle du dossier à l'identique : collez-le s'il est copiable, sinon ressaisissez-le mot pour mot (art. 43-I-2).&#10;انقل بيان الأعمال من نموذج صاحب المشروع كما ورد تماما:‏ الصقه إن أمكن نسخ النموذج،‏ وإلا فأعد كتابته حرفيا.‏" type="textLength" operator="lessThanOrEqual">
      <formula1>1000</formula1>
    </dataValidation>
    <dataValidation sqref="E7:E1006" showDropDown="0" showInputMessage="1" showErrorMessage="0" allowBlank="1" promptTitle="Cellule calculée · خلية محسوبة" prompt="Prix en toutes lettres : calculé à partir du prix en chiffres (colonne D). Rien à saisir ici. Pour modifier : Révision › Ôter la protection de la feuille.&#10;الثمن بالحروف يُحسب من الثمن بالأرقام.‏&#10;لإلغاء الحماية:‏ مراجعة ›‏ إلغاء حماية الورقة.‏"/>
    <dataValidation sqref="A3:E5" showDropDown="0" showInputMessage="1" showErrorMessage="0" allowBlank="1" promptTitle="Cellule calculée · خلية محسوبة" prompt="Repris de la feuille Paramètres : saisissez maître d'ouvrage, objet et concurrent dans Paramètres. Pour modifier : Révision › Ôter la protection de la feuille.&#10;مأخوذة من ورقة المعطيات العامة.‏&#10;لإلغاء الحماية:‏ مراجعة ›‏ إلغاء حماية الورقة.‏"/>
    <dataValidation sqref="A2:E2 A6:E6" showDropDown="0" showInputMessage="1" showErrorMessage="0" allowBlank="1" promptTitle="Texte fixe · نص ثابت" prompt="Texte fixe de la feuille : rien à saisir ici. Pour modifier : Révision › Ôter la protection de la feuille.&#10;نص ثابت؛‏ لا شيء للإدخال هنا.‏&#10;لإلغاء الحماية:‏ مراجعة ›‏ إلغاء حماية الورقة.‏"/>
  </dataValidations>
  <printOptions horizontalCentered="1"/>
  <pageMargins left="0.5" right="0.5" top="0.6" bottom="0.6" header="0.5" footer="0.5"/>
  <pageSetup orientation="landscape" paperSize="9" fitToHeight="0" fitToWidth="1" blackAndWhite="1"/>
  <headerFooter>
    <oddHeader/>
    <oddFooter>&amp;C&amp;8 &amp;A – page &amp;P / &amp;N</oddFooter>
    <evenHeader/>
    <evenFooter/>
    <firstHeader/>
    <firstFooter/>
  </headerFooter>
</worksheet>
</file>

<file path=xl/worksheets/sheet4.xml><?xml version="1.0" encoding="utf-8"?>
<worksheet xmlns="http://schemas.openxmlformats.org/spreadsheetml/2006/main">
  <sheetPr>
    <tabColor rgb="00070D24"/>
    <outlinePr summaryBelow="1" summaryRight="1"/>
    <pageSetUpPr fitToPage="1"/>
  </sheetPr>
  <dimension ref="A1:J1012"/>
  <sheetViews>
    <sheetView workbookViewId="0">
      <pane ySplit="6" topLeftCell="A7" activePane="bottomLeft" state="frozen"/>
      <selection pane="bottomLeft" activeCell="A1" sqref="A1"/>
    </sheetView>
  </sheetViews>
  <sheetFormatPr baseColWidth="8" defaultRowHeight="15"/>
  <cols>
    <col width="11" customWidth="1" min="1" max="1"/>
    <col width="62" customWidth="1" min="2" max="2"/>
    <col width="10" customWidth="1" min="3" max="3"/>
    <col width="13" customWidth="1" min="4" max="4"/>
    <col width="22" customWidth="1" min="5" max="5"/>
    <col width="22" customWidth="1" min="6" max="6"/>
    <col hidden="1" width="2" customWidth="1" min="10" max="10"/>
  </cols>
  <sheetData>
    <row r="1" ht="12" customHeight="1">
      <c r="B1" s="33" t="str">
        <f>"Totaux : HT "&amp;FIXED(F1008,2)&amp;" · TVA "&amp;FIXED(F1009,2)&amp;" · TTC "&amp;FIXED(F1010,2)&amp;" DH"</f>
        <v>Totaux : HT 6 336,00 · TVA 1 267,20 · TTC 7 603,20 DH</v>
      </c>
      <c r="D1" s="34" t="inlineStr">
        <is>
          <t>Ici : quantités seulement (cellules jaunes) · ‫هنا الكميات فقط‬</t>
        </is>
      </c>
    </row>
    <row r="2" ht="19" customHeight="1">
      <c r="A2" s="26" t="inlineStr">
        <is>
          <t>DÉTAIL ESTIMATIF (DQE) · البيان التقديري المفصل</t>
        </is>
      </c>
    </row>
    <row r="3" ht="12.75" customHeight="1">
      <c r="A3" s="27" t="str">
        <f>"Maître d'ouvrage : "&amp;IF('Paramètres'!$B$9="","…",'Paramètres'!$B$9)&amp;" · Appel d'offres n° "&amp;IF('Paramètres'!$B$10="","…",'Paramètres'!$B$10)&amp;IF('Paramètres'!$B$12="","",", lot "&amp;'Paramètres'!$B$12)</f>
        <v>Maître d'ouvrage : … · Appel d'offres n° …</v>
      </c>
    </row>
    <row r="4" ht="36" customHeight="1">
      <c r="A4" s="27" t="str">
        <f>"Objet : "&amp;IF('Paramètres'!$B$11="","…",'Paramètres'!$B$11)</f>
        <v>Objet : …</v>
      </c>
      <c r="J4" s="28" t="inlineStr">
        <is>
          <t>x
x
x</t>
        </is>
      </c>
    </row>
    <row r="5" ht="12.75" customHeight="1">
      <c r="A5" s="27" t="str">
        <f>"Concurrent : "&amp;IF('Paramètres'!$B$13="","…",'Paramètres'!$B$13)</f>
        <v>Concurrent : …</v>
      </c>
    </row>
    <row r="6">
      <c r="A6" s="29" t="inlineStr">
        <is>
          <t>N° du prix
رقم الثمن</t>
        </is>
      </c>
      <c r="B6" s="29" t="inlineStr">
        <is>
          <t>Désignation des prestations
بيان الأعمال</t>
        </is>
      </c>
      <c r="C6" s="29" t="inlineStr">
        <is>
          <t>Unité
الوحدة</t>
        </is>
      </c>
      <c r="D6" s="29" t="inlineStr">
        <is>
          <t>Quantité
الكمية</t>
        </is>
      </c>
      <c r="E6" s="29" t="inlineStr">
        <is>
          <t>Prix unitaire HT (DH)
الثمن الأحادي دون احتساب الرسوم</t>
        </is>
      </c>
      <c r="F6" s="29" t="inlineStr">
        <is>
          <t>Montant HT (DH)
المبلغ دون احتساب الرسوم</t>
        </is>
      </c>
    </row>
    <row r="7" ht="26" customHeight="1">
      <c r="A7" s="35">
        <f>IF(BPU!A7="","",BPU!A7)</f>
        <v>1</v>
      </c>
      <c r="B7" s="32" t="str">
        <f>IF(BPU!B7="","",BPU!B7)</f>
        <v>Exemple fictif : prestation mesurée au mètre carré</v>
      </c>
      <c r="C7" s="35" t="str">
        <f>IF(BPU!C7="","",BPU!C7)</f>
        <v>m²</v>
      </c>
      <c r="D7" s="36" t="n">
        <v>12</v>
      </c>
      <c r="E7" s="37">
        <f>IF(BPU!D7="","",BPU!D7)</f>
        <v>150</v>
      </c>
      <c r="F7" s="38">
        <f>IF('Détail des lignes'!$F4="Sous-total",'Détail des lignes'!$AD4,IF(AND('Détail des lignes'!$F4="Ligne",ISNUMBER(D7),ISNUMBER(E7)),ROUND(D7*E7,2),""))</f>
        <v>1800</v>
      </c>
    </row>
    <row r="8" ht="26" customHeight="1">
      <c r="A8" s="35">
        <f>IF(BPU!A8="","",BPU!A8)</f>
        <v>2</v>
      </c>
      <c r="B8" s="32" t="str">
        <f>IF(BPU!B8="","",BPU!B8)</f>
        <v>Exemple fictif : prestation mesurée au mètre linéaire</v>
      </c>
      <c r="C8" s="35" t="str">
        <f>IF(BPU!C8="","",BPU!C8)</f>
        <v>ml</v>
      </c>
      <c r="D8" s="36" t="n">
        <v>20</v>
      </c>
      <c r="E8" s="37">
        <f>IF(BPU!D8="","",BPU!D8)</f>
        <v>75</v>
      </c>
      <c r="F8" s="38">
        <f>IF('Détail des lignes'!$F5="Sous-total",'Détail des lignes'!$AD5,IF(AND('Détail des lignes'!$F5="Ligne",ISNUMBER(D8),ISNUMBER(E8)),ROUND(D8*E8,2),""))</f>
        <v>1500</v>
      </c>
    </row>
    <row r="9" ht="26" customHeight="1">
      <c r="A9" s="35">
        <f>IF(BPU!A9="","",BPU!A9)</f>
        <v>3</v>
      </c>
      <c r="B9" s="32" t="str">
        <f>IF(BPU!B9="","",BPU!B9)</f>
        <v>Exemple fictif : poste détaillé dans la feuille Sous-détail</v>
      </c>
      <c r="C9" s="35" t="str">
        <f>IF(BPU!C9="","",BPU!C9)</f>
        <v>u</v>
      </c>
      <c r="D9" s="36" t="n">
        <v>30</v>
      </c>
      <c r="E9" s="37">
        <f>IF(BPU!D9="","",BPU!D9)</f>
        <v>101.2</v>
      </c>
      <c r="F9" s="38">
        <f>IF('Détail des lignes'!$F6="Sous-total",'Détail des lignes'!$AD6,IF(AND('Détail des lignes'!$F6="Ligne",ISNUMBER(D9),ISNUMBER(E9)),ROUND(D9*E9,2),""))</f>
        <v>3036</v>
      </c>
    </row>
    <row r="10" ht="26" customHeight="1">
      <c r="A10" s="35" t="str">
        <f>IF(BPU!A10="","",BPU!A10)</f>
        <v/>
      </c>
      <c r="B10" s="32" t="str">
        <f>IF(BPU!B10="","",BPU!B10)</f>
        <v/>
      </c>
      <c r="C10" s="35" t="str">
        <f>IF(BPU!C10="","",BPU!C10)</f>
        <v/>
      </c>
      <c r="D10" s="36" t="n"/>
      <c r="E10" s="37" t="str">
        <f>IF(BPU!D10="","",BPU!D10)</f>
        <v/>
      </c>
      <c r="F10" s="38" t="str">
        <f>IF('Détail des lignes'!$F7="Sous-total",'Détail des lignes'!$AD7,IF(AND('Détail des lignes'!$F7="Ligne",ISNUMBER(D10),ISNUMBER(E10)),ROUND(D10*E10,2),""))</f>
        <v/>
      </c>
    </row>
    <row r="11" ht="26" customHeight="1">
      <c r="A11" s="35" t="str">
        <f>IF(BPU!A11="","",BPU!A11)</f>
        <v/>
      </c>
      <c r="B11" s="32" t="str">
        <f>IF(BPU!B11="","",BPU!B11)</f>
        <v/>
      </c>
      <c r="C11" s="35" t="str">
        <f>IF(BPU!C11="","",BPU!C11)</f>
        <v/>
      </c>
      <c r="D11" s="36" t="n"/>
      <c r="E11" s="37" t="str">
        <f>IF(BPU!D11="","",BPU!D11)</f>
        <v/>
      </c>
      <c r="F11" s="38" t="str">
        <f>IF('Détail des lignes'!$F8="Sous-total",'Détail des lignes'!$AD8,IF(AND('Détail des lignes'!$F8="Ligne",ISNUMBER(D11),ISNUMBER(E11)),ROUND(D11*E11,2),""))</f>
        <v/>
      </c>
    </row>
    <row r="12" ht="26" customHeight="1">
      <c r="A12" s="35" t="str">
        <f>IF(BPU!A12="","",BPU!A12)</f>
        <v/>
      </c>
      <c r="B12" s="32" t="str">
        <f>IF(BPU!B12="","",BPU!B12)</f>
        <v/>
      </c>
      <c r="C12" s="35" t="str">
        <f>IF(BPU!C12="","",BPU!C12)</f>
        <v/>
      </c>
      <c r="D12" s="36" t="n"/>
      <c r="E12" s="37" t="str">
        <f>IF(BPU!D12="","",BPU!D12)</f>
        <v/>
      </c>
      <c r="F12" s="38" t="str">
        <f>IF('Détail des lignes'!$F9="Sous-total",'Détail des lignes'!$AD9,IF(AND('Détail des lignes'!$F9="Ligne",ISNUMBER(D12),ISNUMBER(E12)),ROUND(D12*E12,2),""))</f>
        <v/>
      </c>
    </row>
    <row r="13" ht="26" customHeight="1">
      <c r="A13" s="35" t="str">
        <f>IF(BPU!A13="","",BPU!A13)</f>
        <v/>
      </c>
      <c r="B13" s="32" t="str">
        <f>IF(BPU!B13="","",BPU!B13)</f>
        <v/>
      </c>
      <c r="C13" s="35" t="str">
        <f>IF(BPU!C13="","",BPU!C13)</f>
        <v/>
      </c>
      <c r="D13" s="36" t="n"/>
      <c r="E13" s="37" t="str">
        <f>IF(BPU!D13="","",BPU!D13)</f>
        <v/>
      </c>
      <c r="F13" s="38" t="str">
        <f>IF('Détail des lignes'!$F10="Sous-total",'Détail des lignes'!$AD10,IF(AND('Détail des lignes'!$F10="Ligne",ISNUMBER(D13),ISNUMBER(E13)),ROUND(D13*E13,2),""))</f>
        <v/>
      </c>
    </row>
    <row r="14" ht="26" customHeight="1">
      <c r="A14" s="35" t="str">
        <f>IF(BPU!A14="","",BPU!A14)</f>
        <v/>
      </c>
      <c r="B14" s="32" t="str">
        <f>IF(BPU!B14="","",BPU!B14)</f>
        <v/>
      </c>
      <c r="C14" s="35" t="str">
        <f>IF(BPU!C14="","",BPU!C14)</f>
        <v/>
      </c>
      <c r="D14" s="36" t="n"/>
      <c r="E14" s="37" t="str">
        <f>IF(BPU!D14="","",BPU!D14)</f>
        <v/>
      </c>
      <c r="F14" s="38" t="str">
        <f>IF('Détail des lignes'!$F11="Sous-total",'Détail des lignes'!$AD11,IF(AND('Détail des lignes'!$F11="Ligne",ISNUMBER(D14),ISNUMBER(E14)),ROUND(D14*E14,2),""))</f>
        <v/>
      </c>
    </row>
    <row r="15" ht="26" customHeight="1">
      <c r="A15" s="35" t="str">
        <f>IF(BPU!A15="","",BPU!A15)</f>
        <v/>
      </c>
      <c r="B15" s="32" t="str">
        <f>IF(BPU!B15="","",BPU!B15)</f>
        <v/>
      </c>
      <c r="C15" s="35" t="str">
        <f>IF(BPU!C15="","",BPU!C15)</f>
        <v/>
      </c>
      <c r="D15" s="36" t="n"/>
      <c r="E15" s="37" t="str">
        <f>IF(BPU!D15="","",BPU!D15)</f>
        <v/>
      </c>
      <c r="F15" s="38" t="str">
        <f>IF('Détail des lignes'!$F12="Sous-total",'Détail des lignes'!$AD12,IF(AND('Détail des lignes'!$F12="Ligne",ISNUMBER(D15),ISNUMBER(E15)),ROUND(D15*E15,2),""))</f>
        <v/>
      </c>
    </row>
    <row r="16" ht="26" customHeight="1">
      <c r="A16" s="35" t="str">
        <f>IF(BPU!A16="","",BPU!A16)</f>
        <v/>
      </c>
      <c r="B16" s="32" t="str">
        <f>IF(BPU!B16="","",BPU!B16)</f>
        <v/>
      </c>
      <c r="C16" s="35" t="str">
        <f>IF(BPU!C16="","",BPU!C16)</f>
        <v/>
      </c>
      <c r="D16" s="36" t="n"/>
      <c r="E16" s="37" t="str">
        <f>IF(BPU!D16="","",BPU!D16)</f>
        <v/>
      </c>
      <c r="F16" s="38" t="str">
        <f>IF('Détail des lignes'!$F13="Sous-total",'Détail des lignes'!$AD13,IF(AND('Détail des lignes'!$F13="Ligne",ISNUMBER(D16),ISNUMBER(E16)),ROUND(D16*E16,2),""))</f>
        <v/>
      </c>
    </row>
    <row r="17" ht="26" customHeight="1">
      <c r="A17" s="35" t="str">
        <f>IF(BPU!A17="","",BPU!A17)</f>
        <v/>
      </c>
      <c r="B17" s="32" t="str">
        <f>IF(BPU!B17="","",BPU!B17)</f>
        <v/>
      </c>
      <c r="C17" s="35" t="str">
        <f>IF(BPU!C17="","",BPU!C17)</f>
        <v/>
      </c>
      <c r="D17" s="36" t="n"/>
      <c r="E17" s="37" t="str">
        <f>IF(BPU!D17="","",BPU!D17)</f>
        <v/>
      </c>
      <c r="F17" s="38" t="str">
        <f>IF('Détail des lignes'!$F14="Sous-total",'Détail des lignes'!$AD14,IF(AND('Détail des lignes'!$F14="Ligne",ISNUMBER(D17),ISNUMBER(E17)),ROUND(D17*E17,2),""))</f>
        <v/>
      </c>
    </row>
    <row r="18" ht="26" customHeight="1">
      <c r="A18" s="35" t="str">
        <f>IF(BPU!A18="","",BPU!A18)</f>
        <v/>
      </c>
      <c r="B18" s="32" t="str">
        <f>IF(BPU!B18="","",BPU!B18)</f>
        <v/>
      </c>
      <c r="C18" s="35" t="str">
        <f>IF(BPU!C18="","",BPU!C18)</f>
        <v/>
      </c>
      <c r="D18" s="36" t="n"/>
      <c r="E18" s="37" t="str">
        <f>IF(BPU!D18="","",BPU!D18)</f>
        <v/>
      </c>
      <c r="F18" s="38" t="str">
        <f>IF('Détail des lignes'!$F15="Sous-total",'Détail des lignes'!$AD15,IF(AND('Détail des lignes'!$F15="Ligne",ISNUMBER(D18),ISNUMBER(E18)),ROUND(D18*E18,2),""))</f>
        <v/>
      </c>
    </row>
    <row r="19" ht="26" customHeight="1">
      <c r="A19" s="35" t="str">
        <f>IF(BPU!A19="","",BPU!A19)</f>
        <v/>
      </c>
      <c r="B19" s="32" t="str">
        <f>IF(BPU!B19="","",BPU!B19)</f>
        <v/>
      </c>
      <c r="C19" s="35" t="str">
        <f>IF(BPU!C19="","",BPU!C19)</f>
        <v/>
      </c>
      <c r="D19" s="36" t="n"/>
      <c r="E19" s="37" t="str">
        <f>IF(BPU!D19="","",BPU!D19)</f>
        <v/>
      </c>
      <c r="F19" s="38" t="str">
        <f>IF('Détail des lignes'!$F16="Sous-total",'Détail des lignes'!$AD16,IF(AND('Détail des lignes'!$F16="Ligne",ISNUMBER(D19),ISNUMBER(E19)),ROUND(D19*E19,2),""))</f>
        <v/>
      </c>
    </row>
    <row r="20" ht="26" customHeight="1">
      <c r="A20" s="35" t="str">
        <f>IF(BPU!A20="","",BPU!A20)</f>
        <v/>
      </c>
      <c r="B20" s="32" t="str">
        <f>IF(BPU!B20="","",BPU!B20)</f>
        <v/>
      </c>
      <c r="C20" s="35" t="str">
        <f>IF(BPU!C20="","",BPU!C20)</f>
        <v/>
      </c>
      <c r="D20" s="36" t="n"/>
      <c r="E20" s="37" t="str">
        <f>IF(BPU!D20="","",BPU!D20)</f>
        <v/>
      </c>
      <c r="F20" s="38" t="str">
        <f>IF('Détail des lignes'!$F17="Sous-total",'Détail des lignes'!$AD17,IF(AND('Détail des lignes'!$F17="Ligne",ISNUMBER(D20),ISNUMBER(E20)),ROUND(D20*E20,2),""))</f>
        <v/>
      </c>
    </row>
    <row r="21" ht="26" customHeight="1">
      <c r="A21" s="35" t="str">
        <f>IF(BPU!A21="","",BPU!A21)</f>
        <v/>
      </c>
      <c r="B21" s="32" t="str">
        <f>IF(BPU!B21="","",BPU!B21)</f>
        <v/>
      </c>
      <c r="C21" s="35" t="str">
        <f>IF(BPU!C21="","",BPU!C21)</f>
        <v/>
      </c>
      <c r="D21" s="36" t="n"/>
      <c r="E21" s="37" t="str">
        <f>IF(BPU!D21="","",BPU!D21)</f>
        <v/>
      </c>
      <c r="F21" s="38" t="str">
        <f>IF('Détail des lignes'!$F18="Sous-total",'Détail des lignes'!$AD18,IF(AND('Détail des lignes'!$F18="Ligne",ISNUMBER(D21),ISNUMBER(E21)),ROUND(D21*E21,2),""))</f>
        <v/>
      </c>
    </row>
    <row r="22" ht="26" customHeight="1">
      <c r="A22" s="35" t="str">
        <f>IF(BPU!A22="","",BPU!A22)</f>
        <v/>
      </c>
      <c r="B22" s="32" t="str">
        <f>IF(BPU!B22="","",BPU!B22)</f>
        <v/>
      </c>
      <c r="C22" s="35" t="str">
        <f>IF(BPU!C22="","",BPU!C22)</f>
        <v/>
      </c>
      <c r="D22" s="36" t="n"/>
      <c r="E22" s="37" t="str">
        <f>IF(BPU!D22="","",BPU!D22)</f>
        <v/>
      </c>
      <c r="F22" s="38" t="str">
        <f>IF('Détail des lignes'!$F19="Sous-total",'Détail des lignes'!$AD19,IF(AND('Détail des lignes'!$F19="Ligne",ISNUMBER(D22),ISNUMBER(E22)),ROUND(D22*E22,2),""))</f>
        <v/>
      </c>
    </row>
    <row r="23" ht="26" customHeight="1">
      <c r="A23" s="35" t="str">
        <f>IF(BPU!A23="","",BPU!A23)</f>
        <v/>
      </c>
      <c r="B23" s="32" t="str">
        <f>IF(BPU!B23="","",BPU!B23)</f>
        <v/>
      </c>
      <c r="C23" s="35" t="str">
        <f>IF(BPU!C23="","",BPU!C23)</f>
        <v/>
      </c>
      <c r="D23" s="36" t="n"/>
      <c r="E23" s="37" t="str">
        <f>IF(BPU!D23="","",BPU!D23)</f>
        <v/>
      </c>
      <c r="F23" s="38" t="str">
        <f>IF('Détail des lignes'!$F20="Sous-total",'Détail des lignes'!$AD20,IF(AND('Détail des lignes'!$F20="Ligne",ISNUMBER(D23),ISNUMBER(E23)),ROUND(D23*E23,2),""))</f>
        <v/>
      </c>
    </row>
    <row r="24" ht="26" customHeight="1">
      <c r="A24" s="35" t="str">
        <f>IF(BPU!A24="","",BPU!A24)</f>
        <v/>
      </c>
      <c r="B24" s="32" t="str">
        <f>IF(BPU!B24="","",BPU!B24)</f>
        <v/>
      </c>
      <c r="C24" s="35" t="str">
        <f>IF(BPU!C24="","",BPU!C24)</f>
        <v/>
      </c>
      <c r="D24" s="36" t="n"/>
      <c r="E24" s="37" t="str">
        <f>IF(BPU!D24="","",BPU!D24)</f>
        <v/>
      </c>
      <c r="F24" s="38" t="str">
        <f>IF('Détail des lignes'!$F21="Sous-total",'Détail des lignes'!$AD21,IF(AND('Détail des lignes'!$F21="Ligne",ISNUMBER(D24),ISNUMBER(E24)),ROUND(D24*E24,2),""))</f>
        <v/>
      </c>
    </row>
    <row r="25" ht="26" customHeight="1">
      <c r="A25" s="35" t="str">
        <f>IF(BPU!A25="","",BPU!A25)</f>
        <v/>
      </c>
      <c r="B25" s="32" t="str">
        <f>IF(BPU!B25="","",BPU!B25)</f>
        <v/>
      </c>
      <c r="C25" s="35" t="str">
        <f>IF(BPU!C25="","",BPU!C25)</f>
        <v/>
      </c>
      <c r="D25" s="36" t="n"/>
      <c r="E25" s="37" t="str">
        <f>IF(BPU!D25="","",BPU!D25)</f>
        <v/>
      </c>
      <c r="F25" s="38" t="str">
        <f>IF('Détail des lignes'!$F22="Sous-total",'Détail des lignes'!$AD22,IF(AND('Détail des lignes'!$F22="Ligne",ISNUMBER(D25),ISNUMBER(E25)),ROUND(D25*E25,2),""))</f>
        <v/>
      </c>
    </row>
    <row r="26" ht="26" customHeight="1">
      <c r="A26" s="35" t="str">
        <f>IF(BPU!A26="","",BPU!A26)</f>
        <v/>
      </c>
      <c r="B26" s="32" t="str">
        <f>IF(BPU!B26="","",BPU!B26)</f>
        <v/>
      </c>
      <c r="C26" s="35" t="str">
        <f>IF(BPU!C26="","",BPU!C26)</f>
        <v/>
      </c>
      <c r="D26" s="36" t="n"/>
      <c r="E26" s="37" t="str">
        <f>IF(BPU!D26="","",BPU!D26)</f>
        <v/>
      </c>
      <c r="F26" s="38" t="str">
        <f>IF('Détail des lignes'!$F23="Sous-total",'Détail des lignes'!$AD23,IF(AND('Détail des lignes'!$F23="Ligne",ISNUMBER(D26),ISNUMBER(E26)),ROUND(D26*E26,2),""))</f>
        <v/>
      </c>
    </row>
    <row r="27" ht="26" customHeight="1">
      <c r="A27" s="35" t="str">
        <f>IF(BPU!A27="","",BPU!A27)</f>
        <v/>
      </c>
      <c r="B27" s="32" t="str">
        <f>IF(BPU!B27="","",BPU!B27)</f>
        <v/>
      </c>
      <c r="C27" s="35" t="str">
        <f>IF(BPU!C27="","",BPU!C27)</f>
        <v/>
      </c>
      <c r="D27" s="36" t="n"/>
      <c r="E27" s="37" t="str">
        <f>IF(BPU!D27="","",BPU!D27)</f>
        <v/>
      </c>
      <c r="F27" s="38" t="str">
        <f>IF('Détail des lignes'!$F24="Sous-total",'Détail des lignes'!$AD24,IF(AND('Détail des lignes'!$F24="Ligne",ISNUMBER(D27),ISNUMBER(E27)),ROUND(D27*E27,2),""))</f>
        <v/>
      </c>
    </row>
    <row r="28" ht="26" customHeight="1">
      <c r="A28" s="35" t="str">
        <f>IF(BPU!A28="","",BPU!A28)</f>
        <v/>
      </c>
      <c r="B28" s="32" t="str">
        <f>IF(BPU!B28="","",BPU!B28)</f>
        <v/>
      </c>
      <c r="C28" s="35" t="str">
        <f>IF(BPU!C28="","",BPU!C28)</f>
        <v/>
      </c>
      <c r="D28" s="36" t="n"/>
      <c r="E28" s="37" t="str">
        <f>IF(BPU!D28="","",BPU!D28)</f>
        <v/>
      </c>
      <c r="F28" s="38" t="str">
        <f>IF('Détail des lignes'!$F25="Sous-total",'Détail des lignes'!$AD25,IF(AND('Détail des lignes'!$F25="Ligne",ISNUMBER(D28),ISNUMBER(E28)),ROUND(D28*E28,2),""))</f>
        <v/>
      </c>
    </row>
    <row r="29" ht="26" customHeight="1">
      <c r="A29" s="35" t="str">
        <f>IF(BPU!A29="","",BPU!A29)</f>
        <v/>
      </c>
      <c r="B29" s="32" t="str">
        <f>IF(BPU!B29="","",BPU!B29)</f>
        <v/>
      </c>
      <c r="C29" s="35" t="str">
        <f>IF(BPU!C29="","",BPU!C29)</f>
        <v/>
      </c>
      <c r="D29" s="36" t="n"/>
      <c r="E29" s="37" t="str">
        <f>IF(BPU!D29="","",BPU!D29)</f>
        <v/>
      </c>
      <c r="F29" s="38" t="str">
        <f>IF('Détail des lignes'!$F26="Sous-total",'Détail des lignes'!$AD26,IF(AND('Détail des lignes'!$F26="Ligne",ISNUMBER(D29),ISNUMBER(E29)),ROUND(D29*E29,2),""))</f>
        <v/>
      </c>
    </row>
    <row r="30" ht="26" customHeight="1">
      <c r="A30" s="35" t="str">
        <f>IF(BPU!A30="","",BPU!A30)</f>
        <v/>
      </c>
      <c r="B30" s="32" t="str">
        <f>IF(BPU!B30="","",BPU!B30)</f>
        <v/>
      </c>
      <c r="C30" s="35" t="str">
        <f>IF(BPU!C30="","",BPU!C30)</f>
        <v/>
      </c>
      <c r="D30" s="36" t="n"/>
      <c r="E30" s="37" t="str">
        <f>IF(BPU!D30="","",BPU!D30)</f>
        <v/>
      </c>
      <c r="F30" s="38" t="str">
        <f>IF('Détail des lignes'!$F27="Sous-total",'Détail des lignes'!$AD27,IF(AND('Détail des lignes'!$F27="Ligne",ISNUMBER(D30),ISNUMBER(E30)),ROUND(D30*E30,2),""))</f>
        <v/>
      </c>
    </row>
    <row r="31" ht="26" customHeight="1">
      <c r="A31" s="35" t="str">
        <f>IF(BPU!A31="","",BPU!A31)</f>
        <v/>
      </c>
      <c r="B31" s="32" t="str">
        <f>IF(BPU!B31="","",BPU!B31)</f>
        <v/>
      </c>
      <c r="C31" s="35" t="str">
        <f>IF(BPU!C31="","",BPU!C31)</f>
        <v/>
      </c>
      <c r="D31" s="36" t="n"/>
      <c r="E31" s="37" t="str">
        <f>IF(BPU!D31="","",BPU!D31)</f>
        <v/>
      </c>
      <c r="F31" s="38" t="str">
        <f>IF('Détail des lignes'!$F28="Sous-total",'Détail des lignes'!$AD28,IF(AND('Détail des lignes'!$F28="Ligne",ISNUMBER(D31),ISNUMBER(E31)),ROUND(D31*E31,2),""))</f>
        <v/>
      </c>
    </row>
    <row r="32" ht="26" customHeight="1">
      <c r="A32" s="35" t="str">
        <f>IF(BPU!A32="","",BPU!A32)</f>
        <v/>
      </c>
      <c r="B32" s="32" t="str">
        <f>IF(BPU!B32="","",BPU!B32)</f>
        <v/>
      </c>
      <c r="C32" s="35" t="str">
        <f>IF(BPU!C32="","",BPU!C32)</f>
        <v/>
      </c>
      <c r="D32" s="36" t="n"/>
      <c r="E32" s="37" t="str">
        <f>IF(BPU!D32="","",BPU!D32)</f>
        <v/>
      </c>
      <c r="F32" s="38" t="str">
        <f>IF('Détail des lignes'!$F29="Sous-total",'Détail des lignes'!$AD29,IF(AND('Détail des lignes'!$F29="Ligne",ISNUMBER(D32),ISNUMBER(E32)),ROUND(D32*E32,2),""))</f>
        <v/>
      </c>
    </row>
    <row r="33" ht="26" customHeight="1">
      <c r="A33" s="35" t="str">
        <f>IF(BPU!A33="","",BPU!A33)</f>
        <v/>
      </c>
      <c r="B33" s="32" t="str">
        <f>IF(BPU!B33="","",BPU!B33)</f>
        <v/>
      </c>
      <c r="C33" s="35" t="str">
        <f>IF(BPU!C33="","",BPU!C33)</f>
        <v/>
      </c>
      <c r="D33" s="36" t="n"/>
      <c r="E33" s="37" t="str">
        <f>IF(BPU!D33="","",BPU!D33)</f>
        <v/>
      </c>
      <c r="F33" s="38" t="str">
        <f>IF('Détail des lignes'!$F30="Sous-total",'Détail des lignes'!$AD30,IF(AND('Détail des lignes'!$F30="Ligne",ISNUMBER(D33),ISNUMBER(E33)),ROUND(D33*E33,2),""))</f>
        <v/>
      </c>
    </row>
    <row r="34" ht="26" customHeight="1">
      <c r="A34" s="35" t="str">
        <f>IF(BPU!A34="","",BPU!A34)</f>
        <v/>
      </c>
      <c r="B34" s="32" t="str">
        <f>IF(BPU!B34="","",BPU!B34)</f>
        <v/>
      </c>
      <c r="C34" s="35" t="str">
        <f>IF(BPU!C34="","",BPU!C34)</f>
        <v/>
      </c>
      <c r="D34" s="36" t="n"/>
      <c r="E34" s="37" t="str">
        <f>IF(BPU!D34="","",BPU!D34)</f>
        <v/>
      </c>
      <c r="F34" s="38" t="str">
        <f>IF('Détail des lignes'!$F31="Sous-total",'Détail des lignes'!$AD31,IF(AND('Détail des lignes'!$F31="Ligne",ISNUMBER(D34),ISNUMBER(E34)),ROUND(D34*E34,2),""))</f>
        <v/>
      </c>
    </row>
    <row r="35" ht="26" customHeight="1">
      <c r="A35" s="35" t="str">
        <f>IF(BPU!A35="","",BPU!A35)</f>
        <v/>
      </c>
      <c r="B35" s="32" t="str">
        <f>IF(BPU!B35="","",BPU!B35)</f>
        <v/>
      </c>
      <c r="C35" s="35" t="str">
        <f>IF(BPU!C35="","",BPU!C35)</f>
        <v/>
      </c>
      <c r="D35" s="36" t="n"/>
      <c r="E35" s="37" t="str">
        <f>IF(BPU!D35="","",BPU!D35)</f>
        <v/>
      </c>
      <c r="F35" s="38" t="str">
        <f>IF('Détail des lignes'!$F32="Sous-total",'Détail des lignes'!$AD32,IF(AND('Détail des lignes'!$F32="Ligne",ISNUMBER(D35),ISNUMBER(E35)),ROUND(D35*E35,2),""))</f>
        <v/>
      </c>
    </row>
    <row r="36" ht="26" customHeight="1">
      <c r="A36" s="35" t="str">
        <f>IF(BPU!A36="","",BPU!A36)</f>
        <v/>
      </c>
      <c r="B36" s="32" t="str">
        <f>IF(BPU!B36="","",BPU!B36)</f>
        <v/>
      </c>
      <c r="C36" s="35" t="str">
        <f>IF(BPU!C36="","",BPU!C36)</f>
        <v/>
      </c>
      <c r="D36" s="36" t="n"/>
      <c r="E36" s="37" t="str">
        <f>IF(BPU!D36="","",BPU!D36)</f>
        <v/>
      </c>
      <c r="F36" s="38" t="str">
        <f>IF('Détail des lignes'!$F33="Sous-total",'Détail des lignes'!$AD33,IF(AND('Détail des lignes'!$F33="Ligne",ISNUMBER(D36),ISNUMBER(E36)),ROUND(D36*E36,2),""))</f>
        <v/>
      </c>
    </row>
    <row r="37" ht="26" customHeight="1">
      <c r="A37" s="35" t="str">
        <f>IF(BPU!A37="","",BPU!A37)</f>
        <v/>
      </c>
      <c r="B37" s="32" t="str">
        <f>IF(BPU!B37="","",BPU!B37)</f>
        <v/>
      </c>
      <c r="C37" s="35" t="str">
        <f>IF(BPU!C37="","",BPU!C37)</f>
        <v/>
      </c>
      <c r="D37" s="36" t="n"/>
      <c r="E37" s="37" t="str">
        <f>IF(BPU!D37="","",BPU!D37)</f>
        <v/>
      </c>
      <c r="F37" s="38" t="str">
        <f>IF('Détail des lignes'!$F34="Sous-total",'Détail des lignes'!$AD34,IF(AND('Détail des lignes'!$F34="Ligne",ISNUMBER(D37),ISNUMBER(E37)),ROUND(D37*E37,2),""))</f>
        <v/>
      </c>
    </row>
    <row r="38" ht="26" customHeight="1">
      <c r="A38" s="35" t="str">
        <f>IF(BPU!A38="","",BPU!A38)</f>
        <v/>
      </c>
      <c r="B38" s="32" t="str">
        <f>IF(BPU!B38="","",BPU!B38)</f>
        <v/>
      </c>
      <c r="C38" s="35" t="str">
        <f>IF(BPU!C38="","",BPU!C38)</f>
        <v/>
      </c>
      <c r="D38" s="36" t="n"/>
      <c r="E38" s="37" t="str">
        <f>IF(BPU!D38="","",BPU!D38)</f>
        <v/>
      </c>
      <c r="F38" s="38" t="str">
        <f>IF('Détail des lignes'!$F35="Sous-total",'Détail des lignes'!$AD35,IF(AND('Détail des lignes'!$F35="Ligne",ISNUMBER(D38),ISNUMBER(E38)),ROUND(D38*E38,2),""))</f>
        <v/>
      </c>
    </row>
    <row r="39" ht="26" customHeight="1">
      <c r="A39" s="35" t="str">
        <f>IF(BPU!A39="","",BPU!A39)</f>
        <v/>
      </c>
      <c r="B39" s="32" t="str">
        <f>IF(BPU!B39="","",BPU!B39)</f>
        <v/>
      </c>
      <c r="C39" s="35" t="str">
        <f>IF(BPU!C39="","",BPU!C39)</f>
        <v/>
      </c>
      <c r="D39" s="36" t="n"/>
      <c r="E39" s="37" t="str">
        <f>IF(BPU!D39="","",BPU!D39)</f>
        <v/>
      </c>
      <c r="F39" s="38" t="str">
        <f>IF('Détail des lignes'!$F36="Sous-total",'Détail des lignes'!$AD36,IF(AND('Détail des lignes'!$F36="Ligne",ISNUMBER(D39),ISNUMBER(E39)),ROUND(D39*E39,2),""))</f>
        <v/>
      </c>
    </row>
    <row r="40" ht="26" customHeight="1">
      <c r="A40" s="35" t="str">
        <f>IF(BPU!A40="","",BPU!A40)</f>
        <v/>
      </c>
      <c r="B40" s="32" t="str">
        <f>IF(BPU!B40="","",BPU!B40)</f>
        <v/>
      </c>
      <c r="C40" s="35" t="str">
        <f>IF(BPU!C40="","",BPU!C40)</f>
        <v/>
      </c>
      <c r="D40" s="36" t="n"/>
      <c r="E40" s="37" t="str">
        <f>IF(BPU!D40="","",BPU!D40)</f>
        <v/>
      </c>
      <c r="F40" s="38" t="str">
        <f>IF('Détail des lignes'!$F37="Sous-total",'Détail des lignes'!$AD37,IF(AND('Détail des lignes'!$F37="Ligne",ISNUMBER(D40),ISNUMBER(E40)),ROUND(D40*E40,2),""))</f>
        <v/>
      </c>
    </row>
    <row r="41" ht="26" customHeight="1">
      <c r="A41" s="35" t="str">
        <f>IF(BPU!A41="","",BPU!A41)</f>
        <v/>
      </c>
      <c r="B41" s="32" t="str">
        <f>IF(BPU!B41="","",BPU!B41)</f>
        <v/>
      </c>
      <c r="C41" s="35" t="str">
        <f>IF(BPU!C41="","",BPU!C41)</f>
        <v/>
      </c>
      <c r="D41" s="36" t="n"/>
      <c r="E41" s="37" t="str">
        <f>IF(BPU!D41="","",BPU!D41)</f>
        <v/>
      </c>
      <c r="F41" s="38" t="str">
        <f>IF('Détail des lignes'!$F38="Sous-total",'Détail des lignes'!$AD38,IF(AND('Détail des lignes'!$F38="Ligne",ISNUMBER(D41),ISNUMBER(E41)),ROUND(D41*E41,2),""))</f>
        <v/>
      </c>
    </row>
    <row r="42" ht="26" customHeight="1">
      <c r="A42" s="35" t="str">
        <f>IF(BPU!A42="","",BPU!A42)</f>
        <v/>
      </c>
      <c r="B42" s="32" t="str">
        <f>IF(BPU!B42="","",BPU!B42)</f>
        <v/>
      </c>
      <c r="C42" s="35" t="str">
        <f>IF(BPU!C42="","",BPU!C42)</f>
        <v/>
      </c>
      <c r="D42" s="36" t="n"/>
      <c r="E42" s="37" t="str">
        <f>IF(BPU!D42="","",BPU!D42)</f>
        <v/>
      </c>
      <c r="F42" s="38" t="str">
        <f>IF('Détail des lignes'!$F39="Sous-total",'Détail des lignes'!$AD39,IF(AND('Détail des lignes'!$F39="Ligne",ISNUMBER(D42),ISNUMBER(E42)),ROUND(D42*E42,2),""))</f>
        <v/>
      </c>
    </row>
    <row r="43" ht="26" customHeight="1">
      <c r="A43" s="35" t="str">
        <f>IF(BPU!A43="","",BPU!A43)</f>
        <v/>
      </c>
      <c r="B43" s="32" t="str">
        <f>IF(BPU!B43="","",BPU!B43)</f>
        <v/>
      </c>
      <c r="C43" s="35" t="str">
        <f>IF(BPU!C43="","",BPU!C43)</f>
        <v/>
      </c>
      <c r="D43" s="36" t="n"/>
      <c r="E43" s="37" t="str">
        <f>IF(BPU!D43="","",BPU!D43)</f>
        <v/>
      </c>
      <c r="F43" s="38" t="str">
        <f>IF('Détail des lignes'!$F40="Sous-total",'Détail des lignes'!$AD40,IF(AND('Détail des lignes'!$F40="Ligne",ISNUMBER(D43),ISNUMBER(E43)),ROUND(D43*E43,2),""))</f>
        <v/>
      </c>
    </row>
    <row r="44" ht="26" customHeight="1">
      <c r="A44" s="35" t="str">
        <f>IF(BPU!A44="","",BPU!A44)</f>
        <v/>
      </c>
      <c r="B44" s="32" t="str">
        <f>IF(BPU!B44="","",BPU!B44)</f>
        <v/>
      </c>
      <c r="C44" s="35" t="str">
        <f>IF(BPU!C44="","",BPU!C44)</f>
        <v/>
      </c>
      <c r="D44" s="36" t="n"/>
      <c r="E44" s="37" t="str">
        <f>IF(BPU!D44="","",BPU!D44)</f>
        <v/>
      </c>
      <c r="F44" s="38" t="str">
        <f>IF('Détail des lignes'!$F41="Sous-total",'Détail des lignes'!$AD41,IF(AND('Détail des lignes'!$F41="Ligne",ISNUMBER(D44),ISNUMBER(E44)),ROUND(D44*E44,2),""))</f>
        <v/>
      </c>
    </row>
    <row r="45" ht="26" customHeight="1">
      <c r="A45" s="35" t="str">
        <f>IF(BPU!A45="","",BPU!A45)</f>
        <v/>
      </c>
      <c r="B45" s="32" t="str">
        <f>IF(BPU!B45="","",BPU!B45)</f>
        <v/>
      </c>
      <c r="C45" s="35" t="str">
        <f>IF(BPU!C45="","",BPU!C45)</f>
        <v/>
      </c>
      <c r="D45" s="36" t="n"/>
      <c r="E45" s="37" t="str">
        <f>IF(BPU!D45="","",BPU!D45)</f>
        <v/>
      </c>
      <c r="F45" s="38" t="str">
        <f>IF('Détail des lignes'!$F42="Sous-total",'Détail des lignes'!$AD42,IF(AND('Détail des lignes'!$F42="Ligne",ISNUMBER(D45),ISNUMBER(E45)),ROUND(D45*E45,2),""))</f>
        <v/>
      </c>
    </row>
    <row r="46" ht="26" customHeight="1">
      <c r="A46" s="35" t="str">
        <f>IF(BPU!A46="","",BPU!A46)</f>
        <v/>
      </c>
      <c r="B46" s="32" t="str">
        <f>IF(BPU!B46="","",BPU!B46)</f>
        <v/>
      </c>
      <c r="C46" s="35" t="str">
        <f>IF(BPU!C46="","",BPU!C46)</f>
        <v/>
      </c>
      <c r="D46" s="36" t="n"/>
      <c r="E46" s="37" t="str">
        <f>IF(BPU!D46="","",BPU!D46)</f>
        <v/>
      </c>
      <c r="F46" s="38" t="str">
        <f>IF('Détail des lignes'!$F43="Sous-total",'Détail des lignes'!$AD43,IF(AND('Détail des lignes'!$F43="Ligne",ISNUMBER(D46),ISNUMBER(E46)),ROUND(D46*E46,2),""))</f>
        <v/>
      </c>
    </row>
    <row r="47" ht="26" customHeight="1">
      <c r="A47" s="35" t="str">
        <f>IF(BPU!A47="","",BPU!A47)</f>
        <v/>
      </c>
      <c r="B47" s="32" t="str">
        <f>IF(BPU!B47="","",BPU!B47)</f>
        <v/>
      </c>
      <c r="C47" s="35" t="str">
        <f>IF(BPU!C47="","",BPU!C47)</f>
        <v/>
      </c>
      <c r="D47" s="36" t="n"/>
      <c r="E47" s="37" t="str">
        <f>IF(BPU!D47="","",BPU!D47)</f>
        <v/>
      </c>
      <c r="F47" s="38" t="str">
        <f>IF('Détail des lignes'!$F44="Sous-total",'Détail des lignes'!$AD44,IF(AND('Détail des lignes'!$F44="Ligne",ISNUMBER(D47),ISNUMBER(E47)),ROUND(D47*E47,2),""))</f>
        <v/>
      </c>
    </row>
    <row r="48" ht="26" customHeight="1">
      <c r="A48" s="35" t="str">
        <f>IF(BPU!A48="","",BPU!A48)</f>
        <v/>
      </c>
      <c r="B48" s="32" t="str">
        <f>IF(BPU!B48="","",BPU!B48)</f>
        <v/>
      </c>
      <c r="C48" s="35" t="str">
        <f>IF(BPU!C48="","",BPU!C48)</f>
        <v/>
      </c>
      <c r="D48" s="36" t="n"/>
      <c r="E48" s="37" t="str">
        <f>IF(BPU!D48="","",BPU!D48)</f>
        <v/>
      </c>
      <c r="F48" s="38" t="str">
        <f>IF('Détail des lignes'!$F45="Sous-total",'Détail des lignes'!$AD45,IF(AND('Détail des lignes'!$F45="Ligne",ISNUMBER(D48),ISNUMBER(E48)),ROUND(D48*E48,2),""))</f>
        <v/>
      </c>
    </row>
    <row r="49" ht="26" customHeight="1">
      <c r="A49" s="35" t="str">
        <f>IF(BPU!A49="","",BPU!A49)</f>
        <v/>
      </c>
      <c r="B49" s="32" t="str">
        <f>IF(BPU!B49="","",BPU!B49)</f>
        <v/>
      </c>
      <c r="C49" s="35" t="str">
        <f>IF(BPU!C49="","",BPU!C49)</f>
        <v/>
      </c>
      <c r="D49" s="36" t="n"/>
      <c r="E49" s="37" t="str">
        <f>IF(BPU!D49="","",BPU!D49)</f>
        <v/>
      </c>
      <c r="F49" s="38" t="str">
        <f>IF('Détail des lignes'!$F46="Sous-total",'Détail des lignes'!$AD46,IF(AND('Détail des lignes'!$F46="Ligne",ISNUMBER(D49),ISNUMBER(E49)),ROUND(D49*E49,2),""))</f>
        <v/>
      </c>
    </row>
    <row r="50" ht="26" customHeight="1">
      <c r="A50" s="35" t="str">
        <f>IF(BPU!A50="","",BPU!A50)</f>
        <v/>
      </c>
      <c r="B50" s="32" t="str">
        <f>IF(BPU!B50="","",BPU!B50)</f>
        <v/>
      </c>
      <c r="C50" s="35" t="str">
        <f>IF(BPU!C50="","",BPU!C50)</f>
        <v/>
      </c>
      <c r="D50" s="36" t="n"/>
      <c r="E50" s="37" t="str">
        <f>IF(BPU!D50="","",BPU!D50)</f>
        <v/>
      </c>
      <c r="F50" s="38" t="str">
        <f>IF('Détail des lignes'!$F47="Sous-total",'Détail des lignes'!$AD47,IF(AND('Détail des lignes'!$F47="Ligne",ISNUMBER(D50),ISNUMBER(E50)),ROUND(D50*E50,2),""))</f>
        <v/>
      </c>
    </row>
    <row r="51" ht="26" customHeight="1">
      <c r="A51" s="35" t="str">
        <f>IF(BPU!A51="","",BPU!A51)</f>
        <v/>
      </c>
      <c r="B51" s="32" t="str">
        <f>IF(BPU!B51="","",BPU!B51)</f>
        <v/>
      </c>
      <c r="C51" s="35" t="str">
        <f>IF(BPU!C51="","",BPU!C51)</f>
        <v/>
      </c>
      <c r="D51" s="36" t="n"/>
      <c r="E51" s="37" t="str">
        <f>IF(BPU!D51="","",BPU!D51)</f>
        <v/>
      </c>
      <c r="F51" s="38" t="str">
        <f>IF('Détail des lignes'!$F48="Sous-total",'Détail des lignes'!$AD48,IF(AND('Détail des lignes'!$F48="Ligne",ISNUMBER(D51),ISNUMBER(E51)),ROUND(D51*E51,2),""))</f>
        <v/>
      </c>
    </row>
    <row r="52" ht="26" customHeight="1">
      <c r="A52" s="35" t="str">
        <f>IF(BPU!A52="","",BPU!A52)</f>
        <v/>
      </c>
      <c r="B52" s="32" t="str">
        <f>IF(BPU!B52="","",BPU!B52)</f>
        <v/>
      </c>
      <c r="C52" s="35" t="str">
        <f>IF(BPU!C52="","",BPU!C52)</f>
        <v/>
      </c>
      <c r="D52" s="36" t="n"/>
      <c r="E52" s="37" t="str">
        <f>IF(BPU!D52="","",BPU!D52)</f>
        <v/>
      </c>
      <c r="F52" s="38" t="str">
        <f>IF('Détail des lignes'!$F49="Sous-total",'Détail des lignes'!$AD49,IF(AND('Détail des lignes'!$F49="Ligne",ISNUMBER(D52),ISNUMBER(E52)),ROUND(D52*E52,2),""))</f>
        <v/>
      </c>
    </row>
    <row r="53" ht="26" customHeight="1">
      <c r="A53" s="35" t="str">
        <f>IF(BPU!A53="","",BPU!A53)</f>
        <v/>
      </c>
      <c r="B53" s="32" t="str">
        <f>IF(BPU!B53="","",BPU!B53)</f>
        <v/>
      </c>
      <c r="C53" s="35" t="str">
        <f>IF(BPU!C53="","",BPU!C53)</f>
        <v/>
      </c>
      <c r="D53" s="36" t="n"/>
      <c r="E53" s="37" t="str">
        <f>IF(BPU!D53="","",BPU!D53)</f>
        <v/>
      </c>
      <c r="F53" s="38" t="str">
        <f>IF('Détail des lignes'!$F50="Sous-total",'Détail des lignes'!$AD50,IF(AND('Détail des lignes'!$F50="Ligne",ISNUMBER(D53),ISNUMBER(E53)),ROUND(D53*E53,2),""))</f>
        <v/>
      </c>
    </row>
    <row r="54" ht="26" customHeight="1">
      <c r="A54" s="35" t="str">
        <f>IF(BPU!A54="","",BPU!A54)</f>
        <v/>
      </c>
      <c r="B54" s="32" t="str">
        <f>IF(BPU!B54="","",BPU!B54)</f>
        <v/>
      </c>
      <c r="C54" s="35" t="str">
        <f>IF(BPU!C54="","",BPU!C54)</f>
        <v/>
      </c>
      <c r="D54" s="36" t="n"/>
      <c r="E54" s="37" t="str">
        <f>IF(BPU!D54="","",BPU!D54)</f>
        <v/>
      </c>
      <c r="F54" s="38" t="str">
        <f>IF('Détail des lignes'!$F51="Sous-total",'Détail des lignes'!$AD51,IF(AND('Détail des lignes'!$F51="Ligne",ISNUMBER(D54),ISNUMBER(E54)),ROUND(D54*E54,2),""))</f>
        <v/>
      </c>
    </row>
    <row r="55" ht="26" customHeight="1">
      <c r="A55" s="35" t="str">
        <f>IF(BPU!A55="","",BPU!A55)</f>
        <v/>
      </c>
      <c r="B55" s="32" t="str">
        <f>IF(BPU!B55="","",BPU!B55)</f>
        <v/>
      </c>
      <c r="C55" s="35" t="str">
        <f>IF(BPU!C55="","",BPU!C55)</f>
        <v/>
      </c>
      <c r="D55" s="36" t="n"/>
      <c r="E55" s="37" t="str">
        <f>IF(BPU!D55="","",BPU!D55)</f>
        <v/>
      </c>
      <c r="F55" s="38" t="str">
        <f>IF('Détail des lignes'!$F52="Sous-total",'Détail des lignes'!$AD52,IF(AND('Détail des lignes'!$F52="Ligne",ISNUMBER(D55),ISNUMBER(E55)),ROUND(D55*E55,2),""))</f>
        <v/>
      </c>
    </row>
    <row r="56" ht="26" customHeight="1">
      <c r="A56" s="35" t="str">
        <f>IF(BPU!A56="","",BPU!A56)</f>
        <v/>
      </c>
      <c r="B56" s="32" t="str">
        <f>IF(BPU!B56="","",BPU!B56)</f>
        <v/>
      </c>
      <c r="C56" s="35" t="str">
        <f>IF(BPU!C56="","",BPU!C56)</f>
        <v/>
      </c>
      <c r="D56" s="36" t="n"/>
      <c r="E56" s="37" t="str">
        <f>IF(BPU!D56="","",BPU!D56)</f>
        <v/>
      </c>
      <c r="F56" s="38" t="str">
        <f>IF('Détail des lignes'!$F53="Sous-total",'Détail des lignes'!$AD53,IF(AND('Détail des lignes'!$F53="Ligne",ISNUMBER(D56),ISNUMBER(E56)),ROUND(D56*E56,2),""))</f>
        <v/>
      </c>
    </row>
    <row r="57" ht="26" customHeight="1">
      <c r="A57" s="35" t="str">
        <f>IF(BPU!A57="","",BPU!A57)</f>
        <v/>
      </c>
      <c r="B57" s="32" t="str">
        <f>IF(BPU!B57="","",BPU!B57)</f>
        <v/>
      </c>
      <c r="C57" s="35" t="str">
        <f>IF(BPU!C57="","",BPU!C57)</f>
        <v/>
      </c>
      <c r="D57" s="36" t="n"/>
      <c r="E57" s="37" t="str">
        <f>IF(BPU!D57="","",BPU!D57)</f>
        <v/>
      </c>
      <c r="F57" s="38" t="str">
        <f>IF('Détail des lignes'!$F54="Sous-total",'Détail des lignes'!$AD54,IF(AND('Détail des lignes'!$F54="Ligne",ISNUMBER(D57),ISNUMBER(E57)),ROUND(D57*E57,2),""))</f>
        <v/>
      </c>
    </row>
    <row r="58" ht="26" customHeight="1">
      <c r="A58" s="35" t="str">
        <f>IF(BPU!A58="","",BPU!A58)</f>
        <v/>
      </c>
      <c r="B58" s="32" t="str">
        <f>IF(BPU!B58="","",BPU!B58)</f>
        <v/>
      </c>
      <c r="C58" s="35" t="str">
        <f>IF(BPU!C58="","",BPU!C58)</f>
        <v/>
      </c>
      <c r="D58" s="36" t="n"/>
      <c r="E58" s="37" t="str">
        <f>IF(BPU!D58="","",BPU!D58)</f>
        <v/>
      </c>
      <c r="F58" s="38" t="str">
        <f>IF('Détail des lignes'!$F55="Sous-total",'Détail des lignes'!$AD55,IF(AND('Détail des lignes'!$F55="Ligne",ISNUMBER(D58),ISNUMBER(E58)),ROUND(D58*E58,2),""))</f>
        <v/>
      </c>
    </row>
    <row r="59" ht="26" customHeight="1">
      <c r="A59" s="35" t="str">
        <f>IF(BPU!A59="","",BPU!A59)</f>
        <v/>
      </c>
      <c r="B59" s="32" t="str">
        <f>IF(BPU!B59="","",BPU!B59)</f>
        <v/>
      </c>
      <c r="C59" s="35" t="str">
        <f>IF(BPU!C59="","",BPU!C59)</f>
        <v/>
      </c>
      <c r="D59" s="36" t="n"/>
      <c r="E59" s="37" t="str">
        <f>IF(BPU!D59="","",BPU!D59)</f>
        <v/>
      </c>
      <c r="F59" s="38" t="str">
        <f>IF('Détail des lignes'!$F56="Sous-total",'Détail des lignes'!$AD56,IF(AND('Détail des lignes'!$F56="Ligne",ISNUMBER(D59),ISNUMBER(E59)),ROUND(D59*E59,2),""))</f>
        <v/>
      </c>
    </row>
    <row r="60" ht="26" customHeight="1">
      <c r="A60" s="35" t="str">
        <f>IF(BPU!A60="","",BPU!A60)</f>
        <v/>
      </c>
      <c r="B60" s="32" t="str">
        <f>IF(BPU!B60="","",BPU!B60)</f>
        <v/>
      </c>
      <c r="C60" s="35" t="str">
        <f>IF(BPU!C60="","",BPU!C60)</f>
        <v/>
      </c>
      <c r="D60" s="36" t="n"/>
      <c r="E60" s="37" t="str">
        <f>IF(BPU!D60="","",BPU!D60)</f>
        <v/>
      </c>
      <c r="F60" s="38" t="str">
        <f>IF('Détail des lignes'!$F57="Sous-total",'Détail des lignes'!$AD57,IF(AND('Détail des lignes'!$F57="Ligne",ISNUMBER(D60),ISNUMBER(E60)),ROUND(D60*E60,2),""))</f>
        <v/>
      </c>
    </row>
    <row r="61" ht="26" customHeight="1">
      <c r="A61" s="35" t="str">
        <f>IF(BPU!A61="","",BPU!A61)</f>
        <v/>
      </c>
      <c r="B61" s="32" t="str">
        <f>IF(BPU!B61="","",BPU!B61)</f>
        <v/>
      </c>
      <c r="C61" s="35" t="str">
        <f>IF(BPU!C61="","",BPU!C61)</f>
        <v/>
      </c>
      <c r="D61" s="36" t="n"/>
      <c r="E61" s="37" t="str">
        <f>IF(BPU!D61="","",BPU!D61)</f>
        <v/>
      </c>
      <c r="F61" s="38" t="str">
        <f>IF('Détail des lignes'!$F58="Sous-total",'Détail des lignes'!$AD58,IF(AND('Détail des lignes'!$F58="Ligne",ISNUMBER(D61),ISNUMBER(E61)),ROUND(D61*E61,2),""))</f>
        <v/>
      </c>
    </row>
    <row r="62" ht="26" customHeight="1">
      <c r="A62" s="35" t="str">
        <f>IF(BPU!A62="","",BPU!A62)</f>
        <v/>
      </c>
      <c r="B62" s="32" t="str">
        <f>IF(BPU!B62="","",BPU!B62)</f>
        <v/>
      </c>
      <c r="C62" s="35" t="str">
        <f>IF(BPU!C62="","",BPU!C62)</f>
        <v/>
      </c>
      <c r="D62" s="36" t="n"/>
      <c r="E62" s="37" t="str">
        <f>IF(BPU!D62="","",BPU!D62)</f>
        <v/>
      </c>
      <c r="F62" s="38" t="str">
        <f>IF('Détail des lignes'!$F59="Sous-total",'Détail des lignes'!$AD59,IF(AND('Détail des lignes'!$F59="Ligne",ISNUMBER(D62),ISNUMBER(E62)),ROUND(D62*E62,2),""))</f>
        <v/>
      </c>
    </row>
    <row r="63" ht="26" customHeight="1">
      <c r="A63" s="35" t="str">
        <f>IF(BPU!A63="","",BPU!A63)</f>
        <v/>
      </c>
      <c r="B63" s="32" t="str">
        <f>IF(BPU!B63="","",BPU!B63)</f>
        <v/>
      </c>
      <c r="C63" s="35" t="str">
        <f>IF(BPU!C63="","",BPU!C63)</f>
        <v/>
      </c>
      <c r="D63" s="36" t="n"/>
      <c r="E63" s="37" t="str">
        <f>IF(BPU!D63="","",BPU!D63)</f>
        <v/>
      </c>
      <c r="F63" s="38" t="str">
        <f>IF('Détail des lignes'!$F60="Sous-total",'Détail des lignes'!$AD60,IF(AND('Détail des lignes'!$F60="Ligne",ISNUMBER(D63),ISNUMBER(E63)),ROUND(D63*E63,2),""))</f>
        <v/>
      </c>
    </row>
    <row r="64" ht="26" customHeight="1">
      <c r="A64" s="35" t="str">
        <f>IF(BPU!A64="","",BPU!A64)</f>
        <v/>
      </c>
      <c r="B64" s="32" t="str">
        <f>IF(BPU!B64="","",BPU!B64)</f>
        <v/>
      </c>
      <c r="C64" s="35" t="str">
        <f>IF(BPU!C64="","",BPU!C64)</f>
        <v/>
      </c>
      <c r="D64" s="36" t="n"/>
      <c r="E64" s="37" t="str">
        <f>IF(BPU!D64="","",BPU!D64)</f>
        <v/>
      </c>
      <c r="F64" s="38" t="str">
        <f>IF('Détail des lignes'!$F61="Sous-total",'Détail des lignes'!$AD61,IF(AND('Détail des lignes'!$F61="Ligne",ISNUMBER(D64),ISNUMBER(E64)),ROUND(D64*E64,2),""))</f>
        <v/>
      </c>
    </row>
    <row r="65" ht="26" customHeight="1">
      <c r="A65" s="35" t="str">
        <f>IF(BPU!A65="","",BPU!A65)</f>
        <v/>
      </c>
      <c r="B65" s="32" t="str">
        <f>IF(BPU!B65="","",BPU!B65)</f>
        <v/>
      </c>
      <c r="C65" s="35" t="str">
        <f>IF(BPU!C65="","",BPU!C65)</f>
        <v/>
      </c>
      <c r="D65" s="36" t="n"/>
      <c r="E65" s="37" t="str">
        <f>IF(BPU!D65="","",BPU!D65)</f>
        <v/>
      </c>
      <c r="F65" s="38" t="str">
        <f>IF('Détail des lignes'!$F62="Sous-total",'Détail des lignes'!$AD62,IF(AND('Détail des lignes'!$F62="Ligne",ISNUMBER(D65),ISNUMBER(E65)),ROUND(D65*E65,2),""))</f>
        <v/>
      </c>
    </row>
    <row r="66" ht="26" customHeight="1">
      <c r="A66" s="35" t="str">
        <f>IF(BPU!A66="","",BPU!A66)</f>
        <v/>
      </c>
      <c r="B66" s="32" t="str">
        <f>IF(BPU!B66="","",BPU!B66)</f>
        <v/>
      </c>
      <c r="C66" s="35" t="str">
        <f>IF(BPU!C66="","",BPU!C66)</f>
        <v/>
      </c>
      <c r="D66" s="36" t="n"/>
      <c r="E66" s="37" t="str">
        <f>IF(BPU!D66="","",BPU!D66)</f>
        <v/>
      </c>
      <c r="F66" s="38" t="str">
        <f>IF('Détail des lignes'!$F63="Sous-total",'Détail des lignes'!$AD63,IF(AND('Détail des lignes'!$F63="Ligne",ISNUMBER(D66),ISNUMBER(E66)),ROUND(D66*E66,2),""))</f>
        <v/>
      </c>
    </row>
    <row r="67" ht="26" customHeight="1">
      <c r="A67" s="35" t="str">
        <f>IF(BPU!A67="","",BPU!A67)</f>
        <v/>
      </c>
      <c r="B67" s="32" t="str">
        <f>IF(BPU!B67="","",BPU!B67)</f>
        <v/>
      </c>
      <c r="C67" s="35" t="str">
        <f>IF(BPU!C67="","",BPU!C67)</f>
        <v/>
      </c>
      <c r="D67" s="36" t="n"/>
      <c r="E67" s="37" t="str">
        <f>IF(BPU!D67="","",BPU!D67)</f>
        <v/>
      </c>
      <c r="F67" s="38" t="str">
        <f>IF('Détail des lignes'!$F64="Sous-total",'Détail des lignes'!$AD64,IF(AND('Détail des lignes'!$F64="Ligne",ISNUMBER(D67),ISNUMBER(E67)),ROUND(D67*E67,2),""))</f>
        <v/>
      </c>
    </row>
    <row r="68" ht="26" customHeight="1">
      <c r="A68" s="35" t="str">
        <f>IF(BPU!A68="","",BPU!A68)</f>
        <v/>
      </c>
      <c r="B68" s="32" t="str">
        <f>IF(BPU!B68="","",BPU!B68)</f>
        <v/>
      </c>
      <c r="C68" s="35" t="str">
        <f>IF(BPU!C68="","",BPU!C68)</f>
        <v/>
      </c>
      <c r="D68" s="36" t="n"/>
      <c r="E68" s="37" t="str">
        <f>IF(BPU!D68="","",BPU!D68)</f>
        <v/>
      </c>
      <c r="F68" s="38" t="str">
        <f>IF('Détail des lignes'!$F65="Sous-total",'Détail des lignes'!$AD65,IF(AND('Détail des lignes'!$F65="Ligne",ISNUMBER(D68),ISNUMBER(E68)),ROUND(D68*E68,2),""))</f>
        <v/>
      </c>
    </row>
    <row r="69" ht="26" customHeight="1">
      <c r="A69" s="35" t="str">
        <f>IF(BPU!A69="","",BPU!A69)</f>
        <v/>
      </c>
      <c r="B69" s="32" t="str">
        <f>IF(BPU!B69="","",BPU!B69)</f>
        <v/>
      </c>
      <c r="C69" s="35" t="str">
        <f>IF(BPU!C69="","",BPU!C69)</f>
        <v/>
      </c>
      <c r="D69" s="36" t="n"/>
      <c r="E69" s="37" t="str">
        <f>IF(BPU!D69="","",BPU!D69)</f>
        <v/>
      </c>
      <c r="F69" s="38" t="str">
        <f>IF('Détail des lignes'!$F66="Sous-total",'Détail des lignes'!$AD66,IF(AND('Détail des lignes'!$F66="Ligne",ISNUMBER(D69),ISNUMBER(E69)),ROUND(D69*E69,2),""))</f>
        <v/>
      </c>
    </row>
    <row r="70" ht="26" customHeight="1">
      <c r="A70" s="35" t="str">
        <f>IF(BPU!A70="","",BPU!A70)</f>
        <v/>
      </c>
      <c r="B70" s="32" t="str">
        <f>IF(BPU!B70="","",BPU!B70)</f>
        <v/>
      </c>
      <c r="C70" s="35" t="str">
        <f>IF(BPU!C70="","",BPU!C70)</f>
        <v/>
      </c>
      <c r="D70" s="36" t="n"/>
      <c r="E70" s="37" t="str">
        <f>IF(BPU!D70="","",BPU!D70)</f>
        <v/>
      </c>
      <c r="F70" s="38" t="str">
        <f>IF('Détail des lignes'!$F67="Sous-total",'Détail des lignes'!$AD67,IF(AND('Détail des lignes'!$F67="Ligne",ISNUMBER(D70),ISNUMBER(E70)),ROUND(D70*E70,2),""))</f>
        <v/>
      </c>
    </row>
    <row r="71" ht="26" customHeight="1">
      <c r="A71" s="35" t="str">
        <f>IF(BPU!A71="","",BPU!A71)</f>
        <v/>
      </c>
      <c r="B71" s="32" t="str">
        <f>IF(BPU!B71="","",BPU!B71)</f>
        <v/>
      </c>
      <c r="C71" s="35" t="str">
        <f>IF(BPU!C71="","",BPU!C71)</f>
        <v/>
      </c>
      <c r="D71" s="36" t="n"/>
      <c r="E71" s="37" t="str">
        <f>IF(BPU!D71="","",BPU!D71)</f>
        <v/>
      </c>
      <c r="F71" s="38" t="str">
        <f>IF('Détail des lignes'!$F68="Sous-total",'Détail des lignes'!$AD68,IF(AND('Détail des lignes'!$F68="Ligne",ISNUMBER(D71),ISNUMBER(E71)),ROUND(D71*E71,2),""))</f>
        <v/>
      </c>
    </row>
    <row r="72" ht="26" customHeight="1">
      <c r="A72" s="35" t="str">
        <f>IF(BPU!A72="","",BPU!A72)</f>
        <v/>
      </c>
      <c r="B72" s="32" t="str">
        <f>IF(BPU!B72="","",BPU!B72)</f>
        <v/>
      </c>
      <c r="C72" s="35" t="str">
        <f>IF(BPU!C72="","",BPU!C72)</f>
        <v/>
      </c>
      <c r="D72" s="36" t="n"/>
      <c r="E72" s="37" t="str">
        <f>IF(BPU!D72="","",BPU!D72)</f>
        <v/>
      </c>
      <c r="F72" s="38" t="str">
        <f>IF('Détail des lignes'!$F69="Sous-total",'Détail des lignes'!$AD69,IF(AND('Détail des lignes'!$F69="Ligne",ISNUMBER(D72),ISNUMBER(E72)),ROUND(D72*E72,2),""))</f>
        <v/>
      </c>
    </row>
    <row r="73" ht="26" customHeight="1">
      <c r="A73" s="35" t="str">
        <f>IF(BPU!A73="","",BPU!A73)</f>
        <v/>
      </c>
      <c r="B73" s="32" t="str">
        <f>IF(BPU!B73="","",BPU!B73)</f>
        <v/>
      </c>
      <c r="C73" s="35" t="str">
        <f>IF(BPU!C73="","",BPU!C73)</f>
        <v/>
      </c>
      <c r="D73" s="36" t="n"/>
      <c r="E73" s="37" t="str">
        <f>IF(BPU!D73="","",BPU!D73)</f>
        <v/>
      </c>
      <c r="F73" s="38" t="str">
        <f>IF('Détail des lignes'!$F70="Sous-total",'Détail des lignes'!$AD70,IF(AND('Détail des lignes'!$F70="Ligne",ISNUMBER(D73),ISNUMBER(E73)),ROUND(D73*E73,2),""))</f>
        <v/>
      </c>
    </row>
    <row r="74" ht="26" customHeight="1">
      <c r="A74" s="35" t="str">
        <f>IF(BPU!A74="","",BPU!A74)</f>
        <v/>
      </c>
      <c r="B74" s="32" t="str">
        <f>IF(BPU!B74="","",BPU!B74)</f>
        <v/>
      </c>
      <c r="C74" s="35" t="str">
        <f>IF(BPU!C74="","",BPU!C74)</f>
        <v/>
      </c>
      <c r="D74" s="36" t="n"/>
      <c r="E74" s="37" t="str">
        <f>IF(BPU!D74="","",BPU!D74)</f>
        <v/>
      </c>
      <c r="F74" s="38" t="str">
        <f>IF('Détail des lignes'!$F71="Sous-total",'Détail des lignes'!$AD71,IF(AND('Détail des lignes'!$F71="Ligne",ISNUMBER(D74),ISNUMBER(E74)),ROUND(D74*E74,2),""))</f>
        <v/>
      </c>
    </row>
    <row r="75" ht="26" customHeight="1">
      <c r="A75" s="35" t="str">
        <f>IF(BPU!A75="","",BPU!A75)</f>
        <v/>
      </c>
      <c r="B75" s="32" t="str">
        <f>IF(BPU!B75="","",BPU!B75)</f>
        <v/>
      </c>
      <c r="C75" s="35" t="str">
        <f>IF(BPU!C75="","",BPU!C75)</f>
        <v/>
      </c>
      <c r="D75" s="36" t="n"/>
      <c r="E75" s="37" t="str">
        <f>IF(BPU!D75="","",BPU!D75)</f>
        <v/>
      </c>
      <c r="F75" s="38" t="str">
        <f>IF('Détail des lignes'!$F72="Sous-total",'Détail des lignes'!$AD72,IF(AND('Détail des lignes'!$F72="Ligne",ISNUMBER(D75),ISNUMBER(E75)),ROUND(D75*E75,2),""))</f>
        <v/>
      </c>
    </row>
    <row r="76" ht="26" customHeight="1">
      <c r="A76" s="35" t="str">
        <f>IF(BPU!A76="","",BPU!A76)</f>
        <v/>
      </c>
      <c r="B76" s="32" t="str">
        <f>IF(BPU!B76="","",BPU!B76)</f>
        <v/>
      </c>
      <c r="C76" s="35" t="str">
        <f>IF(BPU!C76="","",BPU!C76)</f>
        <v/>
      </c>
      <c r="D76" s="36" t="n"/>
      <c r="E76" s="37" t="str">
        <f>IF(BPU!D76="","",BPU!D76)</f>
        <v/>
      </c>
      <c r="F76" s="38" t="str">
        <f>IF('Détail des lignes'!$F73="Sous-total",'Détail des lignes'!$AD73,IF(AND('Détail des lignes'!$F73="Ligne",ISNUMBER(D76),ISNUMBER(E76)),ROUND(D76*E76,2),""))</f>
        <v/>
      </c>
    </row>
    <row r="77" ht="26" customHeight="1">
      <c r="A77" s="35" t="str">
        <f>IF(BPU!A77="","",BPU!A77)</f>
        <v/>
      </c>
      <c r="B77" s="32" t="str">
        <f>IF(BPU!B77="","",BPU!B77)</f>
        <v/>
      </c>
      <c r="C77" s="35" t="str">
        <f>IF(BPU!C77="","",BPU!C77)</f>
        <v/>
      </c>
      <c r="D77" s="36" t="n"/>
      <c r="E77" s="37" t="str">
        <f>IF(BPU!D77="","",BPU!D77)</f>
        <v/>
      </c>
      <c r="F77" s="38" t="str">
        <f>IF('Détail des lignes'!$F74="Sous-total",'Détail des lignes'!$AD74,IF(AND('Détail des lignes'!$F74="Ligne",ISNUMBER(D77),ISNUMBER(E77)),ROUND(D77*E77,2),""))</f>
        <v/>
      </c>
    </row>
    <row r="78" ht="26" customHeight="1">
      <c r="A78" s="35" t="str">
        <f>IF(BPU!A78="","",BPU!A78)</f>
        <v/>
      </c>
      <c r="B78" s="32" t="str">
        <f>IF(BPU!B78="","",BPU!B78)</f>
        <v/>
      </c>
      <c r="C78" s="35" t="str">
        <f>IF(BPU!C78="","",BPU!C78)</f>
        <v/>
      </c>
      <c r="D78" s="36" t="n"/>
      <c r="E78" s="37" t="str">
        <f>IF(BPU!D78="","",BPU!D78)</f>
        <v/>
      </c>
      <c r="F78" s="38" t="str">
        <f>IF('Détail des lignes'!$F75="Sous-total",'Détail des lignes'!$AD75,IF(AND('Détail des lignes'!$F75="Ligne",ISNUMBER(D78),ISNUMBER(E78)),ROUND(D78*E78,2),""))</f>
        <v/>
      </c>
    </row>
    <row r="79" ht="26" customHeight="1">
      <c r="A79" s="35" t="str">
        <f>IF(BPU!A79="","",BPU!A79)</f>
        <v/>
      </c>
      <c r="B79" s="32" t="str">
        <f>IF(BPU!B79="","",BPU!B79)</f>
        <v/>
      </c>
      <c r="C79" s="35" t="str">
        <f>IF(BPU!C79="","",BPU!C79)</f>
        <v/>
      </c>
      <c r="D79" s="36" t="n"/>
      <c r="E79" s="37" t="str">
        <f>IF(BPU!D79="","",BPU!D79)</f>
        <v/>
      </c>
      <c r="F79" s="38" t="str">
        <f>IF('Détail des lignes'!$F76="Sous-total",'Détail des lignes'!$AD76,IF(AND('Détail des lignes'!$F76="Ligne",ISNUMBER(D79),ISNUMBER(E79)),ROUND(D79*E79,2),""))</f>
        <v/>
      </c>
    </row>
    <row r="80" ht="26" customHeight="1">
      <c r="A80" s="35" t="str">
        <f>IF(BPU!A80="","",BPU!A80)</f>
        <v/>
      </c>
      <c r="B80" s="32" t="str">
        <f>IF(BPU!B80="","",BPU!B80)</f>
        <v/>
      </c>
      <c r="C80" s="35" t="str">
        <f>IF(BPU!C80="","",BPU!C80)</f>
        <v/>
      </c>
      <c r="D80" s="36" t="n"/>
      <c r="E80" s="37" t="str">
        <f>IF(BPU!D80="","",BPU!D80)</f>
        <v/>
      </c>
      <c r="F80" s="38" t="str">
        <f>IF('Détail des lignes'!$F77="Sous-total",'Détail des lignes'!$AD77,IF(AND('Détail des lignes'!$F77="Ligne",ISNUMBER(D80),ISNUMBER(E80)),ROUND(D80*E80,2),""))</f>
        <v/>
      </c>
    </row>
    <row r="81" ht="26" customHeight="1">
      <c r="A81" s="35" t="str">
        <f>IF(BPU!A81="","",BPU!A81)</f>
        <v/>
      </c>
      <c r="B81" s="32" t="str">
        <f>IF(BPU!B81="","",BPU!B81)</f>
        <v/>
      </c>
      <c r="C81" s="35" t="str">
        <f>IF(BPU!C81="","",BPU!C81)</f>
        <v/>
      </c>
      <c r="D81" s="36" t="n"/>
      <c r="E81" s="37" t="str">
        <f>IF(BPU!D81="","",BPU!D81)</f>
        <v/>
      </c>
      <c r="F81" s="38" t="str">
        <f>IF('Détail des lignes'!$F78="Sous-total",'Détail des lignes'!$AD78,IF(AND('Détail des lignes'!$F78="Ligne",ISNUMBER(D81),ISNUMBER(E81)),ROUND(D81*E81,2),""))</f>
        <v/>
      </c>
    </row>
    <row r="82" ht="26" customHeight="1">
      <c r="A82" s="35" t="str">
        <f>IF(BPU!A82="","",BPU!A82)</f>
        <v/>
      </c>
      <c r="B82" s="32" t="str">
        <f>IF(BPU!B82="","",BPU!B82)</f>
        <v/>
      </c>
      <c r="C82" s="35" t="str">
        <f>IF(BPU!C82="","",BPU!C82)</f>
        <v/>
      </c>
      <c r="D82" s="36" t="n"/>
      <c r="E82" s="37" t="str">
        <f>IF(BPU!D82="","",BPU!D82)</f>
        <v/>
      </c>
      <c r="F82" s="38" t="str">
        <f>IF('Détail des lignes'!$F79="Sous-total",'Détail des lignes'!$AD79,IF(AND('Détail des lignes'!$F79="Ligne",ISNUMBER(D82),ISNUMBER(E82)),ROUND(D82*E82,2),""))</f>
        <v/>
      </c>
    </row>
    <row r="83" ht="26" customHeight="1">
      <c r="A83" s="35" t="str">
        <f>IF(BPU!A83="","",BPU!A83)</f>
        <v/>
      </c>
      <c r="B83" s="32" t="str">
        <f>IF(BPU!B83="","",BPU!B83)</f>
        <v/>
      </c>
      <c r="C83" s="35" t="str">
        <f>IF(BPU!C83="","",BPU!C83)</f>
        <v/>
      </c>
      <c r="D83" s="36" t="n"/>
      <c r="E83" s="37" t="str">
        <f>IF(BPU!D83="","",BPU!D83)</f>
        <v/>
      </c>
      <c r="F83" s="38" t="str">
        <f>IF('Détail des lignes'!$F80="Sous-total",'Détail des lignes'!$AD80,IF(AND('Détail des lignes'!$F80="Ligne",ISNUMBER(D83),ISNUMBER(E83)),ROUND(D83*E83,2),""))</f>
        <v/>
      </c>
    </row>
    <row r="84" ht="26" customHeight="1">
      <c r="A84" s="35" t="str">
        <f>IF(BPU!A84="","",BPU!A84)</f>
        <v/>
      </c>
      <c r="B84" s="32" t="str">
        <f>IF(BPU!B84="","",BPU!B84)</f>
        <v/>
      </c>
      <c r="C84" s="35" t="str">
        <f>IF(BPU!C84="","",BPU!C84)</f>
        <v/>
      </c>
      <c r="D84" s="36" t="n"/>
      <c r="E84" s="37" t="str">
        <f>IF(BPU!D84="","",BPU!D84)</f>
        <v/>
      </c>
      <c r="F84" s="38" t="str">
        <f>IF('Détail des lignes'!$F81="Sous-total",'Détail des lignes'!$AD81,IF(AND('Détail des lignes'!$F81="Ligne",ISNUMBER(D84),ISNUMBER(E84)),ROUND(D84*E84,2),""))</f>
        <v/>
      </c>
    </row>
    <row r="85" ht="26" customHeight="1">
      <c r="A85" s="35" t="str">
        <f>IF(BPU!A85="","",BPU!A85)</f>
        <v/>
      </c>
      <c r="B85" s="32" t="str">
        <f>IF(BPU!B85="","",BPU!B85)</f>
        <v/>
      </c>
      <c r="C85" s="35" t="str">
        <f>IF(BPU!C85="","",BPU!C85)</f>
        <v/>
      </c>
      <c r="D85" s="36" t="n"/>
      <c r="E85" s="37" t="str">
        <f>IF(BPU!D85="","",BPU!D85)</f>
        <v/>
      </c>
      <c r="F85" s="38" t="str">
        <f>IF('Détail des lignes'!$F82="Sous-total",'Détail des lignes'!$AD82,IF(AND('Détail des lignes'!$F82="Ligne",ISNUMBER(D85),ISNUMBER(E85)),ROUND(D85*E85,2),""))</f>
        <v/>
      </c>
    </row>
    <row r="86" ht="26" customHeight="1">
      <c r="A86" s="35" t="str">
        <f>IF(BPU!A86="","",BPU!A86)</f>
        <v/>
      </c>
      <c r="B86" s="32" t="str">
        <f>IF(BPU!B86="","",BPU!B86)</f>
        <v/>
      </c>
      <c r="C86" s="35" t="str">
        <f>IF(BPU!C86="","",BPU!C86)</f>
        <v/>
      </c>
      <c r="D86" s="36" t="n"/>
      <c r="E86" s="37" t="str">
        <f>IF(BPU!D86="","",BPU!D86)</f>
        <v/>
      </c>
      <c r="F86" s="38" t="str">
        <f>IF('Détail des lignes'!$F83="Sous-total",'Détail des lignes'!$AD83,IF(AND('Détail des lignes'!$F83="Ligne",ISNUMBER(D86),ISNUMBER(E86)),ROUND(D86*E86,2),""))</f>
        <v/>
      </c>
    </row>
    <row r="87" ht="26" customHeight="1">
      <c r="A87" s="35" t="str">
        <f>IF(BPU!A87="","",BPU!A87)</f>
        <v/>
      </c>
      <c r="B87" s="32" t="str">
        <f>IF(BPU!B87="","",BPU!B87)</f>
        <v/>
      </c>
      <c r="C87" s="35" t="str">
        <f>IF(BPU!C87="","",BPU!C87)</f>
        <v/>
      </c>
      <c r="D87" s="36" t="n"/>
      <c r="E87" s="37" t="str">
        <f>IF(BPU!D87="","",BPU!D87)</f>
        <v/>
      </c>
      <c r="F87" s="38" t="str">
        <f>IF('Détail des lignes'!$F84="Sous-total",'Détail des lignes'!$AD84,IF(AND('Détail des lignes'!$F84="Ligne",ISNUMBER(D87),ISNUMBER(E87)),ROUND(D87*E87,2),""))</f>
        <v/>
      </c>
    </row>
    <row r="88" ht="26" customHeight="1">
      <c r="A88" s="35" t="str">
        <f>IF(BPU!A88="","",BPU!A88)</f>
        <v/>
      </c>
      <c r="B88" s="32" t="str">
        <f>IF(BPU!B88="","",BPU!B88)</f>
        <v/>
      </c>
      <c r="C88" s="35" t="str">
        <f>IF(BPU!C88="","",BPU!C88)</f>
        <v/>
      </c>
      <c r="D88" s="36" t="n"/>
      <c r="E88" s="37" t="str">
        <f>IF(BPU!D88="","",BPU!D88)</f>
        <v/>
      </c>
      <c r="F88" s="38" t="str">
        <f>IF('Détail des lignes'!$F85="Sous-total",'Détail des lignes'!$AD85,IF(AND('Détail des lignes'!$F85="Ligne",ISNUMBER(D88),ISNUMBER(E88)),ROUND(D88*E88,2),""))</f>
        <v/>
      </c>
    </row>
    <row r="89" ht="26" customHeight="1">
      <c r="A89" s="35" t="str">
        <f>IF(BPU!A89="","",BPU!A89)</f>
        <v/>
      </c>
      <c r="B89" s="32" t="str">
        <f>IF(BPU!B89="","",BPU!B89)</f>
        <v/>
      </c>
      <c r="C89" s="35" t="str">
        <f>IF(BPU!C89="","",BPU!C89)</f>
        <v/>
      </c>
      <c r="D89" s="36" t="n"/>
      <c r="E89" s="37" t="str">
        <f>IF(BPU!D89="","",BPU!D89)</f>
        <v/>
      </c>
      <c r="F89" s="38" t="str">
        <f>IF('Détail des lignes'!$F86="Sous-total",'Détail des lignes'!$AD86,IF(AND('Détail des lignes'!$F86="Ligne",ISNUMBER(D89),ISNUMBER(E89)),ROUND(D89*E89,2),""))</f>
        <v/>
      </c>
    </row>
    <row r="90" ht="26" customHeight="1">
      <c r="A90" s="35" t="str">
        <f>IF(BPU!A90="","",BPU!A90)</f>
        <v/>
      </c>
      <c r="B90" s="32" t="str">
        <f>IF(BPU!B90="","",BPU!B90)</f>
        <v/>
      </c>
      <c r="C90" s="35" t="str">
        <f>IF(BPU!C90="","",BPU!C90)</f>
        <v/>
      </c>
      <c r="D90" s="36" t="n"/>
      <c r="E90" s="37" t="str">
        <f>IF(BPU!D90="","",BPU!D90)</f>
        <v/>
      </c>
      <c r="F90" s="38" t="str">
        <f>IF('Détail des lignes'!$F87="Sous-total",'Détail des lignes'!$AD87,IF(AND('Détail des lignes'!$F87="Ligne",ISNUMBER(D90),ISNUMBER(E90)),ROUND(D90*E90,2),""))</f>
        <v/>
      </c>
    </row>
    <row r="91" ht="26" customHeight="1">
      <c r="A91" s="35" t="str">
        <f>IF(BPU!A91="","",BPU!A91)</f>
        <v/>
      </c>
      <c r="B91" s="32" t="str">
        <f>IF(BPU!B91="","",BPU!B91)</f>
        <v/>
      </c>
      <c r="C91" s="35" t="str">
        <f>IF(BPU!C91="","",BPU!C91)</f>
        <v/>
      </c>
      <c r="D91" s="36" t="n"/>
      <c r="E91" s="37" t="str">
        <f>IF(BPU!D91="","",BPU!D91)</f>
        <v/>
      </c>
      <c r="F91" s="38" t="str">
        <f>IF('Détail des lignes'!$F88="Sous-total",'Détail des lignes'!$AD88,IF(AND('Détail des lignes'!$F88="Ligne",ISNUMBER(D91),ISNUMBER(E91)),ROUND(D91*E91,2),""))</f>
        <v/>
      </c>
    </row>
    <row r="92" ht="26" customHeight="1">
      <c r="A92" s="35" t="str">
        <f>IF(BPU!A92="","",BPU!A92)</f>
        <v/>
      </c>
      <c r="B92" s="32" t="str">
        <f>IF(BPU!B92="","",BPU!B92)</f>
        <v/>
      </c>
      <c r="C92" s="35" t="str">
        <f>IF(BPU!C92="","",BPU!C92)</f>
        <v/>
      </c>
      <c r="D92" s="36" t="n"/>
      <c r="E92" s="37" t="str">
        <f>IF(BPU!D92="","",BPU!D92)</f>
        <v/>
      </c>
      <c r="F92" s="38" t="str">
        <f>IF('Détail des lignes'!$F89="Sous-total",'Détail des lignes'!$AD89,IF(AND('Détail des lignes'!$F89="Ligne",ISNUMBER(D92),ISNUMBER(E92)),ROUND(D92*E92,2),""))</f>
        <v/>
      </c>
    </row>
    <row r="93" ht="26" customHeight="1">
      <c r="A93" s="35" t="str">
        <f>IF(BPU!A93="","",BPU!A93)</f>
        <v/>
      </c>
      <c r="B93" s="32" t="str">
        <f>IF(BPU!B93="","",BPU!B93)</f>
        <v/>
      </c>
      <c r="C93" s="35" t="str">
        <f>IF(BPU!C93="","",BPU!C93)</f>
        <v/>
      </c>
      <c r="D93" s="36" t="n"/>
      <c r="E93" s="37" t="str">
        <f>IF(BPU!D93="","",BPU!D93)</f>
        <v/>
      </c>
      <c r="F93" s="38" t="str">
        <f>IF('Détail des lignes'!$F90="Sous-total",'Détail des lignes'!$AD90,IF(AND('Détail des lignes'!$F90="Ligne",ISNUMBER(D93),ISNUMBER(E93)),ROUND(D93*E93,2),""))</f>
        <v/>
      </c>
    </row>
    <row r="94" ht="26" customHeight="1">
      <c r="A94" s="35" t="str">
        <f>IF(BPU!A94="","",BPU!A94)</f>
        <v/>
      </c>
      <c r="B94" s="32" t="str">
        <f>IF(BPU!B94="","",BPU!B94)</f>
        <v/>
      </c>
      <c r="C94" s="35" t="str">
        <f>IF(BPU!C94="","",BPU!C94)</f>
        <v/>
      </c>
      <c r="D94" s="36" t="n"/>
      <c r="E94" s="37" t="str">
        <f>IF(BPU!D94="","",BPU!D94)</f>
        <v/>
      </c>
      <c r="F94" s="38" t="str">
        <f>IF('Détail des lignes'!$F91="Sous-total",'Détail des lignes'!$AD91,IF(AND('Détail des lignes'!$F91="Ligne",ISNUMBER(D94),ISNUMBER(E94)),ROUND(D94*E94,2),""))</f>
        <v/>
      </c>
    </row>
    <row r="95" ht="26" customHeight="1">
      <c r="A95" s="35" t="str">
        <f>IF(BPU!A95="","",BPU!A95)</f>
        <v/>
      </c>
      <c r="B95" s="32" t="str">
        <f>IF(BPU!B95="","",BPU!B95)</f>
        <v/>
      </c>
      <c r="C95" s="35" t="str">
        <f>IF(BPU!C95="","",BPU!C95)</f>
        <v/>
      </c>
      <c r="D95" s="36" t="n"/>
      <c r="E95" s="37" t="str">
        <f>IF(BPU!D95="","",BPU!D95)</f>
        <v/>
      </c>
      <c r="F95" s="38" t="str">
        <f>IF('Détail des lignes'!$F92="Sous-total",'Détail des lignes'!$AD92,IF(AND('Détail des lignes'!$F92="Ligne",ISNUMBER(D95),ISNUMBER(E95)),ROUND(D95*E95,2),""))</f>
        <v/>
      </c>
    </row>
    <row r="96" ht="26" customHeight="1">
      <c r="A96" s="35" t="str">
        <f>IF(BPU!A96="","",BPU!A96)</f>
        <v/>
      </c>
      <c r="B96" s="32" t="str">
        <f>IF(BPU!B96="","",BPU!B96)</f>
        <v/>
      </c>
      <c r="C96" s="35" t="str">
        <f>IF(BPU!C96="","",BPU!C96)</f>
        <v/>
      </c>
      <c r="D96" s="36" t="n"/>
      <c r="E96" s="37" t="str">
        <f>IF(BPU!D96="","",BPU!D96)</f>
        <v/>
      </c>
      <c r="F96" s="38" t="str">
        <f>IF('Détail des lignes'!$F93="Sous-total",'Détail des lignes'!$AD93,IF(AND('Détail des lignes'!$F93="Ligne",ISNUMBER(D96),ISNUMBER(E96)),ROUND(D96*E96,2),""))</f>
        <v/>
      </c>
    </row>
    <row r="97" ht="26" customHeight="1">
      <c r="A97" s="35" t="str">
        <f>IF(BPU!A97="","",BPU!A97)</f>
        <v/>
      </c>
      <c r="B97" s="32" t="str">
        <f>IF(BPU!B97="","",BPU!B97)</f>
        <v/>
      </c>
      <c r="C97" s="35" t="str">
        <f>IF(BPU!C97="","",BPU!C97)</f>
        <v/>
      </c>
      <c r="D97" s="36" t="n"/>
      <c r="E97" s="37" t="str">
        <f>IF(BPU!D97="","",BPU!D97)</f>
        <v/>
      </c>
      <c r="F97" s="38" t="str">
        <f>IF('Détail des lignes'!$F94="Sous-total",'Détail des lignes'!$AD94,IF(AND('Détail des lignes'!$F94="Ligne",ISNUMBER(D97),ISNUMBER(E97)),ROUND(D97*E97,2),""))</f>
        <v/>
      </c>
    </row>
    <row r="98" ht="26" customHeight="1">
      <c r="A98" s="35" t="str">
        <f>IF(BPU!A98="","",BPU!A98)</f>
        <v/>
      </c>
      <c r="B98" s="32" t="str">
        <f>IF(BPU!B98="","",BPU!B98)</f>
        <v/>
      </c>
      <c r="C98" s="35" t="str">
        <f>IF(BPU!C98="","",BPU!C98)</f>
        <v/>
      </c>
      <c r="D98" s="36" t="n"/>
      <c r="E98" s="37" t="str">
        <f>IF(BPU!D98="","",BPU!D98)</f>
        <v/>
      </c>
      <c r="F98" s="38" t="str">
        <f>IF('Détail des lignes'!$F95="Sous-total",'Détail des lignes'!$AD95,IF(AND('Détail des lignes'!$F95="Ligne",ISNUMBER(D98),ISNUMBER(E98)),ROUND(D98*E98,2),""))</f>
        <v/>
      </c>
    </row>
    <row r="99" ht="26" customHeight="1">
      <c r="A99" s="35" t="str">
        <f>IF(BPU!A99="","",BPU!A99)</f>
        <v/>
      </c>
      <c r="B99" s="32" t="str">
        <f>IF(BPU!B99="","",BPU!B99)</f>
        <v/>
      </c>
      <c r="C99" s="35" t="str">
        <f>IF(BPU!C99="","",BPU!C99)</f>
        <v/>
      </c>
      <c r="D99" s="36" t="n"/>
      <c r="E99" s="37" t="str">
        <f>IF(BPU!D99="","",BPU!D99)</f>
        <v/>
      </c>
      <c r="F99" s="38" t="str">
        <f>IF('Détail des lignes'!$F96="Sous-total",'Détail des lignes'!$AD96,IF(AND('Détail des lignes'!$F96="Ligne",ISNUMBER(D99),ISNUMBER(E99)),ROUND(D99*E99,2),""))</f>
        <v/>
      </c>
    </row>
    <row r="100" ht="26" customHeight="1">
      <c r="A100" s="35" t="str">
        <f>IF(BPU!A100="","",BPU!A100)</f>
        <v/>
      </c>
      <c r="B100" s="32" t="str">
        <f>IF(BPU!B100="","",BPU!B100)</f>
        <v/>
      </c>
      <c r="C100" s="35" t="str">
        <f>IF(BPU!C100="","",BPU!C100)</f>
        <v/>
      </c>
      <c r="D100" s="36" t="n"/>
      <c r="E100" s="37" t="str">
        <f>IF(BPU!D100="","",BPU!D100)</f>
        <v/>
      </c>
      <c r="F100" s="38" t="str">
        <f>IF('Détail des lignes'!$F97="Sous-total",'Détail des lignes'!$AD97,IF(AND('Détail des lignes'!$F97="Ligne",ISNUMBER(D100),ISNUMBER(E100)),ROUND(D100*E100,2),""))</f>
        <v/>
      </c>
    </row>
    <row r="101" ht="26" customHeight="1">
      <c r="A101" s="35" t="str">
        <f>IF(BPU!A101="","",BPU!A101)</f>
        <v/>
      </c>
      <c r="B101" s="32" t="str">
        <f>IF(BPU!B101="","",BPU!B101)</f>
        <v/>
      </c>
      <c r="C101" s="35" t="str">
        <f>IF(BPU!C101="","",BPU!C101)</f>
        <v/>
      </c>
      <c r="D101" s="36" t="n"/>
      <c r="E101" s="37" t="str">
        <f>IF(BPU!D101="","",BPU!D101)</f>
        <v/>
      </c>
      <c r="F101" s="38" t="str">
        <f>IF('Détail des lignes'!$F98="Sous-total",'Détail des lignes'!$AD98,IF(AND('Détail des lignes'!$F98="Ligne",ISNUMBER(D101),ISNUMBER(E101)),ROUND(D101*E101,2),""))</f>
        <v/>
      </c>
    </row>
    <row r="102" ht="26" customHeight="1">
      <c r="A102" s="35" t="str">
        <f>IF(BPU!A102="","",BPU!A102)</f>
        <v/>
      </c>
      <c r="B102" s="32" t="str">
        <f>IF(BPU!B102="","",BPU!B102)</f>
        <v/>
      </c>
      <c r="C102" s="35" t="str">
        <f>IF(BPU!C102="","",BPU!C102)</f>
        <v/>
      </c>
      <c r="D102" s="36" t="n"/>
      <c r="E102" s="37" t="str">
        <f>IF(BPU!D102="","",BPU!D102)</f>
        <v/>
      </c>
      <c r="F102" s="38" t="str">
        <f>IF('Détail des lignes'!$F99="Sous-total",'Détail des lignes'!$AD99,IF(AND('Détail des lignes'!$F99="Ligne",ISNUMBER(D102),ISNUMBER(E102)),ROUND(D102*E102,2),""))</f>
        <v/>
      </c>
    </row>
    <row r="103" ht="26" customHeight="1">
      <c r="A103" s="35" t="str">
        <f>IF(BPU!A103="","",BPU!A103)</f>
        <v/>
      </c>
      <c r="B103" s="32" t="str">
        <f>IF(BPU!B103="","",BPU!B103)</f>
        <v/>
      </c>
      <c r="C103" s="35" t="str">
        <f>IF(BPU!C103="","",BPU!C103)</f>
        <v/>
      </c>
      <c r="D103" s="36" t="n"/>
      <c r="E103" s="37" t="str">
        <f>IF(BPU!D103="","",BPU!D103)</f>
        <v/>
      </c>
      <c r="F103" s="38" t="str">
        <f>IF('Détail des lignes'!$F100="Sous-total",'Détail des lignes'!$AD100,IF(AND('Détail des lignes'!$F100="Ligne",ISNUMBER(D103),ISNUMBER(E103)),ROUND(D103*E103,2),""))</f>
        <v/>
      </c>
    </row>
    <row r="104" ht="26" customHeight="1">
      <c r="A104" s="35" t="str">
        <f>IF(BPU!A104="","",BPU!A104)</f>
        <v/>
      </c>
      <c r="B104" s="32" t="str">
        <f>IF(BPU!B104="","",BPU!B104)</f>
        <v/>
      </c>
      <c r="C104" s="35" t="str">
        <f>IF(BPU!C104="","",BPU!C104)</f>
        <v/>
      </c>
      <c r="D104" s="36" t="n"/>
      <c r="E104" s="37" t="str">
        <f>IF(BPU!D104="","",BPU!D104)</f>
        <v/>
      </c>
      <c r="F104" s="38" t="str">
        <f>IF('Détail des lignes'!$F101="Sous-total",'Détail des lignes'!$AD101,IF(AND('Détail des lignes'!$F101="Ligne",ISNUMBER(D104),ISNUMBER(E104)),ROUND(D104*E104,2),""))</f>
        <v/>
      </c>
    </row>
    <row r="105" ht="26" customHeight="1">
      <c r="A105" s="35" t="str">
        <f>IF(BPU!A105="","",BPU!A105)</f>
        <v/>
      </c>
      <c r="B105" s="32" t="str">
        <f>IF(BPU!B105="","",BPU!B105)</f>
        <v/>
      </c>
      <c r="C105" s="35" t="str">
        <f>IF(BPU!C105="","",BPU!C105)</f>
        <v/>
      </c>
      <c r="D105" s="36" t="n"/>
      <c r="E105" s="37" t="str">
        <f>IF(BPU!D105="","",BPU!D105)</f>
        <v/>
      </c>
      <c r="F105" s="38" t="str">
        <f>IF('Détail des lignes'!$F102="Sous-total",'Détail des lignes'!$AD102,IF(AND('Détail des lignes'!$F102="Ligne",ISNUMBER(D105),ISNUMBER(E105)),ROUND(D105*E105,2),""))</f>
        <v/>
      </c>
    </row>
    <row r="106" ht="26" customHeight="1">
      <c r="A106" s="35" t="str">
        <f>IF(BPU!A106="","",BPU!A106)</f>
        <v/>
      </c>
      <c r="B106" s="32" t="str">
        <f>IF(BPU!B106="","",BPU!B106)</f>
        <v/>
      </c>
      <c r="C106" s="35" t="str">
        <f>IF(BPU!C106="","",BPU!C106)</f>
        <v/>
      </c>
      <c r="D106" s="36" t="n"/>
      <c r="E106" s="37" t="str">
        <f>IF(BPU!D106="","",BPU!D106)</f>
        <v/>
      </c>
      <c r="F106" s="38" t="str">
        <f>IF('Détail des lignes'!$F103="Sous-total",'Détail des lignes'!$AD103,IF(AND('Détail des lignes'!$F103="Ligne",ISNUMBER(D106),ISNUMBER(E106)),ROUND(D106*E106,2),""))</f>
        <v/>
      </c>
    </row>
    <row r="107" ht="26" customHeight="1">
      <c r="A107" s="35" t="str">
        <f>IF(BPU!A107="","",BPU!A107)</f>
        <v/>
      </c>
      <c r="B107" s="32" t="str">
        <f>IF(BPU!B107="","",BPU!B107)</f>
        <v/>
      </c>
      <c r="C107" s="35" t="str">
        <f>IF(BPU!C107="","",BPU!C107)</f>
        <v/>
      </c>
      <c r="D107" s="36" t="n"/>
      <c r="E107" s="37" t="str">
        <f>IF(BPU!D107="","",BPU!D107)</f>
        <v/>
      </c>
      <c r="F107" s="38" t="str">
        <f>IF('Détail des lignes'!$F104="Sous-total",'Détail des lignes'!$AD104,IF(AND('Détail des lignes'!$F104="Ligne",ISNUMBER(D107),ISNUMBER(E107)),ROUND(D107*E107,2),""))</f>
        <v/>
      </c>
    </row>
    <row r="108" ht="26" customHeight="1">
      <c r="A108" s="35" t="str">
        <f>IF(BPU!A108="","",BPU!A108)</f>
        <v/>
      </c>
      <c r="B108" s="32" t="str">
        <f>IF(BPU!B108="","",BPU!B108)</f>
        <v/>
      </c>
      <c r="C108" s="35" t="str">
        <f>IF(BPU!C108="","",BPU!C108)</f>
        <v/>
      </c>
      <c r="D108" s="36" t="n"/>
      <c r="E108" s="37" t="str">
        <f>IF(BPU!D108="","",BPU!D108)</f>
        <v/>
      </c>
      <c r="F108" s="38" t="str">
        <f>IF('Détail des lignes'!$F105="Sous-total",'Détail des lignes'!$AD105,IF(AND('Détail des lignes'!$F105="Ligne",ISNUMBER(D108),ISNUMBER(E108)),ROUND(D108*E108,2),""))</f>
        <v/>
      </c>
    </row>
    <row r="109" ht="26" customHeight="1">
      <c r="A109" s="35" t="str">
        <f>IF(BPU!A109="","",BPU!A109)</f>
        <v/>
      </c>
      <c r="B109" s="32" t="str">
        <f>IF(BPU!B109="","",BPU!B109)</f>
        <v/>
      </c>
      <c r="C109" s="35" t="str">
        <f>IF(BPU!C109="","",BPU!C109)</f>
        <v/>
      </c>
      <c r="D109" s="36" t="n"/>
      <c r="E109" s="37" t="str">
        <f>IF(BPU!D109="","",BPU!D109)</f>
        <v/>
      </c>
      <c r="F109" s="38" t="str">
        <f>IF('Détail des lignes'!$F106="Sous-total",'Détail des lignes'!$AD106,IF(AND('Détail des lignes'!$F106="Ligne",ISNUMBER(D109),ISNUMBER(E109)),ROUND(D109*E109,2),""))</f>
        <v/>
      </c>
    </row>
    <row r="110" ht="26" customHeight="1">
      <c r="A110" s="35" t="str">
        <f>IF(BPU!A110="","",BPU!A110)</f>
        <v/>
      </c>
      <c r="B110" s="32" t="str">
        <f>IF(BPU!B110="","",BPU!B110)</f>
        <v/>
      </c>
      <c r="C110" s="35" t="str">
        <f>IF(BPU!C110="","",BPU!C110)</f>
        <v/>
      </c>
      <c r="D110" s="36" t="n"/>
      <c r="E110" s="37" t="str">
        <f>IF(BPU!D110="","",BPU!D110)</f>
        <v/>
      </c>
      <c r="F110" s="38" t="str">
        <f>IF('Détail des lignes'!$F107="Sous-total",'Détail des lignes'!$AD107,IF(AND('Détail des lignes'!$F107="Ligne",ISNUMBER(D110),ISNUMBER(E110)),ROUND(D110*E110,2),""))</f>
        <v/>
      </c>
    </row>
    <row r="111" ht="26" customHeight="1">
      <c r="A111" s="35" t="str">
        <f>IF(BPU!A111="","",BPU!A111)</f>
        <v/>
      </c>
      <c r="B111" s="32" t="str">
        <f>IF(BPU!B111="","",BPU!B111)</f>
        <v/>
      </c>
      <c r="C111" s="35" t="str">
        <f>IF(BPU!C111="","",BPU!C111)</f>
        <v/>
      </c>
      <c r="D111" s="36" t="n"/>
      <c r="E111" s="37" t="str">
        <f>IF(BPU!D111="","",BPU!D111)</f>
        <v/>
      </c>
      <c r="F111" s="38" t="str">
        <f>IF('Détail des lignes'!$F108="Sous-total",'Détail des lignes'!$AD108,IF(AND('Détail des lignes'!$F108="Ligne",ISNUMBER(D111),ISNUMBER(E111)),ROUND(D111*E111,2),""))</f>
        <v/>
      </c>
    </row>
    <row r="112" ht="26" customHeight="1">
      <c r="A112" s="35" t="str">
        <f>IF(BPU!A112="","",BPU!A112)</f>
        <v/>
      </c>
      <c r="B112" s="32" t="str">
        <f>IF(BPU!B112="","",BPU!B112)</f>
        <v/>
      </c>
      <c r="C112" s="35" t="str">
        <f>IF(BPU!C112="","",BPU!C112)</f>
        <v/>
      </c>
      <c r="D112" s="36" t="n"/>
      <c r="E112" s="37" t="str">
        <f>IF(BPU!D112="","",BPU!D112)</f>
        <v/>
      </c>
      <c r="F112" s="38" t="str">
        <f>IF('Détail des lignes'!$F109="Sous-total",'Détail des lignes'!$AD109,IF(AND('Détail des lignes'!$F109="Ligne",ISNUMBER(D112),ISNUMBER(E112)),ROUND(D112*E112,2),""))</f>
        <v/>
      </c>
    </row>
    <row r="113" ht="26" customHeight="1">
      <c r="A113" s="35" t="str">
        <f>IF(BPU!A113="","",BPU!A113)</f>
        <v/>
      </c>
      <c r="B113" s="32" t="str">
        <f>IF(BPU!B113="","",BPU!B113)</f>
        <v/>
      </c>
      <c r="C113" s="35" t="str">
        <f>IF(BPU!C113="","",BPU!C113)</f>
        <v/>
      </c>
      <c r="D113" s="36" t="n"/>
      <c r="E113" s="37" t="str">
        <f>IF(BPU!D113="","",BPU!D113)</f>
        <v/>
      </c>
      <c r="F113" s="38" t="str">
        <f>IF('Détail des lignes'!$F110="Sous-total",'Détail des lignes'!$AD110,IF(AND('Détail des lignes'!$F110="Ligne",ISNUMBER(D113),ISNUMBER(E113)),ROUND(D113*E113,2),""))</f>
        <v/>
      </c>
    </row>
    <row r="114" ht="26" customHeight="1">
      <c r="A114" s="35" t="str">
        <f>IF(BPU!A114="","",BPU!A114)</f>
        <v/>
      </c>
      <c r="B114" s="32" t="str">
        <f>IF(BPU!B114="","",BPU!B114)</f>
        <v/>
      </c>
      <c r="C114" s="35" t="str">
        <f>IF(BPU!C114="","",BPU!C114)</f>
        <v/>
      </c>
      <c r="D114" s="36" t="n"/>
      <c r="E114" s="37" t="str">
        <f>IF(BPU!D114="","",BPU!D114)</f>
        <v/>
      </c>
      <c r="F114" s="38" t="str">
        <f>IF('Détail des lignes'!$F111="Sous-total",'Détail des lignes'!$AD111,IF(AND('Détail des lignes'!$F111="Ligne",ISNUMBER(D114),ISNUMBER(E114)),ROUND(D114*E114,2),""))</f>
        <v/>
      </c>
    </row>
    <row r="115" ht="26" customHeight="1">
      <c r="A115" s="35" t="str">
        <f>IF(BPU!A115="","",BPU!A115)</f>
        <v/>
      </c>
      <c r="B115" s="32" t="str">
        <f>IF(BPU!B115="","",BPU!B115)</f>
        <v/>
      </c>
      <c r="C115" s="35" t="str">
        <f>IF(BPU!C115="","",BPU!C115)</f>
        <v/>
      </c>
      <c r="D115" s="36" t="n"/>
      <c r="E115" s="37" t="str">
        <f>IF(BPU!D115="","",BPU!D115)</f>
        <v/>
      </c>
      <c r="F115" s="38" t="str">
        <f>IF('Détail des lignes'!$F112="Sous-total",'Détail des lignes'!$AD112,IF(AND('Détail des lignes'!$F112="Ligne",ISNUMBER(D115),ISNUMBER(E115)),ROUND(D115*E115,2),""))</f>
        <v/>
      </c>
    </row>
    <row r="116" ht="26" customHeight="1">
      <c r="A116" s="35" t="str">
        <f>IF(BPU!A116="","",BPU!A116)</f>
        <v/>
      </c>
      <c r="B116" s="32" t="str">
        <f>IF(BPU!B116="","",BPU!B116)</f>
        <v/>
      </c>
      <c r="C116" s="35" t="str">
        <f>IF(BPU!C116="","",BPU!C116)</f>
        <v/>
      </c>
      <c r="D116" s="36" t="n"/>
      <c r="E116" s="37" t="str">
        <f>IF(BPU!D116="","",BPU!D116)</f>
        <v/>
      </c>
      <c r="F116" s="38" t="str">
        <f>IF('Détail des lignes'!$F113="Sous-total",'Détail des lignes'!$AD113,IF(AND('Détail des lignes'!$F113="Ligne",ISNUMBER(D116),ISNUMBER(E116)),ROUND(D116*E116,2),""))</f>
        <v/>
      </c>
    </row>
    <row r="117" ht="26" customHeight="1">
      <c r="A117" s="35" t="str">
        <f>IF(BPU!A117="","",BPU!A117)</f>
        <v/>
      </c>
      <c r="B117" s="32" t="str">
        <f>IF(BPU!B117="","",BPU!B117)</f>
        <v/>
      </c>
      <c r="C117" s="35" t="str">
        <f>IF(BPU!C117="","",BPU!C117)</f>
        <v/>
      </c>
      <c r="D117" s="36" t="n"/>
      <c r="E117" s="37" t="str">
        <f>IF(BPU!D117="","",BPU!D117)</f>
        <v/>
      </c>
      <c r="F117" s="38" t="str">
        <f>IF('Détail des lignes'!$F114="Sous-total",'Détail des lignes'!$AD114,IF(AND('Détail des lignes'!$F114="Ligne",ISNUMBER(D117),ISNUMBER(E117)),ROUND(D117*E117,2),""))</f>
        <v/>
      </c>
    </row>
    <row r="118" ht="26" customHeight="1">
      <c r="A118" s="35" t="str">
        <f>IF(BPU!A118="","",BPU!A118)</f>
        <v/>
      </c>
      <c r="B118" s="32" t="str">
        <f>IF(BPU!B118="","",BPU!B118)</f>
        <v/>
      </c>
      <c r="C118" s="35" t="str">
        <f>IF(BPU!C118="","",BPU!C118)</f>
        <v/>
      </c>
      <c r="D118" s="36" t="n"/>
      <c r="E118" s="37" t="str">
        <f>IF(BPU!D118="","",BPU!D118)</f>
        <v/>
      </c>
      <c r="F118" s="38" t="str">
        <f>IF('Détail des lignes'!$F115="Sous-total",'Détail des lignes'!$AD115,IF(AND('Détail des lignes'!$F115="Ligne",ISNUMBER(D118),ISNUMBER(E118)),ROUND(D118*E118,2),""))</f>
        <v/>
      </c>
    </row>
    <row r="119" ht="26" customHeight="1">
      <c r="A119" s="35" t="str">
        <f>IF(BPU!A119="","",BPU!A119)</f>
        <v/>
      </c>
      <c r="B119" s="32" t="str">
        <f>IF(BPU!B119="","",BPU!B119)</f>
        <v/>
      </c>
      <c r="C119" s="35" t="str">
        <f>IF(BPU!C119="","",BPU!C119)</f>
        <v/>
      </c>
      <c r="D119" s="36" t="n"/>
      <c r="E119" s="37" t="str">
        <f>IF(BPU!D119="","",BPU!D119)</f>
        <v/>
      </c>
      <c r="F119" s="38" t="str">
        <f>IF('Détail des lignes'!$F116="Sous-total",'Détail des lignes'!$AD116,IF(AND('Détail des lignes'!$F116="Ligne",ISNUMBER(D119),ISNUMBER(E119)),ROUND(D119*E119,2),""))</f>
        <v/>
      </c>
    </row>
    <row r="120" ht="26" customHeight="1">
      <c r="A120" s="35" t="str">
        <f>IF(BPU!A120="","",BPU!A120)</f>
        <v/>
      </c>
      <c r="B120" s="32" t="str">
        <f>IF(BPU!B120="","",BPU!B120)</f>
        <v/>
      </c>
      <c r="C120" s="35" t="str">
        <f>IF(BPU!C120="","",BPU!C120)</f>
        <v/>
      </c>
      <c r="D120" s="36" t="n"/>
      <c r="E120" s="37" t="str">
        <f>IF(BPU!D120="","",BPU!D120)</f>
        <v/>
      </c>
      <c r="F120" s="38" t="str">
        <f>IF('Détail des lignes'!$F117="Sous-total",'Détail des lignes'!$AD117,IF(AND('Détail des lignes'!$F117="Ligne",ISNUMBER(D120),ISNUMBER(E120)),ROUND(D120*E120,2),""))</f>
        <v/>
      </c>
    </row>
    <row r="121" ht="26" customHeight="1">
      <c r="A121" s="35" t="str">
        <f>IF(BPU!A121="","",BPU!A121)</f>
        <v/>
      </c>
      <c r="B121" s="32" t="str">
        <f>IF(BPU!B121="","",BPU!B121)</f>
        <v/>
      </c>
      <c r="C121" s="35" t="str">
        <f>IF(BPU!C121="","",BPU!C121)</f>
        <v/>
      </c>
      <c r="D121" s="36" t="n"/>
      <c r="E121" s="37" t="str">
        <f>IF(BPU!D121="","",BPU!D121)</f>
        <v/>
      </c>
      <c r="F121" s="38" t="str">
        <f>IF('Détail des lignes'!$F118="Sous-total",'Détail des lignes'!$AD118,IF(AND('Détail des lignes'!$F118="Ligne",ISNUMBER(D121),ISNUMBER(E121)),ROUND(D121*E121,2),""))</f>
        <v/>
      </c>
    </row>
    <row r="122" ht="26" customHeight="1">
      <c r="A122" s="35" t="str">
        <f>IF(BPU!A122="","",BPU!A122)</f>
        <v/>
      </c>
      <c r="B122" s="32" t="str">
        <f>IF(BPU!B122="","",BPU!B122)</f>
        <v/>
      </c>
      <c r="C122" s="35" t="str">
        <f>IF(BPU!C122="","",BPU!C122)</f>
        <v/>
      </c>
      <c r="D122" s="36" t="n"/>
      <c r="E122" s="37" t="str">
        <f>IF(BPU!D122="","",BPU!D122)</f>
        <v/>
      </c>
      <c r="F122" s="38" t="str">
        <f>IF('Détail des lignes'!$F119="Sous-total",'Détail des lignes'!$AD119,IF(AND('Détail des lignes'!$F119="Ligne",ISNUMBER(D122),ISNUMBER(E122)),ROUND(D122*E122,2),""))</f>
        <v/>
      </c>
    </row>
    <row r="123" ht="26" customHeight="1">
      <c r="A123" s="35" t="str">
        <f>IF(BPU!A123="","",BPU!A123)</f>
        <v/>
      </c>
      <c r="B123" s="32" t="str">
        <f>IF(BPU!B123="","",BPU!B123)</f>
        <v/>
      </c>
      <c r="C123" s="35" t="str">
        <f>IF(BPU!C123="","",BPU!C123)</f>
        <v/>
      </c>
      <c r="D123" s="36" t="n"/>
      <c r="E123" s="37" t="str">
        <f>IF(BPU!D123="","",BPU!D123)</f>
        <v/>
      </c>
      <c r="F123" s="38" t="str">
        <f>IF('Détail des lignes'!$F120="Sous-total",'Détail des lignes'!$AD120,IF(AND('Détail des lignes'!$F120="Ligne",ISNUMBER(D123),ISNUMBER(E123)),ROUND(D123*E123,2),""))</f>
        <v/>
      </c>
    </row>
    <row r="124" ht="26" customHeight="1">
      <c r="A124" s="35" t="str">
        <f>IF(BPU!A124="","",BPU!A124)</f>
        <v/>
      </c>
      <c r="B124" s="32" t="str">
        <f>IF(BPU!B124="","",BPU!B124)</f>
        <v/>
      </c>
      <c r="C124" s="35" t="str">
        <f>IF(BPU!C124="","",BPU!C124)</f>
        <v/>
      </c>
      <c r="D124" s="36" t="n"/>
      <c r="E124" s="37" t="str">
        <f>IF(BPU!D124="","",BPU!D124)</f>
        <v/>
      </c>
      <c r="F124" s="38" t="str">
        <f>IF('Détail des lignes'!$F121="Sous-total",'Détail des lignes'!$AD121,IF(AND('Détail des lignes'!$F121="Ligne",ISNUMBER(D124),ISNUMBER(E124)),ROUND(D124*E124,2),""))</f>
        <v/>
      </c>
    </row>
    <row r="125" ht="26" customHeight="1">
      <c r="A125" s="35" t="str">
        <f>IF(BPU!A125="","",BPU!A125)</f>
        <v/>
      </c>
      <c r="B125" s="32" t="str">
        <f>IF(BPU!B125="","",BPU!B125)</f>
        <v/>
      </c>
      <c r="C125" s="35" t="str">
        <f>IF(BPU!C125="","",BPU!C125)</f>
        <v/>
      </c>
      <c r="D125" s="36" t="n"/>
      <c r="E125" s="37" t="str">
        <f>IF(BPU!D125="","",BPU!D125)</f>
        <v/>
      </c>
      <c r="F125" s="38" t="str">
        <f>IF('Détail des lignes'!$F122="Sous-total",'Détail des lignes'!$AD122,IF(AND('Détail des lignes'!$F122="Ligne",ISNUMBER(D125),ISNUMBER(E125)),ROUND(D125*E125,2),""))</f>
        <v/>
      </c>
    </row>
    <row r="126" ht="26" customHeight="1">
      <c r="A126" s="35" t="str">
        <f>IF(BPU!A126="","",BPU!A126)</f>
        <v/>
      </c>
      <c r="B126" s="32" t="str">
        <f>IF(BPU!B126="","",BPU!B126)</f>
        <v/>
      </c>
      <c r="C126" s="35" t="str">
        <f>IF(BPU!C126="","",BPU!C126)</f>
        <v/>
      </c>
      <c r="D126" s="36" t="n"/>
      <c r="E126" s="37" t="str">
        <f>IF(BPU!D126="","",BPU!D126)</f>
        <v/>
      </c>
      <c r="F126" s="38" t="str">
        <f>IF('Détail des lignes'!$F123="Sous-total",'Détail des lignes'!$AD123,IF(AND('Détail des lignes'!$F123="Ligne",ISNUMBER(D126),ISNUMBER(E126)),ROUND(D126*E126,2),""))</f>
        <v/>
      </c>
    </row>
    <row r="127" ht="26" customHeight="1">
      <c r="A127" s="35" t="str">
        <f>IF(BPU!A127="","",BPU!A127)</f>
        <v/>
      </c>
      <c r="B127" s="32" t="str">
        <f>IF(BPU!B127="","",BPU!B127)</f>
        <v/>
      </c>
      <c r="C127" s="35" t="str">
        <f>IF(BPU!C127="","",BPU!C127)</f>
        <v/>
      </c>
      <c r="D127" s="36" t="n"/>
      <c r="E127" s="37" t="str">
        <f>IF(BPU!D127="","",BPU!D127)</f>
        <v/>
      </c>
      <c r="F127" s="38" t="str">
        <f>IF('Détail des lignes'!$F124="Sous-total",'Détail des lignes'!$AD124,IF(AND('Détail des lignes'!$F124="Ligne",ISNUMBER(D127),ISNUMBER(E127)),ROUND(D127*E127,2),""))</f>
        <v/>
      </c>
    </row>
    <row r="128" ht="26" customHeight="1">
      <c r="A128" s="35" t="str">
        <f>IF(BPU!A128="","",BPU!A128)</f>
        <v/>
      </c>
      <c r="B128" s="32" t="str">
        <f>IF(BPU!B128="","",BPU!B128)</f>
        <v/>
      </c>
      <c r="C128" s="35" t="str">
        <f>IF(BPU!C128="","",BPU!C128)</f>
        <v/>
      </c>
      <c r="D128" s="36" t="n"/>
      <c r="E128" s="37" t="str">
        <f>IF(BPU!D128="","",BPU!D128)</f>
        <v/>
      </c>
      <c r="F128" s="38" t="str">
        <f>IF('Détail des lignes'!$F125="Sous-total",'Détail des lignes'!$AD125,IF(AND('Détail des lignes'!$F125="Ligne",ISNUMBER(D128),ISNUMBER(E128)),ROUND(D128*E128,2),""))</f>
        <v/>
      </c>
    </row>
    <row r="129" ht="26" customHeight="1">
      <c r="A129" s="35" t="str">
        <f>IF(BPU!A129="","",BPU!A129)</f>
        <v/>
      </c>
      <c r="B129" s="32" t="str">
        <f>IF(BPU!B129="","",BPU!B129)</f>
        <v/>
      </c>
      <c r="C129" s="35" t="str">
        <f>IF(BPU!C129="","",BPU!C129)</f>
        <v/>
      </c>
      <c r="D129" s="36" t="n"/>
      <c r="E129" s="37" t="str">
        <f>IF(BPU!D129="","",BPU!D129)</f>
        <v/>
      </c>
      <c r="F129" s="38" t="str">
        <f>IF('Détail des lignes'!$F126="Sous-total",'Détail des lignes'!$AD126,IF(AND('Détail des lignes'!$F126="Ligne",ISNUMBER(D129),ISNUMBER(E129)),ROUND(D129*E129,2),""))</f>
        <v/>
      </c>
    </row>
    <row r="130" ht="26" customHeight="1">
      <c r="A130" s="35" t="str">
        <f>IF(BPU!A130="","",BPU!A130)</f>
        <v/>
      </c>
      <c r="B130" s="32" t="str">
        <f>IF(BPU!B130="","",BPU!B130)</f>
        <v/>
      </c>
      <c r="C130" s="35" t="str">
        <f>IF(BPU!C130="","",BPU!C130)</f>
        <v/>
      </c>
      <c r="D130" s="36" t="n"/>
      <c r="E130" s="37" t="str">
        <f>IF(BPU!D130="","",BPU!D130)</f>
        <v/>
      </c>
      <c r="F130" s="38" t="str">
        <f>IF('Détail des lignes'!$F127="Sous-total",'Détail des lignes'!$AD127,IF(AND('Détail des lignes'!$F127="Ligne",ISNUMBER(D130),ISNUMBER(E130)),ROUND(D130*E130,2),""))</f>
        <v/>
      </c>
    </row>
    <row r="131" ht="26" customHeight="1">
      <c r="A131" s="35" t="str">
        <f>IF(BPU!A131="","",BPU!A131)</f>
        <v/>
      </c>
      <c r="B131" s="32" t="str">
        <f>IF(BPU!B131="","",BPU!B131)</f>
        <v/>
      </c>
      <c r="C131" s="35" t="str">
        <f>IF(BPU!C131="","",BPU!C131)</f>
        <v/>
      </c>
      <c r="D131" s="36" t="n"/>
      <c r="E131" s="37" t="str">
        <f>IF(BPU!D131="","",BPU!D131)</f>
        <v/>
      </c>
      <c r="F131" s="38" t="str">
        <f>IF('Détail des lignes'!$F128="Sous-total",'Détail des lignes'!$AD128,IF(AND('Détail des lignes'!$F128="Ligne",ISNUMBER(D131),ISNUMBER(E131)),ROUND(D131*E131,2),""))</f>
        <v/>
      </c>
    </row>
    <row r="132" ht="26" customHeight="1">
      <c r="A132" s="35" t="str">
        <f>IF(BPU!A132="","",BPU!A132)</f>
        <v/>
      </c>
      <c r="B132" s="32" t="str">
        <f>IF(BPU!B132="","",BPU!B132)</f>
        <v/>
      </c>
      <c r="C132" s="35" t="str">
        <f>IF(BPU!C132="","",BPU!C132)</f>
        <v/>
      </c>
      <c r="D132" s="36" t="n"/>
      <c r="E132" s="37" t="str">
        <f>IF(BPU!D132="","",BPU!D132)</f>
        <v/>
      </c>
      <c r="F132" s="38" t="str">
        <f>IF('Détail des lignes'!$F129="Sous-total",'Détail des lignes'!$AD129,IF(AND('Détail des lignes'!$F129="Ligne",ISNUMBER(D132),ISNUMBER(E132)),ROUND(D132*E132,2),""))</f>
        <v/>
      </c>
    </row>
    <row r="133" ht="26" customHeight="1">
      <c r="A133" s="35" t="str">
        <f>IF(BPU!A133="","",BPU!A133)</f>
        <v/>
      </c>
      <c r="B133" s="32" t="str">
        <f>IF(BPU!B133="","",BPU!B133)</f>
        <v/>
      </c>
      <c r="C133" s="35" t="str">
        <f>IF(BPU!C133="","",BPU!C133)</f>
        <v/>
      </c>
      <c r="D133" s="36" t="n"/>
      <c r="E133" s="37" t="str">
        <f>IF(BPU!D133="","",BPU!D133)</f>
        <v/>
      </c>
      <c r="F133" s="38" t="str">
        <f>IF('Détail des lignes'!$F130="Sous-total",'Détail des lignes'!$AD130,IF(AND('Détail des lignes'!$F130="Ligne",ISNUMBER(D133),ISNUMBER(E133)),ROUND(D133*E133,2),""))</f>
        <v/>
      </c>
    </row>
    <row r="134" ht="26" customHeight="1">
      <c r="A134" s="35" t="str">
        <f>IF(BPU!A134="","",BPU!A134)</f>
        <v/>
      </c>
      <c r="B134" s="32" t="str">
        <f>IF(BPU!B134="","",BPU!B134)</f>
        <v/>
      </c>
      <c r="C134" s="35" t="str">
        <f>IF(BPU!C134="","",BPU!C134)</f>
        <v/>
      </c>
      <c r="D134" s="36" t="n"/>
      <c r="E134" s="37" t="str">
        <f>IF(BPU!D134="","",BPU!D134)</f>
        <v/>
      </c>
      <c r="F134" s="38" t="str">
        <f>IF('Détail des lignes'!$F131="Sous-total",'Détail des lignes'!$AD131,IF(AND('Détail des lignes'!$F131="Ligne",ISNUMBER(D134),ISNUMBER(E134)),ROUND(D134*E134,2),""))</f>
        <v/>
      </c>
    </row>
    <row r="135" ht="26" customHeight="1">
      <c r="A135" s="35" t="str">
        <f>IF(BPU!A135="","",BPU!A135)</f>
        <v/>
      </c>
      <c r="B135" s="32" t="str">
        <f>IF(BPU!B135="","",BPU!B135)</f>
        <v/>
      </c>
      <c r="C135" s="35" t="str">
        <f>IF(BPU!C135="","",BPU!C135)</f>
        <v/>
      </c>
      <c r="D135" s="36" t="n"/>
      <c r="E135" s="37" t="str">
        <f>IF(BPU!D135="","",BPU!D135)</f>
        <v/>
      </c>
      <c r="F135" s="38" t="str">
        <f>IF('Détail des lignes'!$F132="Sous-total",'Détail des lignes'!$AD132,IF(AND('Détail des lignes'!$F132="Ligne",ISNUMBER(D135),ISNUMBER(E135)),ROUND(D135*E135,2),""))</f>
        <v/>
      </c>
    </row>
    <row r="136" ht="26" customHeight="1">
      <c r="A136" s="35" t="str">
        <f>IF(BPU!A136="","",BPU!A136)</f>
        <v/>
      </c>
      <c r="B136" s="32" t="str">
        <f>IF(BPU!B136="","",BPU!B136)</f>
        <v/>
      </c>
      <c r="C136" s="35" t="str">
        <f>IF(BPU!C136="","",BPU!C136)</f>
        <v/>
      </c>
      <c r="D136" s="36" t="n"/>
      <c r="E136" s="37" t="str">
        <f>IF(BPU!D136="","",BPU!D136)</f>
        <v/>
      </c>
      <c r="F136" s="38" t="str">
        <f>IF('Détail des lignes'!$F133="Sous-total",'Détail des lignes'!$AD133,IF(AND('Détail des lignes'!$F133="Ligne",ISNUMBER(D136),ISNUMBER(E136)),ROUND(D136*E136,2),""))</f>
        <v/>
      </c>
    </row>
    <row r="137" ht="26" customHeight="1">
      <c r="A137" s="35" t="str">
        <f>IF(BPU!A137="","",BPU!A137)</f>
        <v/>
      </c>
      <c r="B137" s="32" t="str">
        <f>IF(BPU!B137="","",BPU!B137)</f>
        <v/>
      </c>
      <c r="C137" s="35" t="str">
        <f>IF(BPU!C137="","",BPU!C137)</f>
        <v/>
      </c>
      <c r="D137" s="36" t="n"/>
      <c r="E137" s="37" t="str">
        <f>IF(BPU!D137="","",BPU!D137)</f>
        <v/>
      </c>
      <c r="F137" s="38" t="str">
        <f>IF('Détail des lignes'!$F134="Sous-total",'Détail des lignes'!$AD134,IF(AND('Détail des lignes'!$F134="Ligne",ISNUMBER(D137),ISNUMBER(E137)),ROUND(D137*E137,2),""))</f>
        <v/>
      </c>
    </row>
    <row r="138" ht="26" customHeight="1">
      <c r="A138" s="35" t="str">
        <f>IF(BPU!A138="","",BPU!A138)</f>
        <v/>
      </c>
      <c r="B138" s="32" t="str">
        <f>IF(BPU!B138="","",BPU!B138)</f>
        <v/>
      </c>
      <c r="C138" s="35" t="str">
        <f>IF(BPU!C138="","",BPU!C138)</f>
        <v/>
      </c>
      <c r="D138" s="36" t="n"/>
      <c r="E138" s="37" t="str">
        <f>IF(BPU!D138="","",BPU!D138)</f>
        <v/>
      </c>
      <c r="F138" s="38" t="str">
        <f>IF('Détail des lignes'!$F135="Sous-total",'Détail des lignes'!$AD135,IF(AND('Détail des lignes'!$F135="Ligne",ISNUMBER(D138),ISNUMBER(E138)),ROUND(D138*E138,2),""))</f>
        <v/>
      </c>
    </row>
    <row r="139" ht="26" customHeight="1">
      <c r="A139" s="35" t="str">
        <f>IF(BPU!A139="","",BPU!A139)</f>
        <v/>
      </c>
      <c r="B139" s="32" t="str">
        <f>IF(BPU!B139="","",BPU!B139)</f>
        <v/>
      </c>
      <c r="C139" s="35" t="str">
        <f>IF(BPU!C139="","",BPU!C139)</f>
        <v/>
      </c>
      <c r="D139" s="36" t="n"/>
      <c r="E139" s="37" t="str">
        <f>IF(BPU!D139="","",BPU!D139)</f>
        <v/>
      </c>
      <c r="F139" s="38" t="str">
        <f>IF('Détail des lignes'!$F136="Sous-total",'Détail des lignes'!$AD136,IF(AND('Détail des lignes'!$F136="Ligne",ISNUMBER(D139),ISNUMBER(E139)),ROUND(D139*E139,2),""))</f>
        <v/>
      </c>
    </row>
    <row r="140" ht="26" customHeight="1">
      <c r="A140" s="35" t="str">
        <f>IF(BPU!A140="","",BPU!A140)</f>
        <v/>
      </c>
      <c r="B140" s="32" t="str">
        <f>IF(BPU!B140="","",BPU!B140)</f>
        <v/>
      </c>
      <c r="C140" s="35" t="str">
        <f>IF(BPU!C140="","",BPU!C140)</f>
        <v/>
      </c>
      <c r="D140" s="36" t="n"/>
      <c r="E140" s="37" t="str">
        <f>IF(BPU!D140="","",BPU!D140)</f>
        <v/>
      </c>
      <c r="F140" s="38" t="str">
        <f>IF('Détail des lignes'!$F137="Sous-total",'Détail des lignes'!$AD137,IF(AND('Détail des lignes'!$F137="Ligne",ISNUMBER(D140),ISNUMBER(E140)),ROUND(D140*E140,2),""))</f>
        <v/>
      </c>
    </row>
    <row r="141" ht="26" customHeight="1">
      <c r="A141" s="35" t="str">
        <f>IF(BPU!A141="","",BPU!A141)</f>
        <v/>
      </c>
      <c r="B141" s="32" t="str">
        <f>IF(BPU!B141="","",BPU!B141)</f>
        <v/>
      </c>
      <c r="C141" s="35" t="str">
        <f>IF(BPU!C141="","",BPU!C141)</f>
        <v/>
      </c>
      <c r="D141" s="36" t="n"/>
      <c r="E141" s="37" t="str">
        <f>IF(BPU!D141="","",BPU!D141)</f>
        <v/>
      </c>
      <c r="F141" s="38" t="str">
        <f>IF('Détail des lignes'!$F138="Sous-total",'Détail des lignes'!$AD138,IF(AND('Détail des lignes'!$F138="Ligne",ISNUMBER(D141),ISNUMBER(E141)),ROUND(D141*E141,2),""))</f>
        <v/>
      </c>
    </row>
    <row r="142" ht="26" customHeight="1">
      <c r="A142" s="35" t="str">
        <f>IF(BPU!A142="","",BPU!A142)</f>
        <v/>
      </c>
      <c r="B142" s="32" t="str">
        <f>IF(BPU!B142="","",BPU!B142)</f>
        <v/>
      </c>
      <c r="C142" s="35" t="str">
        <f>IF(BPU!C142="","",BPU!C142)</f>
        <v/>
      </c>
      <c r="D142" s="36" t="n"/>
      <c r="E142" s="37" t="str">
        <f>IF(BPU!D142="","",BPU!D142)</f>
        <v/>
      </c>
      <c r="F142" s="38" t="str">
        <f>IF('Détail des lignes'!$F139="Sous-total",'Détail des lignes'!$AD139,IF(AND('Détail des lignes'!$F139="Ligne",ISNUMBER(D142),ISNUMBER(E142)),ROUND(D142*E142,2),""))</f>
        <v/>
      </c>
    </row>
    <row r="143" ht="26" customHeight="1">
      <c r="A143" s="35" t="str">
        <f>IF(BPU!A143="","",BPU!A143)</f>
        <v/>
      </c>
      <c r="B143" s="32" t="str">
        <f>IF(BPU!B143="","",BPU!B143)</f>
        <v/>
      </c>
      <c r="C143" s="35" t="str">
        <f>IF(BPU!C143="","",BPU!C143)</f>
        <v/>
      </c>
      <c r="D143" s="36" t="n"/>
      <c r="E143" s="37" t="str">
        <f>IF(BPU!D143="","",BPU!D143)</f>
        <v/>
      </c>
      <c r="F143" s="38" t="str">
        <f>IF('Détail des lignes'!$F140="Sous-total",'Détail des lignes'!$AD140,IF(AND('Détail des lignes'!$F140="Ligne",ISNUMBER(D143),ISNUMBER(E143)),ROUND(D143*E143,2),""))</f>
        <v/>
      </c>
    </row>
    <row r="144" ht="26" customHeight="1">
      <c r="A144" s="35" t="str">
        <f>IF(BPU!A144="","",BPU!A144)</f>
        <v/>
      </c>
      <c r="B144" s="32" t="str">
        <f>IF(BPU!B144="","",BPU!B144)</f>
        <v/>
      </c>
      <c r="C144" s="35" t="str">
        <f>IF(BPU!C144="","",BPU!C144)</f>
        <v/>
      </c>
      <c r="D144" s="36" t="n"/>
      <c r="E144" s="37" t="str">
        <f>IF(BPU!D144="","",BPU!D144)</f>
        <v/>
      </c>
      <c r="F144" s="38" t="str">
        <f>IF('Détail des lignes'!$F141="Sous-total",'Détail des lignes'!$AD141,IF(AND('Détail des lignes'!$F141="Ligne",ISNUMBER(D144),ISNUMBER(E144)),ROUND(D144*E144,2),""))</f>
        <v/>
      </c>
    </row>
    <row r="145" ht="26" customHeight="1">
      <c r="A145" s="35" t="str">
        <f>IF(BPU!A145="","",BPU!A145)</f>
        <v/>
      </c>
      <c r="B145" s="32" t="str">
        <f>IF(BPU!B145="","",BPU!B145)</f>
        <v/>
      </c>
      <c r="C145" s="35" t="str">
        <f>IF(BPU!C145="","",BPU!C145)</f>
        <v/>
      </c>
      <c r="D145" s="36" t="n"/>
      <c r="E145" s="37" t="str">
        <f>IF(BPU!D145="","",BPU!D145)</f>
        <v/>
      </c>
      <c r="F145" s="38" t="str">
        <f>IF('Détail des lignes'!$F142="Sous-total",'Détail des lignes'!$AD142,IF(AND('Détail des lignes'!$F142="Ligne",ISNUMBER(D145),ISNUMBER(E145)),ROUND(D145*E145,2),""))</f>
        <v/>
      </c>
    </row>
    <row r="146" ht="26" customHeight="1">
      <c r="A146" s="35" t="str">
        <f>IF(BPU!A146="","",BPU!A146)</f>
        <v/>
      </c>
      <c r="B146" s="32" t="str">
        <f>IF(BPU!B146="","",BPU!B146)</f>
        <v/>
      </c>
      <c r="C146" s="35" t="str">
        <f>IF(BPU!C146="","",BPU!C146)</f>
        <v/>
      </c>
      <c r="D146" s="36" t="n"/>
      <c r="E146" s="37" t="str">
        <f>IF(BPU!D146="","",BPU!D146)</f>
        <v/>
      </c>
      <c r="F146" s="38" t="str">
        <f>IF('Détail des lignes'!$F143="Sous-total",'Détail des lignes'!$AD143,IF(AND('Détail des lignes'!$F143="Ligne",ISNUMBER(D146),ISNUMBER(E146)),ROUND(D146*E146,2),""))</f>
        <v/>
      </c>
    </row>
    <row r="147" ht="26" customHeight="1">
      <c r="A147" s="35" t="str">
        <f>IF(BPU!A147="","",BPU!A147)</f>
        <v/>
      </c>
      <c r="B147" s="32" t="str">
        <f>IF(BPU!B147="","",BPU!B147)</f>
        <v/>
      </c>
      <c r="C147" s="35" t="str">
        <f>IF(BPU!C147="","",BPU!C147)</f>
        <v/>
      </c>
      <c r="D147" s="36" t="n"/>
      <c r="E147" s="37" t="str">
        <f>IF(BPU!D147="","",BPU!D147)</f>
        <v/>
      </c>
      <c r="F147" s="38" t="str">
        <f>IF('Détail des lignes'!$F144="Sous-total",'Détail des lignes'!$AD144,IF(AND('Détail des lignes'!$F144="Ligne",ISNUMBER(D147),ISNUMBER(E147)),ROUND(D147*E147,2),""))</f>
        <v/>
      </c>
    </row>
    <row r="148" ht="26" customHeight="1">
      <c r="A148" s="35" t="str">
        <f>IF(BPU!A148="","",BPU!A148)</f>
        <v/>
      </c>
      <c r="B148" s="32" t="str">
        <f>IF(BPU!B148="","",BPU!B148)</f>
        <v/>
      </c>
      <c r="C148" s="35" t="str">
        <f>IF(BPU!C148="","",BPU!C148)</f>
        <v/>
      </c>
      <c r="D148" s="36" t="n"/>
      <c r="E148" s="37" t="str">
        <f>IF(BPU!D148="","",BPU!D148)</f>
        <v/>
      </c>
      <c r="F148" s="38" t="str">
        <f>IF('Détail des lignes'!$F145="Sous-total",'Détail des lignes'!$AD145,IF(AND('Détail des lignes'!$F145="Ligne",ISNUMBER(D148),ISNUMBER(E148)),ROUND(D148*E148,2),""))</f>
        <v/>
      </c>
    </row>
    <row r="149" ht="26" customHeight="1">
      <c r="A149" s="35" t="str">
        <f>IF(BPU!A149="","",BPU!A149)</f>
        <v/>
      </c>
      <c r="B149" s="32" t="str">
        <f>IF(BPU!B149="","",BPU!B149)</f>
        <v/>
      </c>
      <c r="C149" s="35" t="str">
        <f>IF(BPU!C149="","",BPU!C149)</f>
        <v/>
      </c>
      <c r="D149" s="36" t="n"/>
      <c r="E149" s="37" t="str">
        <f>IF(BPU!D149="","",BPU!D149)</f>
        <v/>
      </c>
      <c r="F149" s="38" t="str">
        <f>IF('Détail des lignes'!$F146="Sous-total",'Détail des lignes'!$AD146,IF(AND('Détail des lignes'!$F146="Ligne",ISNUMBER(D149),ISNUMBER(E149)),ROUND(D149*E149,2),""))</f>
        <v/>
      </c>
    </row>
    <row r="150" ht="26" customHeight="1">
      <c r="A150" s="35" t="str">
        <f>IF(BPU!A150="","",BPU!A150)</f>
        <v/>
      </c>
      <c r="B150" s="32" t="str">
        <f>IF(BPU!B150="","",BPU!B150)</f>
        <v/>
      </c>
      <c r="C150" s="35" t="str">
        <f>IF(BPU!C150="","",BPU!C150)</f>
        <v/>
      </c>
      <c r="D150" s="36" t="n"/>
      <c r="E150" s="37" t="str">
        <f>IF(BPU!D150="","",BPU!D150)</f>
        <v/>
      </c>
      <c r="F150" s="38" t="str">
        <f>IF('Détail des lignes'!$F147="Sous-total",'Détail des lignes'!$AD147,IF(AND('Détail des lignes'!$F147="Ligne",ISNUMBER(D150),ISNUMBER(E150)),ROUND(D150*E150,2),""))</f>
        <v/>
      </c>
    </row>
    <row r="151" ht="26" customHeight="1">
      <c r="A151" s="35" t="str">
        <f>IF(BPU!A151="","",BPU!A151)</f>
        <v/>
      </c>
      <c r="B151" s="32" t="str">
        <f>IF(BPU!B151="","",BPU!B151)</f>
        <v/>
      </c>
      <c r="C151" s="35" t="str">
        <f>IF(BPU!C151="","",BPU!C151)</f>
        <v/>
      </c>
      <c r="D151" s="36" t="n"/>
      <c r="E151" s="37" t="str">
        <f>IF(BPU!D151="","",BPU!D151)</f>
        <v/>
      </c>
      <c r="F151" s="38" t="str">
        <f>IF('Détail des lignes'!$F148="Sous-total",'Détail des lignes'!$AD148,IF(AND('Détail des lignes'!$F148="Ligne",ISNUMBER(D151),ISNUMBER(E151)),ROUND(D151*E151,2),""))</f>
        <v/>
      </c>
    </row>
    <row r="152" ht="26" customHeight="1">
      <c r="A152" s="35" t="str">
        <f>IF(BPU!A152="","",BPU!A152)</f>
        <v/>
      </c>
      <c r="B152" s="32" t="str">
        <f>IF(BPU!B152="","",BPU!B152)</f>
        <v/>
      </c>
      <c r="C152" s="35" t="str">
        <f>IF(BPU!C152="","",BPU!C152)</f>
        <v/>
      </c>
      <c r="D152" s="36" t="n"/>
      <c r="E152" s="37" t="str">
        <f>IF(BPU!D152="","",BPU!D152)</f>
        <v/>
      </c>
      <c r="F152" s="38" t="str">
        <f>IF('Détail des lignes'!$F149="Sous-total",'Détail des lignes'!$AD149,IF(AND('Détail des lignes'!$F149="Ligne",ISNUMBER(D152),ISNUMBER(E152)),ROUND(D152*E152,2),""))</f>
        <v/>
      </c>
    </row>
    <row r="153" ht="26" customHeight="1">
      <c r="A153" s="35" t="str">
        <f>IF(BPU!A153="","",BPU!A153)</f>
        <v/>
      </c>
      <c r="B153" s="32" t="str">
        <f>IF(BPU!B153="","",BPU!B153)</f>
        <v/>
      </c>
      <c r="C153" s="35" t="str">
        <f>IF(BPU!C153="","",BPU!C153)</f>
        <v/>
      </c>
      <c r="D153" s="36" t="n"/>
      <c r="E153" s="37" t="str">
        <f>IF(BPU!D153="","",BPU!D153)</f>
        <v/>
      </c>
      <c r="F153" s="38" t="str">
        <f>IF('Détail des lignes'!$F150="Sous-total",'Détail des lignes'!$AD150,IF(AND('Détail des lignes'!$F150="Ligne",ISNUMBER(D153),ISNUMBER(E153)),ROUND(D153*E153,2),""))</f>
        <v/>
      </c>
    </row>
    <row r="154" ht="26" customHeight="1">
      <c r="A154" s="35" t="str">
        <f>IF(BPU!A154="","",BPU!A154)</f>
        <v/>
      </c>
      <c r="B154" s="32" t="str">
        <f>IF(BPU!B154="","",BPU!B154)</f>
        <v/>
      </c>
      <c r="C154" s="35" t="str">
        <f>IF(BPU!C154="","",BPU!C154)</f>
        <v/>
      </c>
      <c r="D154" s="36" t="n"/>
      <c r="E154" s="37" t="str">
        <f>IF(BPU!D154="","",BPU!D154)</f>
        <v/>
      </c>
      <c r="F154" s="38" t="str">
        <f>IF('Détail des lignes'!$F151="Sous-total",'Détail des lignes'!$AD151,IF(AND('Détail des lignes'!$F151="Ligne",ISNUMBER(D154),ISNUMBER(E154)),ROUND(D154*E154,2),""))</f>
        <v/>
      </c>
    </row>
    <row r="155" ht="26" customHeight="1">
      <c r="A155" s="35" t="str">
        <f>IF(BPU!A155="","",BPU!A155)</f>
        <v/>
      </c>
      <c r="B155" s="32" t="str">
        <f>IF(BPU!B155="","",BPU!B155)</f>
        <v/>
      </c>
      <c r="C155" s="35" t="str">
        <f>IF(BPU!C155="","",BPU!C155)</f>
        <v/>
      </c>
      <c r="D155" s="36" t="n"/>
      <c r="E155" s="37" t="str">
        <f>IF(BPU!D155="","",BPU!D155)</f>
        <v/>
      </c>
      <c r="F155" s="38" t="str">
        <f>IF('Détail des lignes'!$F152="Sous-total",'Détail des lignes'!$AD152,IF(AND('Détail des lignes'!$F152="Ligne",ISNUMBER(D155),ISNUMBER(E155)),ROUND(D155*E155,2),""))</f>
        <v/>
      </c>
    </row>
    <row r="156" ht="26" customHeight="1">
      <c r="A156" s="35" t="str">
        <f>IF(BPU!A156="","",BPU!A156)</f>
        <v/>
      </c>
      <c r="B156" s="32" t="str">
        <f>IF(BPU!B156="","",BPU!B156)</f>
        <v/>
      </c>
      <c r="C156" s="35" t="str">
        <f>IF(BPU!C156="","",BPU!C156)</f>
        <v/>
      </c>
      <c r="D156" s="36" t="n"/>
      <c r="E156" s="37" t="str">
        <f>IF(BPU!D156="","",BPU!D156)</f>
        <v/>
      </c>
      <c r="F156" s="38" t="str">
        <f>IF('Détail des lignes'!$F153="Sous-total",'Détail des lignes'!$AD153,IF(AND('Détail des lignes'!$F153="Ligne",ISNUMBER(D156),ISNUMBER(E156)),ROUND(D156*E156,2),""))</f>
        <v/>
      </c>
    </row>
    <row r="157" ht="26" customHeight="1">
      <c r="A157" s="35" t="str">
        <f>IF(BPU!A157="","",BPU!A157)</f>
        <v/>
      </c>
      <c r="B157" s="32" t="str">
        <f>IF(BPU!B157="","",BPU!B157)</f>
        <v/>
      </c>
      <c r="C157" s="35" t="str">
        <f>IF(BPU!C157="","",BPU!C157)</f>
        <v/>
      </c>
      <c r="D157" s="36" t="n"/>
      <c r="E157" s="37" t="str">
        <f>IF(BPU!D157="","",BPU!D157)</f>
        <v/>
      </c>
      <c r="F157" s="38" t="str">
        <f>IF('Détail des lignes'!$F154="Sous-total",'Détail des lignes'!$AD154,IF(AND('Détail des lignes'!$F154="Ligne",ISNUMBER(D157),ISNUMBER(E157)),ROUND(D157*E157,2),""))</f>
        <v/>
      </c>
    </row>
    <row r="158" ht="26" customHeight="1">
      <c r="A158" s="35" t="str">
        <f>IF(BPU!A158="","",BPU!A158)</f>
        <v/>
      </c>
      <c r="B158" s="32" t="str">
        <f>IF(BPU!B158="","",BPU!B158)</f>
        <v/>
      </c>
      <c r="C158" s="35" t="str">
        <f>IF(BPU!C158="","",BPU!C158)</f>
        <v/>
      </c>
      <c r="D158" s="36" t="n"/>
      <c r="E158" s="37" t="str">
        <f>IF(BPU!D158="","",BPU!D158)</f>
        <v/>
      </c>
      <c r="F158" s="38" t="str">
        <f>IF('Détail des lignes'!$F155="Sous-total",'Détail des lignes'!$AD155,IF(AND('Détail des lignes'!$F155="Ligne",ISNUMBER(D158),ISNUMBER(E158)),ROUND(D158*E158,2),""))</f>
        <v/>
      </c>
    </row>
    <row r="159" ht="26" customHeight="1">
      <c r="A159" s="35" t="str">
        <f>IF(BPU!A159="","",BPU!A159)</f>
        <v/>
      </c>
      <c r="B159" s="32" t="str">
        <f>IF(BPU!B159="","",BPU!B159)</f>
        <v/>
      </c>
      <c r="C159" s="35" t="str">
        <f>IF(BPU!C159="","",BPU!C159)</f>
        <v/>
      </c>
      <c r="D159" s="36" t="n"/>
      <c r="E159" s="37" t="str">
        <f>IF(BPU!D159="","",BPU!D159)</f>
        <v/>
      </c>
      <c r="F159" s="38" t="str">
        <f>IF('Détail des lignes'!$F156="Sous-total",'Détail des lignes'!$AD156,IF(AND('Détail des lignes'!$F156="Ligne",ISNUMBER(D159),ISNUMBER(E159)),ROUND(D159*E159,2),""))</f>
        <v/>
      </c>
    </row>
    <row r="160" ht="26" customHeight="1">
      <c r="A160" s="35" t="str">
        <f>IF(BPU!A160="","",BPU!A160)</f>
        <v/>
      </c>
      <c r="B160" s="32" t="str">
        <f>IF(BPU!B160="","",BPU!B160)</f>
        <v/>
      </c>
      <c r="C160" s="35" t="str">
        <f>IF(BPU!C160="","",BPU!C160)</f>
        <v/>
      </c>
      <c r="D160" s="36" t="n"/>
      <c r="E160" s="37" t="str">
        <f>IF(BPU!D160="","",BPU!D160)</f>
        <v/>
      </c>
      <c r="F160" s="38" t="str">
        <f>IF('Détail des lignes'!$F157="Sous-total",'Détail des lignes'!$AD157,IF(AND('Détail des lignes'!$F157="Ligne",ISNUMBER(D160),ISNUMBER(E160)),ROUND(D160*E160,2),""))</f>
        <v/>
      </c>
    </row>
    <row r="161" ht="26" customHeight="1">
      <c r="A161" s="35" t="str">
        <f>IF(BPU!A161="","",BPU!A161)</f>
        <v/>
      </c>
      <c r="B161" s="32" t="str">
        <f>IF(BPU!B161="","",BPU!B161)</f>
        <v/>
      </c>
      <c r="C161" s="35" t="str">
        <f>IF(BPU!C161="","",BPU!C161)</f>
        <v/>
      </c>
      <c r="D161" s="36" t="n"/>
      <c r="E161" s="37" t="str">
        <f>IF(BPU!D161="","",BPU!D161)</f>
        <v/>
      </c>
      <c r="F161" s="38" t="str">
        <f>IF('Détail des lignes'!$F158="Sous-total",'Détail des lignes'!$AD158,IF(AND('Détail des lignes'!$F158="Ligne",ISNUMBER(D161),ISNUMBER(E161)),ROUND(D161*E161,2),""))</f>
        <v/>
      </c>
    </row>
    <row r="162" ht="26" customHeight="1">
      <c r="A162" s="35" t="str">
        <f>IF(BPU!A162="","",BPU!A162)</f>
        <v/>
      </c>
      <c r="B162" s="32" t="str">
        <f>IF(BPU!B162="","",BPU!B162)</f>
        <v/>
      </c>
      <c r="C162" s="35" t="str">
        <f>IF(BPU!C162="","",BPU!C162)</f>
        <v/>
      </c>
      <c r="D162" s="36" t="n"/>
      <c r="E162" s="37" t="str">
        <f>IF(BPU!D162="","",BPU!D162)</f>
        <v/>
      </c>
      <c r="F162" s="38" t="str">
        <f>IF('Détail des lignes'!$F159="Sous-total",'Détail des lignes'!$AD159,IF(AND('Détail des lignes'!$F159="Ligne",ISNUMBER(D162),ISNUMBER(E162)),ROUND(D162*E162,2),""))</f>
        <v/>
      </c>
    </row>
    <row r="163" ht="26" customHeight="1">
      <c r="A163" s="35" t="str">
        <f>IF(BPU!A163="","",BPU!A163)</f>
        <v/>
      </c>
      <c r="B163" s="32" t="str">
        <f>IF(BPU!B163="","",BPU!B163)</f>
        <v/>
      </c>
      <c r="C163" s="35" t="str">
        <f>IF(BPU!C163="","",BPU!C163)</f>
        <v/>
      </c>
      <c r="D163" s="36" t="n"/>
      <c r="E163" s="37" t="str">
        <f>IF(BPU!D163="","",BPU!D163)</f>
        <v/>
      </c>
      <c r="F163" s="38" t="str">
        <f>IF('Détail des lignes'!$F160="Sous-total",'Détail des lignes'!$AD160,IF(AND('Détail des lignes'!$F160="Ligne",ISNUMBER(D163),ISNUMBER(E163)),ROUND(D163*E163,2),""))</f>
        <v/>
      </c>
    </row>
    <row r="164" ht="26" customHeight="1">
      <c r="A164" s="35" t="str">
        <f>IF(BPU!A164="","",BPU!A164)</f>
        <v/>
      </c>
      <c r="B164" s="32" t="str">
        <f>IF(BPU!B164="","",BPU!B164)</f>
        <v/>
      </c>
      <c r="C164" s="35" t="str">
        <f>IF(BPU!C164="","",BPU!C164)</f>
        <v/>
      </c>
      <c r="D164" s="36" t="n"/>
      <c r="E164" s="37" t="str">
        <f>IF(BPU!D164="","",BPU!D164)</f>
        <v/>
      </c>
      <c r="F164" s="38" t="str">
        <f>IF('Détail des lignes'!$F161="Sous-total",'Détail des lignes'!$AD161,IF(AND('Détail des lignes'!$F161="Ligne",ISNUMBER(D164),ISNUMBER(E164)),ROUND(D164*E164,2),""))</f>
        <v/>
      </c>
    </row>
    <row r="165" ht="26" customHeight="1">
      <c r="A165" s="35" t="str">
        <f>IF(BPU!A165="","",BPU!A165)</f>
        <v/>
      </c>
      <c r="B165" s="32" t="str">
        <f>IF(BPU!B165="","",BPU!B165)</f>
        <v/>
      </c>
      <c r="C165" s="35" t="str">
        <f>IF(BPU!C165="","",BPU!C165)</f>
        <v/>
      </c>
      <c r="D165" s="36" t="n"/>
      <c r="E165" s="37" t="str">
        <f>IF(BPU!D165="","",BPU!D165)</f>
        <v/>
      </c>
      <c r="F165" s="38" t="str">
        <f>IF('Détail des lignes'!$F162="Sous-total",'Détail des lignes'!$AD162,IF(AND('Détail des lignes'!$F162="Ligne",ISNUMBER(D165),ISNUMBER(E165)),ROUND(D165*E165,2),""))</f>
        <v/>
      </c>
    </row>
    <row r="166" ht="26" customHeight="1">
      <c r="A166" s="35" t="str">
        <f>IF(BPU!A166="","",BPU!A166)</f>
        <v/>
      </c>
      <c r="B166" s="32" t="str">
        <f>IF(BPU!B166="","",BPU!B166)</f>
        <v/>
      </c>
      <c r="C166" s="35" t="str">
        <f>IF(BPU!C166="","",BPU!C166)</f>
        <v/>
      </c>
      <c r="D166" s="36" t="n"/>
      <c r="E166" s="37" t="str">
        <f>IF(BPU!D166="","",BPU!D166)</f>
        <v/>
      </c>
      <c r="F166" s="38" t="str">
        <f>IF('Détail des lignes'!$F163="Sous-total",'Détail des lignes'!$AD163,IF(AND('Détail des lignes'!$F163="Ligne",ISNUMBER(D166),ISNUMBER(E166)),ROUND(D166*E166,2),""))</f>
        <v/>
      </c>
    </row>
    <row r="167" ht="26" customHeight="1">
      <c r="A167" s="35" t="str">
        <f>IF(BPU!A167="","",BPU!A167)</f>
        <v/>
      </c>
      <c r="B167" s="32" t="str">
        <f>IF(BPU!B167="","",BPU!B167)</f>
        <v/>
      </c>
      <c r="C167" s="35" t="str">
        <f>IF(BPU!C167="","",BPU!C167)</f>
        <v/>
      </c>
      <c r="D167" s="36" t="n"/>
      <c r="E167" s="37" t="str">
        <f>IF(BPU!D167="","",BPU!D167)</f>
        <v/>
      </c>
      <c r="F167" s="38" t="str">
        <f>IF('Détail des lignes'!$F164="Sous-total",'Détail des lignes'!$AD164,IF(AND('Détail des lignes'!$F164="Ligne",ISNUMBER(D167),ISNUMBER(E167)),ROUND(D167*E167,2),""))</f>
        <v/>
      </c>
    </row>
    <row r="168" ht="26" customHeight="1">
      <c r="A168" s="35" t="str">
        <f>IF(BPU!A168="","",BPU!A168)</f>
        <v/>
      </c>
      <c r="B168" s="32" t="str">
        <f>IF(BPU!B168="","",BPU!B168)</f>
        <v/>
      </c>
      <c r="C168" s="35" t="str">
        <f>IF(BPU!C168="","",BPU!C168)</f>
        <v/>
      </c>
      <c r="D168" s="36" t="n"/>
      <c r="E168" s="37" t="str">
        <f>IF(BPU!D168="","",BPU!D168)</f>
        <v/>
      </c>
      <c r="F168" s="38" t="str">
        <f>IF('Détail des lignes'!$F165="Sous-total",'Détail des lignes'!$AD165,IF(AND('Détail des lignes'!$F165="Ligne",ISNUMBER(D168),ISNUMBER(E168)),ROUND(D168*E168,2),""))</f>
        <v/>
      </c>
    </row>
    <row r="169" ht="26" customHeight="1">
      <c r="A169" s="35" t="str">
        <f>IF(BPU!A169="","",BPU!A169)</f>
        <v/>
      </c>
      <c r="B169" s="32" t="str">
        <f>IF(BPU!B169="","",BPU!B169)</f>
        <v/>
      </c>
      <c r="C169" s="35" t="str">
        <f>IF(BPU!C169="","",BPU!C169)</f>
        <v/>
      </c>
      <c r="D169" s="36" t="n"/>
      <c r="E169" s="37" t="str">
        <f>IF(BPU!D169="","",BPU!D169)</f>
        <v/>
      </c>
      <c r="F169" s="38" t="str">
        <f>IF('Détail des lignes'!$F166="Sous-total",'Détail des lignes'!$AD166,IF(AND('Détail des lignes'!$F166="Ligne",ISNUMBER(D169),ISNUMBER(E169)),ROUND(D169*E169,2),""))</f>
        <v/>
      </c>
    </row>
    <row r="170" ht="26" customHeight="1">
      <c r="A170" s="35" t="str">
        <f>IF(BPU!A170="","",BPU!A170)</f>
        <v/>
      </c>
      <c r="B170" s="32" t="str">
        <f>IF(BPU!B170="","",BPU!B170)</f>
        <v/>
      </c>
      <c r="C170" s="35" t="str">
        <f>IF(BPU!C170="","",BPU!C170)</f>
        <v/>
      </c>
      <c r="D170" s="36" t="n"/>
      <c r="E170" s="37" t="str">
        <f>IF(BPU!D170="","",BPU!D170)</f>
        <v/>
      </c>
      <c r="F170" s="38" t="str">
        <f>IF('Détail des lignes'!$F167="Sous-total",'Détail des lignes'!$AD167,IF(AND('Détail des lignes'!$F167="Ligne",ISNUMBER(D170),ISNUMBER(E170)),ROUND(D170*E170,2),""))</f>
        <v/>
      </c>
    </row>
    <row r="171" ht="26" customHeight="1">
      <c r="A171" s="35" t="str">
        <f>IF(BPU!A171="","",BPU!A171)</f>
        <v/>
      </c>
      <c r="B171" s="32" t="str">
        <f>IF(BPU!B171="","",BPU!B171)</f>
        <v/>
      </c>
      <c r="C171" s="35" t="str">
        <f>IF(BPU!C171="","",BPU!C171)</f>
        <v/>
      </c>
      <c r="D171" s="36" t="n"/>
      <c r="E171" s="37" t="str">
        <f>IF(BPU!D171="","",BPU!D171)</f>
        <v/>
      </c>
      <c r="F171" s="38" t="str">
        <f>IF('Détail des lignes'!$F168="Sous-total",'Détail des lignes'!$AD168,IF(AND('Détail des lignes'!$F168="Ligne",ISNUMBER(D171),ISNUMBER(E171)),ROUND(D171*E171,2),""))</f>
        <v/>
      </c>
    </row>
    <row r="172" ht="26" customHeight="1">
      <c r="A172" s="35" t="str">
        <f>IF(BPU!A172="","",BPU!A172)</f>
        <v/>
      </c>
      <c r="B172" s="32" t="str">
        <f>IF(BPU!B172="","",BPU!B172)</f>
        <v/>
      </c>
      <c r="C172" s="35" t="str">
        <f>IF(BPU!C172="","",BPU!C172)</f>
        <v/>
      </c>
      <c r="D172" s="36" t="n"/>
      <c r="E172" s="37" t="str">
        <f>IF(BPU!D172="","",BPU!D172)</f>
        <v/>
      </c>
      <c r="F172" s="38" t="str">
        <f>IF('Détail des lignes'!$F169="Sous-total",'Détail des lignes'!$AD169,IF(AND('Détail des lignes'!$F169="Ligne",ISNUMBER(D172),ISNUMBER(E172)),ROUND(D172*E172,2),""))</f>
        <v/>
      </c>
    </row>
    <row r="173" ht="26" customHeight="1">
      <c r="A173" s="35" t="str">
        <f>IF(BPU!A173="","",BPU!A173)</f>
        <v/>
      </c>
      <c r="B173" s="32" t="str">
        <f>IF(BPU!B173="","",BPU!B173)</f>
        <v/>
      </c>
      <c r="C173" s="35" t="str">
        <f>IF(BPU!C173="","",BPU!C173)</f>
        <v/>
      </c>
      <c r="D173" s="36" t="n"/>
      <c r="E173" s="37" t="str">
        <f>IF(BPU!D173="","",BPU!D173)</f>
        <v/>
      </c>
      <c r="F173" s="38" t="str">
        <f>IF('Détail des lignes'!$F170="Sous-total",'Détail des lignes'!$AD170,IF(AND('Détail des lignes'!$F170="Ligne",ISNUMBER(D173),ISNUMBER(E173)),ROUND(D173*E173,2),""))</f>
        <v/>
      </c>
    </row>
    <row r="174" ht="26" customHeight="1">
      <c r="A174" s="35" t="str">
        <f>IF(BPU!A174="","",BPU!A174)</f>
        <v/>
      </c>
      <c r="B174" s="32" t="str">
        <f>IF(BPU!B174="","",BPU!B174)</f>
        <v/>
      </c>
      <c r="C174" s="35" t="str">
        <f>IF(BPU!C174="","",BPU!C174)</f>
        <v/>
      </c>
      <c r="D174" s="36" t="n"/>
      <c r="E174" s="37" t="str">
        <f>IF(BPU!D174="","",BPU!D174)</f>
        <v/>
      </c>
      <c r="F174" s="38" t="str">
        <f>IF('Détail des lignes'!$F171="Sous-total",'Détail des lignes'!$AD171,IF(AND('Détail des lignes'!$F171="Ligne",ISNUMBER(D174),ISNUMBER(E174)),ROUND(D174*E174,2),""))</f>
        <v/>
      </c>
    </row>
    <row r="175" ht="26" customHeight="1">
      <c r="A175" s="35" t="str">
        <f>IF(BPU!A175="","",BPU!A175)</f>
        <v/>
      </c>
      <c r="B175" s="32" t="str">
        <f>IF(BPU!B175="","",BPU!B175)</f>
        <v/>
      </c>
      <c r="C175" s="35" t="str">
        <f>IF(BPU!C175="","",BPU!C175)</f>
        <v/>
      </c>
      <c r="D175" s="36" t="n"/>
      <c r="E175" s="37" t="str">
        <f>IF(BPU!D175="","",BPU!D175)</f>
        <v/>
      </c>
      <c r="F175" s="38" t="str">
        <f>IF('Détail des lignes'!$F172="Sous-total",'Détail des lignes'!$AD172,IF(AND('Détail des lignes'!$F172="Ligne",ISNUMBER(D175),ISNUMBER(E175)),ROUND(D175*E175,2),""))</f>
        <v/>
      </c>
    </row>
    <row r="176" ht="26" customHeight="1">
      <c r="A176" s="35" t="str">
        <f>IF(BPU!A176="","",BPU!A176)</f>
        <v/>
      </c>
      <c r="B176" s="32" t="str">
        <f>IF(BPU!B176="","",BPU!B176)</f>
        <v/>
      </c>
      <c r="C176" s="35" t="str">
        <f>IF(BPU!C176="","",BPU!C176)</f>
        <v/>
      </c>
      <c r="D176" s="36" t="n"/>
      <c r="E176" s="37" t="str">
        <f>IF(BPU!D176="","",BPU!D176)</f>
        <v/>
      </c>
      <c r="F176" s="38" t="str">
        <f>IF('Détail des lignes'!$F173="Sous-total",'Détail des lignes'!$AD173,IF(AND('Détail des lignes'!$F173="Ligne",ISNUMBER(D176),ISNUMBER(E176)),ROUND(D176*E176,2),""))</f>
        <v/>
      </c>
    </row>
    <row r="177" ht="26" customHeight="1">
      <c r="A177" s="35" t="str">
        <f>IF(BPU!A177="","",BPU!A177)</f>
        <v/>
      </c>
      <c r="B177" s="32" t="str">
        <f>IF(BPU!B177="","",BPU!B177)</f>
        <v/>
      </c>
      <c r="C177" s="35" t="str">
        <f>IF(BPU!C177="","",BPU!C177)</f>
        <v/>
      </c>
      <c r="D177" s="36" t="n"/>
      <c r="E177" s="37" t="str">
        <f>IF(BPU!D177="","",BPU!D177)</f>
        <v/>
      </c>
      <c r="F177" s="38" t="str">
        <f>IF('Détail des lignes'!$F174="Sous-total",'Détail des lignes'!$AD174,IF(AND('Détail des lignes'!$F174="Ligne",ISNUMBER(D177),ISNUMBER(E177)),ROUND(D177*E177,2),""))</f>
        <v/>
      </c>
    </row>
    <row r="178" ht="26" customHeight="1">
      <c r="A178" s="35" t="str">
        <f>IF(BPU!A178="","",BPU!A178)</f>
        <v/>
      </c>
      <c r="B178" s="32" t="str">
        <f>IF(BPU!B178="","",BPU!B178)</f>
        <v/>
      </c>
      <c r="C178" s="35" t="str">
        <f>IF(BPU!C178="","",BPU!C178)</f>
        <v/>
      </c>
      <c r="D178" s="36" t="n"/>
      <c r="E178" s="37" t="str">
        <f>IF(BPU!D178="","",BPU!D178)</f>
        <v/>
      </c>
      <c r="F178" s="38" t="str">
        <f>IF('Détail des lignes'!$F175="Sous-total",'Détail des lignes'!$AD175,IF(AND('Détail des lignes'!$F175="Ligne",ISNUMBER(D178),ISNUMBER(E178)),ROUND(D178*E178,2),""))</f>
        <v/>
      </c>
    </row>
    <row r="179" ht="26" customHeight="1">
      <c r="A179" s="35" t="str">
        <f>IF(BPU!A179="","",BPU!A179)</f>
        <v/>
      </c>
      <c r="B179" s="32" t="str">
        <f>IF(BPU!B179="","",BPU!B179)</f>
        <v/>
      </c>
      <c r="C179" s="35" t="str">
        <f>IF(BPU!C179="","",BPU!C179)</f>
        <v/>
      </c>
      <c r="D179" s="36" t="n"/>
      <c r="E179" s="37" t="str">
        <f>IF(BPU!D179="","",BPU!D179)</f>
        <v/>
      </c>
      <c r="F179" s="38" t="str">
        <f>IF('Détail des lignes'!$F176="Sous-total",'Détail des lignes'!$AD176,IF(AND('Détail des lignes'!$F176="Ligne",ISNUMBER(D179),ISNUMBER(E179)),ROUND(D179*E179,2),""))</f>
        <v/>
      </c>
    </row>
    <row r="180" ht="26" customHeight="1">
      <c r="A180" s="35" t="str">
        <f>IF(BPU!A180="","",BPU!A180)</f>
        <v/>
      </c>
      <c r="B180" s="32" t="str">
        <f>IF(BPU!B180="","",BPU!B180)</f>
        <v/>
      </c>
      <c r="C180" s="35" t="str">
        <f>IF(BPU!C180="","",BPU!C180)</f>
        <v/>
      </c>
      <c r="D180" s="36" t="n"/>
      <c r="E180" s="37" t="str">
        <f>IF(BPU!D180="","",BPU!D180)</f>
        <v/>
      </c>
      <c r="F180" s="38" t="str">
        <f>IF('Détail des lignes'!$F177="Sous-total",'Détail des lignes'!$AD177,IF(AND('Détail des lignes'!$F177="Ligne",ISNUMBER(D180),ISNUMBER(E180)),ROUND(D180*E180,2),""))</f>
        <v/>
      </c>
    </row>
    <row r="181" ht="26" customHeight="1">
      <c r="A181" s="35" t="str">
        <f>IF(BPU!A181="","",BPU!A181)</f>
        <v/>
      </c>
      <c r="B181" s="32" t="str">
        <f>IF(BPU!B181="","",BPU!B181)</f>
        <v/>
      </c>
      <c r="C181" s="35" t="str">
        <f>IF(BPU!C181="","",BPU!C181)</f>
        <v/>
      </c>
      <c r="D181" s="36" t="n"/>
      <c r="E181" s="37" t="str">
        <f>IF(BPU!D181="","",BPU!D181)</f>
        <v/>
      </c>
      <c r="F181" s="38" t="str">
        <f>IF('Détail des lignes'!$F178="Sous-total",'Détail des lignes'!$AD178,IF(AND('Détail des lignes'!$F178="Ligne",ISNUMBER(D181),ISNUMBER(E181)),ROUND(D181*E181,2),""))</f>
        <v/>
      </c>
    </row>
    <row r="182" ht="26" customHeight="1">
      <c r="A182" s="35" t="str">
        <f>IF(BPU!A182="","",BPU!A182)</f>
        <v/>
      </c>
      <c r="B182" s="32" t="str">
        <f>IF(BPU!B182="","",BPU!B182)</f>
        <v/>
      </c>
      <c r="C182" s="35" t="str">
        <f>IF(BPU!C182="","",BPU!C182)</f>
        <v/>
      </c>
      <c r="D182" s="36" t="n"/>
      <c r="E182" s="37" t="str">
        <f>IF(BPU!D182="","",BPU!D182)</f>
        <v/>
      </c>
      <c r="F182" s="38" t="str">
        <f>IF('Détail des lignes'!$F179="Sous-total",'Détail des lignes'!$AD179,IF(AND('Détail des lignes'!$F179="Ligne",ISNUMBER(D182),ISNUMBER(E182)),ROUND(D182*E182,2),""))</f>
        <v/>
      </c>
    </row>
    <row r="183" ht="26" customHeight="1">
      <c r="A183" s="35" t="str">
        <f>IF(BPU!A183="","",BPU!A183)</f>
        <v/>
      </c>
      <c r="B183" s="32" t="str">
        <f>IF(BPU!B183="","",BPU!B183)</f>
        <v/>
      </c>
      <c r="C183" s="35" t="str">
        <f>IF(BPU!C183="","",BPU!C183)</f>
        <v/>
      </c>
      <c r="D183" s="36" t="n"/>
      <c r="E183" s="37" t="str">
        <f>IF(BPU!D183="","",BPU!D183)</f>
        <v/>
      </c>
      <c r="F183" s="38" t="str">
        <f>IF('Détail des lignes'!$F180="Sous-total",'Détail des lignes'!$AD180,IF(AND('Détail des lignes'!$F180="Ligne",ISNUMBER(D183),ISNUMBER(E183)),ROUND(D183*E183,2),""))</f>
        <v/>
      </c>
    </row>
    <row r="184" ht="26" customHeight="1">
      <c r="A184" s="35" t="str">
        <f>IF(BPU!A184="","",BPU!A184)</f>
        <v/>
      </c>
      <c r="B184" s="32" t="str">
        <f>IF(BPU!B184="","",BPU!B184)</f>
        <v/>
      </c>
      <c r="C184" s="35" t="str">
        <f>IF(BPU!C184="","",BPU!C184)</f>
        <v/>
      </c>
      <c r="D184" s="36" t="n"/>
      <c r="E184" s="37" t="str">
        <f>IF(BPU!D184="","",BPU!D184)</f>
        <v/>
      </c>
      <c r="F184" s="38" t="str">
        <f>IF('Détail des lignes'!$F181="Sous-total",'Détail des lignes'!$AD181,IF(AND('Détail des lignes'!$F181="Ligne",ISNUMBER(D184),ISNUMBER(E184)),ROUND(D184*E184,2),""))</f>
        <v/>
      </c>
    </row>
    <row r="185" ht="26" customHeight="1">
      <c r="A185" s="35" t="str">
        <f>IF(BPU!A185="","",BPU!A185)</f>
        <v/>
      </c>
      <c r="B185" s="32" t="str">
        <f>IF(BPU!B185="","",BPU!B185)</f>
        <v/>
      </c>
      <c r="C185" s="35" t="str">
        <f>IF(BPU!C185="","",BPU!C185)</f>
        <v/>
      </c>
      <c r="D185" s="36" t="n"/>
      <c r="E185" s="37" t="str">
        <f>IF(BPU!D185="","",BPU!D185)</f>
        <v/>
      </c>
      <c r="F185" s="38" t="str">
        <f>IF('Détail des lignes'!$F182="Sous-total",'Détail des lignes'!$AD182,IF(AND('Détail des lignes'!$F182="Ligne",ISNUMBER(D185),ISNUMBER(E185)),ROUND(D185*E185,2),""))</f>
        <v/>
      </c>
    </row>
    <row r="186" ht="26" customHeight="1">
      <c r="A186" s="35" t="str">
        <f>IF(BPU!A186="","",BPU!A186)</f>
        <v/>
      </c>
      <c r="B186" s="32" t="str">
        <f>IF(BPU!B186="","",BPU!B186)</f>
        <v/>
      </c>
      <c r="C186" s="35" t="str">
        <f>IF(BPU!C186="","",BPU!C186)</f>
        <v/>
      </c>
      <c r="D186" s="36" t="n"/>
      <c r="E186" s="37" t="str">
        <f>IF(BPU!D186="","",BPU!D186)</f>
        <v/>
      </c>
      <c r="F186" s="38" t="str">
        <f>IF('Détail des lignes'!$F183="Sous-total",'Détail des lignes'!$AD183,IF(AND('Détail des lignes'!$F183="Ligne",ISNUMBER(D186),ISNUMBER(E186)),ROUND(D186*E186,2),""))</f>
        <v/>
      </c>
    </row>
    <row r="187" ht="26" customHeight="1">
      <c r="A187" s="35" t="str">
        <f>IF(BPU!A187="","",BPU!A187)</f>
        <v/>
      </c>
      <c r="B187" s="32" t="str">
        <f>IF(BPU!B187="","",BPU!B187)</f>
        <v/>
      </c>
      <c r="C187" s="35" t="str">
        <f>IF(BPU!C187="","",BPU!C187)</f>
        <v/>
      </c>
      <c r="D187" s="36" t="n"/>
      <c r="E187" s="37" t="str">
        <f>IF(BPU!D187="","",BPU!D187)</f>
        <v/>
      </c>
      <c r="F187" s="38" t="str">
        <f>IF('Détail des lignes'!$F184="Sous-total",'Détail des lignes'!$AD184,IF(AND('Détail des lignes'!$F184="Ligne",ISNUMBER(D187),ISNUMBER(E187)),ROUND(D187*E187,2),""))</f>
        <v/>
      </c>
    </row>
    <row r="188" ht="26" customHeight="1">
      <c r="A188" s="35" t="str">
        <f>IF(BPU!A188="","",BPU!A188)</f>
        <v/>
      </c>
      <c r="B188" s="32" t="str">
        <f>IF(BPU!B188="","",BPU!B188)</f>
        <v/>
      </c>
      <c r="C188" s="35" t="str">
        <f>IF(BPU!C188="","",BPU!C188)</f>
        <v/>
      </c>
      <c r="D188" s="36" t="n"/>
      <c r="E188" s="37" t="str">
        <f>IF(BPU!D188="","",BPU!D188)</f>
        <v/>
      </c>
      <c r="F188" s="38" t="str">
        <f>IF('Détail des lignes'!$F185="Sous-total",'Détail des lignes'!$AD185,IF(AND('Détail des lignes'!$F185="Ligne",ISNUMBER(D188),ISNUMBER(E188)),ROUND(D188*E188,2),""))</f>
        <v/>
      </c>
    </row>
    <row r="189" ht="26" customHeight="1">
      <c r="A189" s="35" t="str">
        <f>IF(BPU!A189="","",BPU!A189)</f>
        <v/>
      </c>
      <c r="B189" s="32" t="str">
        <f>IF(BPU!B189="","",BPU!B189)</f>
        <v/>
      </c>
      <c r="C189" s="35" t="str">
        <f>IF(BPU!C189="","",BPU!C189)</f>
        <v/>
      </c>
      <c r="D189" s="36" t="n"/>
      <c r="E189" s="37" t="str">
        <f>IF(BPU!D189="","",BPU!D189)</f>
        <v/>
      </c>
      <c r="F189" s="38" t="str">
        <f>IF('Détail des lignes'!$F186="Sous-total",'Détail des lignes'!$AD186,IF(AND('Détail des lignes'!$F186="Ligne",ISNUMBER(D189),ISNUMBER(E189)),ROUND(D189*E189,2),""))</f>
        <v/>
      </c>
    </row>
    <row r="190" ht="26" customHeight="1">
      <c r="A190" s="35" t="str">
        <f>IF(BPU!A190="","",BPU!A190)</f>
        <v/>
      </c>
      <c r="B190" s="32" t="str">
        <f>IF(BPU!B190="","",BPU!B190)</f>
        <v/>
      </c>
      <c r="C190" s="35" t="str">
        <f>IF(BPU!C190="","",BPU!C190)</f>
        <v/>
      </c>
      <c r="D190" s="36" t="n"/>
      <c r="E190" s="37" t="str">
        <f>IF(BPU!D190="","",BPU!D190)</f>
        <v/>
      </c>
      <c r="F190" s="38" t="str">
        <f>IF('Détail des lignes'!$F187="Sous-total",'Détail des lignes'!$AD187,IF(AND('Détail des lignes'!$F187="Ligne",ISNUMBER(D190),ISNUMBER(E190)),ROUND(D190*E190,2),""))</f>
        <v/>
      </c>
    </row>
    <row r="191" ht="26" customHeight="1">
      <c r="A191" s="35" t="str">
        <f>IF(BPU!A191="","",BPU!A191)</f>
        <v/>
      </c>
      <c r="B191" s="32" t="str">
        <f>IF(BPU!B191="","",BPU!B191)</f>
        <v/>
      </c>
      <c r="C191" s="35" t="str">
        <f>IF(BPU!C191="","",BPU!C191)</f>
        <v/>
      </c>
      <c r="D191" s="36" t="n"/>
      <c r="E191" s="37" t="str">
        <f>IF(BPU!D191="","",BPU!D191)</f>
        <v/>
      </c>
      <c r="F191" s="38" t="str">
        <f>IF('Détail des lignes'!$F188="Sous-total",'Détail des lignes'!$AD188,IF(AND('Détail des lignes'!$F188="Ligne",ISNUMBER(D191),ISNUMBER(E191)),ROUND(D191*E191,2),""))</f>
        <v/>
      </c>
    </row>
    <row r="192" ht="26" customHeight="1">
      <c r="A192" s="35" t="str">
        <f>IF(BPU!A192="","",BPU!A192)</f>
        <v/>
      </c>
      <c r="B192" s="32" t="str">
        <f>IF(BPU!B192="","",BPU!B192)</f>
        <v/>
      </c>
      <c r="C192" s="35" t="str">
        <f>IF(BPU!C192="","",BPU!C192)</f>
        <v/>
      </c>
      <c r="D192" s="36" t="n"/>
      <c r="E192" s="37" t="str">
        <f>IF(BPU!D192="","",BPU!D192)</f>
        <v/>
      </c>
      <c r="F192" s="38" t="str">
        <f>IF('Détail des lignes'!$F189="Sous-total",'Détail des lignes'!$AD189,IF(AND('Détail des lignes'!$F189="Ligne",ISNUMBER(D192),ISNUMBER(E192)),ROUND(D192*E192,2),""))</f>
        <v/>
      </c>
    </row>
    <row r="193" ht="26" customHeight="1">
      <c r="A193" s="35" t="str">
        <f>IF(BPU!A193="","",BPU!A193)</f>
        <v/>
      </c>
      <c r="B193" s="32" t="str">
        <f>IF(BPU!B193="","",BPU!B193)</f>
        <v/>
      </c>
      <c r="C193" s="35" t="str">
        <f>IF(BPU!C193="","",BPU!C193)</f>
        <v/>
      </c>
      <c r="D193" s="36" t="n"/>
      <c r="E193" s="37" t="str">
        <f>IF(BPU!D193="","",BPU!D193)</f>
        <v/>
      </c>
      <c r="F193" s="38" t="str">
        <f>IF('Détail des lignes'!$F190="Sous-total",'Détail des lignes'!$AD190,IF(AND('Détail des lignes'!$F190="Ligne",ISNUMBER(D193),ISNUMBER(E193)),ROUND(D193*E193,2),""))</f>
        <v/>
      </c>
    </row>
    <row r="194" ht="26" customHeight="1">
      <c r="A194" s="35" t="str">
        <f>IF(BPU!A194="","",BPU!A194)</f>
        <v/>
      </c>
      <c r="B194" s="32" t="str">
        <f>IF(BPU!B194="","",BPU!B194)</f>
        <v/>
      </c>
      <c r="C194" s="35" t="str">
        <f>IF(BPU!C194="","",BPU!C194)</f>
        <v/>
      </c>
      <c r="D194" s="36" t="n"/>
      <c r="E194" s="37" t="str">
        <f>IF(BPU!D194="","",BPU!D194)</f>
        <v/>
      </c>
      <c r="F194" s="38" t="str">
        <f>IF('Détail des lignes'!$F191="Sous-total",'Détail des lignes'!$AD191,IF(AND('Détail des lignes'!$F191="Ligne",ISNUMBER(D194),ISNUMBER(E194)),ROUND(D194*E194,2),""))</f>
        <v/>
      </c>
    </row>
    <row r="195" ht="26" customHeight="1">
      <c r="A195" s="35" t="str">
        <f>IF(BPU!A195="","",BPU!A195)</f>
        <v/>
      </c>
      <c r="B195" s="32" t="str">
        <f>IF(BPU!B195="","",BPU!B195)</f>
        <v/>
      </c>
      <c r="C195" s="35" t="str">
        <f>IF(BPU!C195="","",BPU!C195)</f>
        <v/>
      </c>
      <c r="D195" s="36" t="n"/>
      <c r="E195" s="37" t="str">
        <f>IF(BPU!D195="","",BPU!D195)</f>
        <v/>
      </c>
      <c r="F195" s="38" t="str">
        <f>IF('Détail des lignes'!$F192="Sous-total",'Détail des lignes'!$AD192,IF(AND('Détail des lignes'!$F192="Ligne",ISNUMBER(D195),ISNUMBER(E195)),ROUND(D195*E195,2),""))</f>
        <v/>
      </c>
    </row>
    <row r="196" ht="26" customHeight="1">
      <c r="A196" s="35" t="str">
        <f>IF(BPU!A196="","",BPU!A196)</f>
        <v/>
      </c>
      <c r="B196" s="32" t="str">
        <f>IF(BPU!B196="","",BPU!B196)</f>
        <v/>
      </c>
      <c r="C196" s="35" t="str">
        <f>IF(BPU!C196="","",BPU!C196)</f>
        <v/>
      </c>
      <c r="D196" s="36" t="n"/>
      <c r="E196" s="37" t="str">
        <f>IF(BPU!D196="","",BPU!D196)</f>
        <v/>
      </c>
      <c r="F196" s="38" t="str">
        <f>IF('Détail des lignes'!$F193="Sous-total",'Détail des lignes'!$AD193,IF(AND('Détail des lignes'!$F193="Ligne",ISNUMBER(D196),ISNUMBER(E196)),ROUND(D196*E196,2),""))</f>
        <v/>
      </c>
    </row>
    <row r="197" ht="26" customHeight="1">
      <c r="A197" s="35" t="str">
        <f>IF(BPU!A197="","",BPU!A197)</f>
        <v/>
      </c>
      <c r="B197" s="32" t="str">
        <f>IF(BPU!B197="","",BPU!B197)</f>
        <v/>
      </c>
      <c r="C197" s="35" t="str">
        <f>IF(BPU!C197="","",BPU!C197)</f>
        <v/>
      </c>
      <c r="D197" s="36" t="n"/>
      <c r="E197" s="37" t="str">
        <f>IF(BPU!D197="","",BPU!D197)</f>
        <v/>
      </c>
      <c r="F197" s="38" t="str">
        <f>IF('Détail des lignes'!$F194="Sous-total",'Détail des lignes'!$AD194,IF(AND('Détail des lignes'!$F194="Ligne",ISNUMBER(D197),ISNUMBER(E197)),ROUND(D197*E197,2),""))</f>
        <v/>
      </c>
    </row>
    <row r="198" ht="26" customHeight="1">
      <c r="A198" s="35" t="str">
        <f>IF(BPU!A198="","",BPU!A198)</f>
        <v/>
      </c>
      <c r="B198" s="32" t="str">
        <f>IF(BPU!B198="","",BPU!B198)</f>
        <v/>
      </c>
      <c r="C198" s="35" t="str">
        <f>IF(BPU!C198="","",BPU!C198)</f>
        <v/>
      </c>
      <c r="D198" s="36" t="n"/>
      <c r="E198" s="37" t="str">
        <f>IF(BPU!D198="","",BPU!D198)</f>
        <v/>
      </c>
      <c r="F198" s="38" t="str">
        <f>IF('Détail des lignes'!$F195="Sous-total",'Détail des lignes'!$AD195,IF(AND('Détail des lignes'!$F195="Ligne",ISNUMBER(D198),ISNUMBER(E198)),ROUND(D198*E198,2),""))</f>
        <v/>
      </c>
    </row>
    <row r="199" ht="26" customHeight="1">
      <c r="A199" s="35" t="str">
        <f>IF(BPU!A199="","",BPU!A199)</f>
        <v/>
      </c>
      <c r="B199" s="32" t="str">
        <f>IF(BPU!B199="","",BPU!B199)</f>
        <v/>
      </c>
      <c r="C199" s="35" t="str">
        <f>IF(BPU!C199="","",BPU!C199)</f>
        <v/>
      </c>
      <c r="D199" s="36" t="n"/>
      <c r="E199" s="37" t="str">
        <f>IF(BPU!D199="","",BPU!D199)</f>
        <v/>
      </c>
      <c r="F199" s="38" t="str">
        <f>IF('Détail des lignes'!$F196="Sous-total",'Détail des lignes'!$AD196,IF(AND('Détail des lignes'!$F196="Ligne",ISNUMBER(D199),ISNUMBER(E199)),ROUND(D199*E199,2),""))</f>
        <v/>
      </c>
    </row>
    <row r="200" ht="26" customHeight="1">
      <c r="A200" s="35" t="str">
        <f>IF(BPU!A200="","",BPU!A200)</f>
        <v/>
      </c>
      <c r="B200" s="32" t="str">
        <f>IF(BPU!B200="","",BPU!B200)</f>
        <v/>
      </c>
      <c r="C200" s="35" t="str">
        <f>IF(BPU!C200="","",BPU!C200)</f>
        <v/>
      </c>
      <c r="D200" s="36" t="n"/>
      <c r="E200" s="37" t="str">
        <f>IF(BPU!D200="","",BPU!D200)</f>
        <v/>
      </c>
      <c r="F200" s="38" t="str">
        <f>IF('Détail des lignes'!$F197="Sous-total",'Détail des lignes'!$AD197,IF(AND('Détail des lignes'!$F197="Ligne",ISNUMBER(D200),ISNUMBER(E200)),ROUND(D200*E200,2),""))</f>
        <v/>
      </c>
    </row>
    <row r="201" ht="26" customHeight="1">
      <c r="A201" s="35" t="str">
        <f>IF(BPU!A201="","",BPU!A201)</f>
        <v/>
      </c>
      <c r="B201" s="32" t="str">
        <f>IF(BPU!B201="","",BPU!B201)</f>
        <v/>
      </c>
      <c r="C201" s="35" t="str">
        <f>IF(BPU!C201="","",BPU!C201)</f>
        <v/>
      </c>
      <c r="D201" s="36" t="n"/>
      <c r="E201" s="37" t="str">
        <f>IF(BPU!D201="","",BPU!D201)</f>
        <v/>
      </c>
      <c r="F201" s="38" t="str">
        <f>IF('Détail des lignes'!$F198="Sous-total",'Détail des lignes'!$AD198,IF(AND('Détail des lignes'!$F198="Ligne",ISNUMBER(D201),ISNUMBER(E201)),ROUND(D201*E201,2),""))</f>
        <v/>
      </c>
    </row>
    <row r="202" ht="26" customHeight="1">
      <c r="A202" s="35" t="str">
        <f>IF(BPU!A202="","",BPU!A202)</f>
        <v/>
      </c>
      <c r="B202" s="32" t="str">
        <f>IF(BPU!B202="","",BPU!B202)</f>
        <v/>
      </c>
      <c r="C202" s="35" t="str">
        <f>IF(BPU!C202="","",BPU!C202)</f>
        <v/>
      </c>
      <c r="D202" s="36" t="n"/>
      <c r="E202" s="37" t="str">
        <f>IF(BPU!D202="","",BPU!D202)</f>
        <v/>
      </c>
      <c r="F202" s="38" t="str">
        <f>IF('Détail des lignes'!$F199="Sous-total",'Détail des lignes'!$AD199,IF(AND('Détail des lignes'!$F199="Ligne",ISNUMBER(D202),ISNUMBER(E202)),ROUND(D202*E202,2),""))</f>
        <v/>
      </c>
    </row>
    <row r="203" ht="26" customHeight="1">
      <c r="A203" s="35" t="str">
        <f>IF(BPU!A203="","",BPU!A203)</f>
        <v/>
      </c>
      <c r="B203" s="32" t="str">
        <f>IF(BPU!B203="","",BPU!B203)</f>
        <v/>
      </c>
      <c r="C203" s="35" t="str">
        <f>IF(BPU!C203="","",BPU!C203)</f>
        <v/>
      </c>
      <c r="D203" s="36" t="n"/>
      <c r="E203" s="37" t="str">
        <f>IF(BPU!D203="","",BPU!D203)</f>
        <v/>
      </c>
      <c r="F203" s="38" t="str">
        <f>IF('Détail des lignes'!$F200="Sous-total",'Détail des lignes'!$AD200,IF(AND('Détail des lignes'!$F200="Ligne",ISNUMBER(D203),ISNUMBER(E203)),ROUND(D203*E203,2),""))</f>
        <v/>
      </c>
    </row>
    <row r="204" ht="26" customHeight="1">
      <c r="A204" s="35" t="str">
        <f>IF(BPU!A204="","",BPU!A204)</f>
        <v/>
      </c>
      <c r="B204" s="32" t="str">
        <f>IF(BPU!B204="","",BPU!B204)</f>
        <v/>
      </c>
      <c r="C204" s="35" t="str">
        <f>IF(BPU!C204="","",BPU!C204)</f>
        <v/>
      </c>
      <c r="D204" s="36" t="n"/>
      <c r="E204" s="37" t="str">
        <f>IF(BPU!D204="","",BPU!D204)</f>
        <v/>
      </c>
      <c r="F204" s="38" t="str">
        <f>IF('Détail des lignes'!$F201="Sous-total",'Détail des lignes'!$AD201,IF(AND('Détail des lignes'!$F201="Ligne",ISNUMBER(D204),ISNUMBER(E204)),ROUND(D204*E204,2),""))</f>
        <v/>
      </c>
    </row>
    <row r="205" ht="26" customHeight="1">
      <c r="A205" s="35" t="str">
        <f>IF(BPU!A205="","",BPU!A205)</f>
        <v/>
      </c>
      <c r="B205" s="32" t="str">
        <f>IF(BPU!B205="","",BPU!B205)</f>
        <v/>
      </c>
      <c r="C205" s="35" t="str">
        <f>IF(BPU!C205="","",BPU!C205)</f>
        <v/>
      </c>
      <c r="D205" s="36" t="n"/>
      <c r="E205" s="37" t="str">
        <f>IF(BPU!D205="","",BPU!D205)</f>
        <v/>
      </c>
      <c r="F205" s="38" t="str">
        <f>IF('Détail des lignes'!$F202="Sous-total",'Détail des lignes'!$AD202,IF(AND('Détail des lignes'!$F202="Ligne",ISNUMBER(D205),ISNUMBER(E205)),ROUND(D205*E205,2),""))</f>
        <v/>
      </c>
    </row>
    <row r="206" ht="26" customHeight="1">
      <c r="A206" s="35" t="str">
        <f>IF(BPU!A206="","",BPU!A206)</f>
        <v/>
      </c>
      <c r="B206" s="32" t="str">
        <f>IF(BPU!B206="","",BPU!B206)</f>
        <v/>
      </c>
      <c r="C206" s="35" t="str">
        <f>IF(BPU!C206="","",BPU!C206)</f>
        <v/>
      </c>
      <c r="D206" s="36" t="n"/>
      <c r="E206" s="37" t="str">
        <f>IF(BPU!D206="","",BPU!D206)</f>
        <v/>
      </c>
      <c r="F206" s="38" t="str">
        <f>IF('Détail des lignes'!$F203="Sous-total",'Détail des lignes'!$AD203,IF(AND('Détail des lignes'!$F203="Ligne",ISNUMBER(D206),ISNUMBER(E206)),ROUND(D206*E206,2),""))</f>
        <v/>
      </c>
    </row>
    <row r="207" ht="26" customHeight="1">
      <c r="A207" s="35" t="str">
        <f>IF(BPU!A207="","",BPU!A207)</f>
        <v/>
      </c>
      <c r="B207" s="32" t="str">
        <f>IF(BPU!B207="","",BPU!B207)</f>
        <v/>
      </c>
      <c r="C207" s="35" t="str">
        <f>IF(BPU!C207="","",BPU!C207)</f>
        <v/>
      </c>
      <c r="D207" s="36" t="n"/>
      <c r="E207" s="37" t="str">
        <f>IF(BPU!D207="","",BPU!D207)</f>
        <v/>
      </c>
      <c r="F207" s="38" t="str">
        <f>IF('Détail des lignes'!$F204="Sous-total",'Détail des lignes'!$AD204,IF(AND('Détail des lignes'!$F204="Ligne",ISNUMBER(D207),ISNUMBER(E207)),ROUND(D207*E207,2),""))</f>
        <v/>
      </c>
    </row>
    <row r="208" ht="26" customHeight="1">
      <c r="A208" s="35" t="str">
        <f>IF(BPU!A208="","",BPU!A208)</f>
        <v/>
      </c>
      <c r="B208" s="32" t="str">
        <f>IF(BPU!B208="","",BPU!B208)</f>
        <v/>
      </c>
      <c r="C208" s="35" t="str">
        <f>IF(BPU!C208="","",BPU!C208)</f>
        <v/>
      </c>
      <c r="D208" s="36" t="n"/>
      <c r="E208" s="37" t="str">
        <f>IF(BPU!D208="","",BPU!D208)</f>
        <v/>
      </c>
      <c r="F208" s="38" t="str">
        <f>IF('Détail des lignes'!$F205="Sous-total",'Détail des lignes'!$AD205,IF(AND('Détail des lignes'!$F205="Ligne",ISNUMBER(D208),ISNUMBER(E208)),ROUND(D208*E208,2),""))</f>
        <v/>
      </c>
    </row>
    <row r="209" ht="26" customHeight="1">
      <c r="A209" s="35" t="str">
        <f>IF(BPU!A209="","",BPU!A209)</f>
        <v/>
      </c>
      <c r="B209" s="32" t="str">
        <f>IF(BPU!B209="","",BPU!B209)</f>
        <v/>
      </c>
      <c r="C209" s="35" t="str">
        <f>IF(BPU!C209="","",BPU!C209)</f>
        <v/>
      </c>
      <c r="D209" s="36" t="n"/>
      <c r="E209" s="37" t="str">
        <f>IF(BPU!D209="","",BPU!D209)</f>
        <v/>
      </c>
      <c r="F209" s="38" t="str">
        <f>IF('Détail des lignes'!$F206="Sous-total",'Détail des lignes'!$AD206,IF(AND('Détail des lignes'!$F206="Ligne",ISNUMBER(D209),ISNUMBER(E209)),ROUND(D209*E209,2),""))</f>
        <v/>
      </c>
    </row>
    <row r="210" ht="26" customHeight="1">
      <c r="A210" s="35" t="str">
        <f>IF(BPU!A210="","",BPU!A210)</f>
        <v/>
      </c>
      <c r="B210" s="32" t="str">
        <f>IF(BPU!B210="","",BPU!B210)</f>
        <v/>
      </c>
      <c r="C210" s="35" t="str">
        <f>IF(BPU!C210="","",BPU!C210)</f>
        <v/>
      </c>
      <c r="D210" s="36" t="n"/>
      <c r="E210" s="37" t="str">
        <f>IF(BPU!D210="","",BPU!D210)</f>
        <v/>
      </c>
      <c r="F210" s="38" t="str">
        <f>IF('Détail des lignes'!$F207="Sous-total",'Détail des lignes'!$AD207,IF(AND('Détail des lignes'!$F207="Ligne",ISNUMBER(D210),ISNUMBER(E210)),ROUND(D210*E210,2),""))</f>
        <v/>
      </c>
    </row>
    <row r="211" ht="26" customHeight="1">
      <c r="A211" s="35" t="str">
        <f>IF(BPU!A211="","",BPU!A211)</f>
        <v/>
      </c>
      <c r="B211" s="32" t="str">
        <f>IF(BPU!B211="","",BPU!B211)</f>
        <v/>
      </c>
      <c r="C211" s="35" t="str">
        <f>IF(BPU!C211="","",BPU!C211)</f>
        <v/>
      </c>
      <c r="D211" s="36" t="n"/>
      <c r="E211" s="37" t="str">
        <f>IF(BPU!D211="","",BPU!D211)</f>
        <v/>
      </c>
      <c r="F211" s="38" t="str">
        <f>IF('Détail des lignes'!$F208="Sous-total",'Détail des lignes'!$AD208,IF(AND('Détail des lignes'!$F208="Ligne",ISNUMBER(D211),ISNUMBER(E211)),ROUND(D211*E211,2),""))</f>
        <v/>
      </c>
    </row>
    <row r="212" ht="26" customHeight="1">
      <c r="A212" s="35" t="str">
        <f>IF(BPU!A212="","",BPU!A212)</f>
        <v/>
      </c>
      <c r="B212" s="32" t="str">
        <f>IF(BPU!B212="","",BPU!B212)</f>
        <v/>
      </c>
      <c r="C212" s="35" t="str">
        <f>IF(BPU!C212="","",BPU!C212)</f>
        <v/>
      </c>
      <c r="D212" s="36" t="n"/>
      <c r="E212" s="37" t="str">
        <f>IF(BPU!D212="","",BPU!D212)</f>
        <v/>
      </c>
      <c r="F212" s="38" t="str">
        <f>IF('Détail des lignes'!$F209="Sous-total",'Détail des lignes'!$AD209,IF(AND('Détail des lignes'!$F209="Ligne",ISNUMBER(D212),ISNUMBER(E212)),ROUND(D212*E212,2),""))</f>
        <v/>
      </c>
    </row>
    <row r="213" ht="26" customHeight="1">
      <c r="A213" s="35" t="str">
        <f>IF(BPU!A213="","",BPU!A213)</f>
        <v/>
      </c>
      <c r="B213" s="32" t="str">
        <f>IF(BPU!B213="","",BPU!B213)</f>
        <v/>
      </c>
      <c r="C213" s="35" t="str">
        <f>IF(BPU!C213="","",BPU!C213)</f>
        <v/>
      </c>
      <c r="D213" s="36" t="n"/>
      <c r="E213" s="37" t="str">
        <f>IF(BPU!D213="","",BPU!D213)</f>
        <v/>
      </c>
      <c r="F213" s="38" t="str">
        <f>IF('Détail des lignes'!$F210="Sous-total",'Détail des lignes'!$AD210,IF(AND('Détail des lignes'!$F210="Ligne",ISNUMBER(D213),ISNUMBER(E213)),ROUND(D213*E213,2),""))</f>
        <v/>
      </c>
    </row>
    <row r="214" ht="26" customHeight="1">
      <c r="A214" s="35" t="str">
        <f>IF(BPU!A214="","",BPU!A214)</f>
        <v/>
      </c>
      <c r="B214" s="32" t="str">
        <f>IF(BPU!B214="","",BPU!B214)</f>
        <v/>
      </c>
      <c r="C214" s="35" t="str">
        <f>IF(BPU!C214="","",BPU!C214)</f>
        <v/>
      </c>
      <c r="D214" s="36" t="n"/>
      <c r="E214" s="37" t="str">
        <f>IF(BPU!D214="","",BPU!D214)</f>
        <v/>
      </c>
      <c r="F214" s="38" t="str">
        <f>IF('Détail des lignes'!$F211="Sous-total",'Détail des lignes'!$AD211,IF(AND('Détail des lignes'!$F211="Ligne",ISNUMBER(D214),ISNUMBER(E214)),ROUND(D214*E214,2),""))</f>
        <v/>
      </c>
    </row>
    <row r="215" ht="26" customHeight="1">
      <c r="A215" s="35" t="str">
        <f>IF(BPU!A215="","",BPU!A215)</f>
        <v/>
      </c>
      <c r="B215" s="32" t="str">
        <f>IF(BPU!B215="","",BPU!B215)</f>
        <v/>
      </c>
      <c r="C215" s="35" t="str">
        <f>IF(BPU!C215="","",BPU!C215)</f>
        <v/>
      </c>
      <c r="D215" s="36" t="n"/>
      <c r="E215" s="37" t="str">
        <f>IF(BPU!D215="","",BPU!D215)</f>
        <v/>
      </c>
      <c r="F215" s="38" t="str">
        <f>IF('Détail des lignes'!$F212="Sous-total",'Détail des lignes'!$AD212,IF(AND('Détail des lignes'!$F212="Ligne",ISNUMBER(D215),ISNUMBER(E215)),ROUND(D215*E215,2),""))</f>
        <v/>
      </c>
    </row>
    <row r="216" ht="26" customHeight="1">
      <c r="A216" s="35" t="str">
        <f>IF(BPU!A216="","",BPU!A216)</f>
        <v/>
      </c>
      <c r="B216" s="32" t="str">
        <f>IF(BPU!B216="","",BPU!B216)</f>
        <v/>
      </c>
      <c r="C216" s="35" t="str">
        <f>IF(BPU!C216="","",BPU!C216)</f>
        <v/>
      </c>
      <c r="D216" s="36" t="n"/>
      <c r="E216" s="37" t="str">
        <f>IF(BPU!D216="","",BPU!D216)</f>
        <v/>
      </c>
      <c r="F216" s="38" t="str">
        <f>IF('Détail des lignes'!$F213="Sous-total",'Détail des lignes'!$AD213,IF(AND('Détail des lignes'!$F213="Ligne",ISNUMBER(D216),ISNUMBER(E216)),ROUND(D216*E216,2),""))</f>
        <v/>
      </c>
    </row>
    <row r="217" ht="26" customHeight="1">
      <c r="A217" s="35" t="str">
        <f>IF(BPU!A217="","",BPU!A217)</f>
        <v/>
      </c>
      <c r="B217" s="32" t="str">
        <f>IF(BPU!B217="","",BPU!B217)</f>
        <v/>
      </c>
      <c r="C217" s="35" t="str">
        <f>IF(BPU!C217="","",BPU!C217)</f>
        <v/>
      </c>
      <c r="D217" s="36" t="n"/>
      <c r="E217" s="37" t="str">
        <f>IF(BPU!D217="","",BPU!D217)</f>
        <v/>
      </c>
      <c r="F217" s="38" t="str">
        <f>IF('Détail des lignes'!$F214="Sous-total",'Détail des lignes'!$AD214,IF(AND('Détail des lignes'!$F214="Ligne",ISNUMBER(D217),ISNUMBER(E217)),ROUND(D217*E217,2),""))</f>
        <v/>
      </c>
    </row>
    <row r="218" ht="26" customHeight="1">
      <c r="A218" s="35" t="str">
        <f>IF(BPU!A218="","",BPU!A218)</f>
        <v/>
      </c>
      <c r="B218" s="32" t="str">
        <f>IF(BPU!B218="","",BPU!B218)</f>
        <v/>
      </c>
      <c r="C218" s="35" t="str">
        <f>IF(BPU!C218="","",BPU!C218)</f>
        <v/>
      </c>
      <c r="D218" s="36" t="n"/>
      <c r="E218" s="37" t="str">
        <f>IF(BPU!D218="","",BPU!D218)</f>
        <v/>
      </c>
      <c r="F218" s="38" t="str">
        <f>IF('Détail des lignes'!$F215="Sous-total",'Détail des lignes'!$AD215,IF(AND('Détail des lignes'!$F215="Ligne",ISNUMBER(D218),ISNUMBER(E218)),ROUND(D218*E218,2),""))</f>
        <v/>
      </c>
    </row>
    <row r="219" ht="26" customHeight="1">
      <c r="A219" s="35" t="str">
        <f>IF(BPU!A219="","",BPU!A219)</f>
        <v/>
      </c>
      <c r="B219" s="32" t="str">
        <f>IF(BPU!B219="","",BPU!B219)</f>
        <v/>
      </c>
      <c r="C219" s="35" t="str">
        <f>IF(BPU!C219="","",BPU!C219)</f>
        <v/>
      </c>
      <c r="D219" s="36" t="n"/>
      <c r="E219" s="37" t="str">
        <f>IF(BPU!D219="","",BPU!D219)</f>
        <v/>
      </c>
      <c r="F219" s="38" t="str">
        <f>IF('Détail des lignes'!$F216="Sous-total",'Détail des lignes'!$AD216,IF(AND('Détail des lignes'!$F216="Ligne",ISNUMBER(D219),ISNUMBER(E219)),ROUND(D219*E219,2),""))</f>
        <v/>
      </c>
    </row>
    <row r="220" ht="26" customHeight="1">
      <c r="A220" s="35" t="str">
        <f>IF(BPU!A220="","",BPU!A220)</f>
        <v/>
      </c>
      <c r="B220" s="32" t="str">
        <f>IF(BPU!B220="","",BPU!B220)</f>
        <v/>
      </c>
      <c r="C220" s="35" t="str">
        <f>IF(BPU!C220="","",BPU!C220)</f>
        <v/>
      </c>
      <c r="D220" s="36" t="n"/>
      <c r="E220" s="37" t="str">
        <f>IF(BPU!D220="","",BPU!D220)</f>
        <v/>
      </c>
      <c r="F220" s="38" t="str">
        <f>IF('Détail des lignes'!$F217="Sous-total",'Détail des lignes'!$AD217,IF(AND('Détail des lignes'!$F217="Ligne",ISNUMBER(D220),ISNUMBER(E220)),ROUND(D220*E220,2),""))</f>
        <v/>
      </c>
    </row>
    <row r="221" ht="26" customHeight="1">
      <c r="A221" s="35" t="str">
        <f>IF(BPU!A221="","",BPU!A221)</f>
        <v/>
      </c>
      <c r="B221" s="32" t="str">
        <f>IF(BPU!B221="","",BPU!B221)</f>
        <v/>
      </c>
      <c r="C221" s="35" t="str">
        <f>IF(BPU!C221="","",BPU!C221)</f>
        <v/>
      </c>
      <c r="D221" s="36" t="n"/>
      <c r="E221" s="37" t="str">
        <f>IF(BPU!D221="","",BPU!D221)</f>
        <v/>
      </c>
      <c r="F221" s="38" t="str">
        <f>IF('Détail des lignes'!$F218="Sous-total",'Détail des lignes'!$AD218,IF(AND('Détail des lignes'!$F218="Ligne",ISNUMBER(D221),ISNUMBER(E221)),ROUND(D221*E221,2),""))</f>
        <v/>
      </c>
    </row>
    <row r="222" ht="26" customHeight="1">
      <c r="A222" s="35" t="str">
        <f>IF(BPU!A222="","",BPU!A222)</f>
        <v/>
      </c>
      <c r="B222" s="32" t="str">
        <f>IF(BPU!B222="","",BPU!B222)</f>
        <v/>
      </c>
      <c r="C222" s="35" t="str">
        <f>IF(BPU!C222="","",BPU!C222)</f>
        <v/>
      </c>
      <c r="D222" s="36" t="n"/>
      <c r="E222" s="37" t="str">
        <f>IF(BPU!D222="","",BPU!D222)</f>
        <v/>
      </c>
      <c r="F222" s="38" t="str">
        <f>IF('Détail des lignes'!$F219="Sous-total",'Détail des lignes'!$AD219,IF(AND('Détail des lignes'!$F219="Ligne",ISNUMBER(D222),ISNUMBER(E222)),ROUND(D222*E222,2),""))</f>
        <v/>
      </c>
    </row>
    <row r="223" ht="26" customHeight="1">
      <c r="A223" s="35" t="str">
        <f>IF(BPU!A223="","",BPU!A223)</f>
        <v/>
      </c>
      <c r="B223" s="32" t="str">
        <f>IF(BPU!B223="","",BPU!B223)</f>
        <v/>
      </c>
      <c r="C223" s="35" t="str">
        <f>IF(BPU!C223="","",BPU!C223)</f>
        <v/>
      </c>
      <c r="D223" s="36" t="n"/>
      <c r="E223" s="37" t="str">
        <f>IF(BPU!D223="","",BPU!D223)</f>
        <v/>
      </c>
      <c r="F223" s="38" t="str">
        <f>IF('Détail des lignes'!$F220="Sous-total",'Détail des lignes'!$AD220,IF(AND('Détail des lignes'!$F220="Ligne",ISNUMBER(D223),ISNUMBER(E223)),ROUND(D223*E223,2),""))</f>
        <v/>
      </c>
    </row>
    <row r="224" ht="26" customHeight="1">
      <c r="A224" s="35" t="str">
        <f>IF(BPU!A224="","",BPU!A224)</f>
        <v/>
      </c>
      <c r="B224" s="32" t="str">
        <f>IF(BPU!B224="","",BPU!B224)</f>
        <v/>
      </c>
      <c r="C224" s="35" t="str">
        <f>IF(BPU!C224="","",BPU!C224)</f>
        <v/>
      </c>
      <c r="D224" s="36" t="n"/>
      <c r="E224" s="37" t="str">
        <f>IF(BPU!D224="","",BPU!D224)</f>
        <v/>
      </c>
      <c r="F224" s="38" t="str">
        <f>IF('Détail des lignes'!$F221="Sous-total",'Détail des lignes'!$AD221,IF(AND('Détail des lignes'!$F221="Ligne",ISNUMBER(D224),ISNUMBER(E224)),ROUND(D224*E224,2),""))</f>
        <v/>
      </c>
    </row>
    <row r="225" ht="26" customHeight="1">
      <c r="A225" s="35" t="str">
        <f>IF(BPU!A225="","",BPU!A225)</f>
        <v/>
      </c>
      <c r="B225" s="32" t="str">
        <f>IF(BPU!B225="","",BPU!B225)</f>
        <v/>
      </c>
      <c r="C225" s="35" t="str">
        <f>IF(BPU!C225="","",BPU!C225)</f>
        <v/>
      </c>
      <c r="D225" s="36" t="n"/>
      <c r="E225" s="37" t="str">
        <f>IF(BPU!D225="","",BPU!D225)</f>
        <v/>
      </c>
      <c r="F225" s="38" t="str">
        <f>IF('Détail des lignes'!$F222="Sous-total",'Détail des lignes'!$AD222,IF(AND('Détail des lignes'!$F222="Ligne",ISNUMBER(D225),ISNUMBER(E225)),ROUND(D225*E225,2),""))</f>
        <v/>
      </c>
    </row>
    <row r="226" ht="26" customHeight="1">
      <c r="A226" s="35" t="str">
        <f>IF(BPU!A226="","",BPU!A226)</f>
        <v/>
      </c>
      <c r="B226" s="32" t="str">
        <f>IF(BPU!B226="","",BPU!B226)</f>
        <v/>
      </c>
      <c r="C226" s="35" t="str">
        <f>IF(BPU!C226="","",BPU!C226)</f>
        <v/>
      </c>
      <c r="D226" s="36" t="n"/>
      <c r="E226" s="37" t="str">
        <f>IF(BPU!D226="","",BPU!D226)</f>
        <v/>
      </c>
      <c r="F226" s="38" t="str">
        <f>IF('Détail des lignes'!$F223="Sous-total",'Détail des lignes'!$AD223,IF(AND('Détail des lignes'!$F223="Ligne",ISNUMBER(D226),ISNUMBER(E226)),ROUND(D226*E226,2),""))</f>
        <v/>
      </c>
    </row>
    <row r="227" ht="26" customHeight="1">
      <c r="A227" s="35" t="str">
        <f>IF(BPU!A227="","",BPU!A227)</f>
        <v/>
      </c>
      <c r="B227" s="32" t="str">
        <f>IF(BPU!B227="","",BPU!B227)</f>
        <v/>
      </c>
      <c r="C227" s="35" t="str">
        <f>IF(BPU!C227="","",BPU!C227)</f>
        <v/>
      </c>
      <c r="D227" s="36" t="n"/>
      <c r="E227" s="37" t="str">
        <f>IF(BPU!D227="","",BPU!D227)</f>
        <v/>
      </c>
      <c r="F227" s="38" t="str">
        <f>IF('Détail des lignes'!$F224="Sous-total",'Détail des lignes'!$AD224,IF(AND('Détail des lignes'!$F224="Ligne",ISNUMBER(D227),ISNUMBER(E227)),ROUND(D227*E227,2),""))</f>
        <v/>
      </c>
    </row>
    <row r="228" ht="26" customHeight="1">
      <c r="A228" s="35" t="str">
        <f>IF(BPU!A228="","",BPU!A228)</f>
        <v/>
      </c>
      <c r="B228" s="32" t="str">
        <f>IF(BPU!B228="","",BPU!B228)</f>
        <v/>
      </c>
      <c r="C228" s="35" t="str">
        <f>IF(BPU!C228="","",BPU!C228)</f>
        <v/>
      </c>
      <c r="D228" s="36" t="n"/>
      <c r="E228" s="37" t="str">
        <f>IF(BPU!D228="","",BPU!D228)</f>
        <v/>
      </c>
      <c r="F228" s="38" t="str">
        <f>IF('Détail des lignes'!$F225="Sous-total",'Détail des lignes'!$AD225,IF(AND('Détail des lignes'!$F225="Ligne",ISNUMBER(D228),ISNUMBER(E228)),ROUND(D228*E228,2),""))</f>
        <v/>
      </c>
    </row>
    <row r="229" ht="26" customHeight="1">
      <c r="A229" s="35" t="str">
        <f>IF(BPU!A229="","",BPU!A229)</f>
        <v/>
      </c>
      <c r="B229" s="32" t="str">
        <f>IF(BPU!B229="","",BPU!B229)</f>
        <v/>
      </c>
      <c r="C229" s="35" t="str">
        <f>IF(BPU!C229="","",BPU!C229)</f>
        <v/>
      </c>
      <c r="D229" s="36" t="n"/>
      <c r="E229" s="37" t="str">
        <f>IF(BPU!D229="","",BPU!D229)</f>
        <v/>
      </c>
      <c r="F229" s="38" t="str">
        <f>IF('Détail des lignes'!$F226="Sous-total",'Détail des lignes'!$AD226,IF(AND('Détail des lignes'!$F226="Ligne",ISNUMBER(D229),ISNUMBER(E229)),ROUND(D229*E229,2),""))</f>
        <v/>
      </c>
    </row>
    <row r="230" ht="26" customHeight="1">
      <c r="A230" s="35" t="str">
        <f>IF(BPU!A230="","",BPU!A230)</f>
        <v/>
      </c>
      <c r="B230" s="32" t="str">
        <f>IF(BPU!B230="","",BPU!B230)</f>
        <v/>
      </c>
      <c r="C230" s="35" t="str">
        <f>IF(BPU!C230="","",BPU!C230)</f>
        <v/>
      </c>
      <c r="D230" s="36" t="n"/>
      <c r="E230" s="37" t="str">
        <f>IF(BPU!D230="","",BPU!D230)</f>
        <v/>
      </c>
      <c r="F230" s="38" t="str">
        <f>IF('Détail des lignes'!$F227="Sous-total",'Détail des lignes'!$AD227,IF(AND('Détail des lignes'!$F227="Ligne",ISNUMBER(D230),ISNUMBER(E230)),ROUND(D230*E230,2),""))</f>
        <v/>
      </c>
    </row>
    <row r="231" ht="26" customHeight="1">
      <c r="A231" s="35" t="str">
        <f>IF(BPU!A231="","",BPU!A231)</f>
        <v/>
      </c>
      <c r="B231" s="32" t="str">
        <f>IF(BPU!B231="","",BPU!B231)</f>
        <v/>
      </c>
      <c r="C231" s="35" t="str">
        <f>IF(BPU!C231="","",BPU!C231)</f>
        <v/>
      </c>
      <c r="D231" s="36" t="n"/>
      <c r="E231" s="37" t="str">
        <f>IF(BPU!D231="","",BPU!D231)</f>
        <v/>
      </c>
      <c r="F231" s="38" t="str">
        <f>IF('Détail des lignes'!$F228="Sous-total",'Détail des lignes'!$AD228,IF(AND('Détail des lignes'!$F228="Ligne",ISNUMBER(D231),ISNUMBER(E231)),ROUND(D231*E231,2),""))</f>
        <v/>
      </c>
    </row>
    <row r="232" ht="26" customHeight="1">
      <c r="A232" s="35" t="str">
        <f>IF(BPU!A232="","",BPU!A232)</f>
        <v/>
      </c>
      <c r="B232" s="32" t="str">
        <f>IF(BPU!B232="","",BPU!B232)</f>
        <v/>
      </c>
      <c r="C232" s="35" t="str">
        <f>IF(BPU!C232="","",BPU!C232)</f>
        <v/>
      </c>
      <c r="D232" s="36" t="n"/>
      <c r="E232" s="37" t="str">
        <f>IF(BPU!D232="","",BPU!D232)</f>
        <v/>
      </c>
      <c r="F232" s="38" t="str">
        <f>IF('Détail des lignes'!$F229="Sous-total",'Détail des lignes'!$AD229,IF(AND('Détail des lignes'!$F229="Ligne",ISNUMBER(D232),ISNUMBER(E232)),ROUND(D232*E232,2),""))</f>
        <v/>
      </c>
    </row>
    <row r="233" ht="26" customHeight="1">
      <c r="A233" s="35" t="str">
        <f>IF(BPU!A233="","",BPU!A233)</f>
        <v/>
      </c>
      <c r="B233" s="32" t="str">
        <f>IF(BPU!B233="","",BPU!B233)</f>
        <v/>
      </c>
      <c r="C233" s="35" t="str">
        <f>IF(BPU!C233="","",BPU!C233)</f>
        <v/>
      </c>
      <c r="D233" s="36" t="n"/>
      <c r="E233" s="37" t="str">
        <f>IF(BPU!D233="","",BPU!D233)</f>
        <v/>
      </c>
      <c r="F233" s="38" t="str">
        <f>IF('Détail des lignes'!$F230="Sous-total",'Détail des lignes'!$AD230,IF(AND('Détail des lignes'!$F230="Ligne",ISNUMBER(D233),ISNUMBER(E233)),ROUND(D233*E233,2),""))</f>
        <v/>
      </c>
    </row>
    <row r="234" ht="26" customHeight="1">
      <c r="A234" s="35" t="str">
        <f>IF(BPU!A234="","",BPU!A234)</f>
        <v/>
      </c>
      <c r="B234" s="32" t="str">
        <f>IF(BPU!B234="","",BPU!B234)</f>
        <v/>
      </c>
      <c r="C234" s="35" t="str">
        <f>IF(BPU!C234="","",BPU!C234)</f>
        <v/>
      </c>
      <c r="D234" s="36" t="n"/>
      <c r="E234" s="37" t="str">
        <f>IF(BPU!D234="","",BPU!D234)</f>
        <v/>
      </c>
      <c r="F234" s="38" t="str">
        <f>IF('Détail des lignes'!$F231="Sous-total",'Détail des lignes'!$AD231,IF(AND('Détail des lignes'!$F231="Ligne",ISNUMBER(D234),ISNUMBER(E234)),ROUND(D234*E234,2),""))</f>
        <v/>
      </c>
    </row>
    <row r="235" ht="26" customHeight="1">
      <c r="A235" s="35" t="str">
        <f>IF(BPU!A235="","",BPU!A235)</f>
        <v/>
      </c>
      <c r="B235" s="32" t="str">
        <f>IF(BPU!B235="","",BPU!B235)</f>
        <v/>
      </c>
      <c r="C235" s="35" t="str">
        <f>IF(BPU!C235="","",BPU!C235)</f>
        <v/>
      </c>
      <c r="D235" s="36" t="n"/>
      <c r="E235" s="37" t="str">
        <f>IF(BPU!D235="","",BPU!D235)</f>
        <v/>
      </c>
      <c r="F235" s="38" t="str">
        <f>IF('Détail des lignes'!$F232="Sous-total",'Détail des lignes'!$AD232,IF(AND('Détail des lignes'!$F232="Ligne",ISNUMBER(D235),ISNUMBER(E235)),ROUND(D235*E235,2),""))</f>
        <v/>
      </c>
    </row>
    <row r="236" ht="26" customHeight="1">
      <c r="A236" s="35" t="str">
        <f>IF(BPU!A236="","",BPU!A236)</f>
        <v/>
      </c>
      <c r="B236" s="32" t="str">
        <f>IF(BPU!B236="","",BPU!B236)</f>
        <v/>
      </c>
      <c r="C236" s="35" t="str">
        <f>IF(BPU!C236="","",BPU!C236)</f>
        <v/>
      </c>
      <c r="D236" s="36" t="n"/>
      <c r="E236" s="37" t="str">
        <f>IF(BPU!D236="","",BPU!D236)</f>
        <v/>
      </c>
      <c r="F236" s="38" t="str">
        <f>IF('Détail des lignes'!$F233="Sous-total",'Détail des lignes'!$AD233,IF(AND('Détail des lignes'!$F233="Ligne",ISNUMBER(D236),ISNUMBER(E236)),ROUND(D236*E236,2),""))</f>
        <v/>
      </c>
    </row>
    <row r="237" ht="26" customHeight="1">
      <c r="A237" s="35" t="str">
        <f>IF(BPU!A237="","",BPU!A237)</f>
        <v/>
      </c>
      <c r="B237" s="32" t="str">
        <f>IF(BPU!B237="","",BPU!B237)</f>
        <v/>
      </c>
      <c r="C237" s="35" t="str">
        <f>IF(BPU!C237="","",BPU!C237)</f>
        <v/>
      </c>
      <c r="D237" s="36" t="n"/>
      <c r="E237" s="37" t="str">
        <f>IF(BPU!D237="","",BPU!D237)</f>
        <v/>
      </c>
      <c r="F237" s="38" t="str">
        <f>IF('Détail des lignes'!$F234="Sous-total",'Détail des lignes'!$AD234,IF(AND('Détail des lignes'!$F234="Ligne",ISNUMBER(D237),ISNUMBER(E237)),ROUND(D237*E237,2),""))</f>
        <v/>
      </c>
    </row>
    <row r="238" ht="26" customHeight="1">
      <c r="A238" s="35" t="str">
        <f>IF(BPU!A238="","",BPU!A238)</f>
        <v/>
      </c>
      <c r="B238" s="32" t="str">
        <f>IF(BPU!B238="","",BPU!B238)</f>
        <v/>
      </c>
      <c r="C238" s="35" t="str">
        <f>IF(BPU!C238="","",BPU!C238)</f>
        <v/>
      </c>
      <c r="D238" s="36" t="n"/>
      <c r="E238" s="37" t="str">
        <f>IF(BPU!D238="","",BPU!D238)</f>
        <v/>
      </c>
      <c r="F238" s="38" t="str">
        <f>IF('Détail des lignes'!$F235="Sous-total",'Détail des lignes'!$AD235,IF(AND('Détail des lignes'!$F235="Ligne",ISNUMBER(D238),ISNUMBER(E238)),ROUND(D238*E238,2),""))</f>
        <v/>
      </c>
    </row>
    <row r="239" ht="26" customHeight="1">
      <c r="A239" s="35" t="str">
        <f>IF(BPU!A239="","",BPU!A239)</f>
        <v/>
      </c>
      <c r="B239" s="32" t="str">
        <f>IF(BPU!B239="","",BPU!B239)</f>
        <v/>
      </c>
      <c r="C239" s="35" t="str">
        <f>IF(BPU!C239="","",BPU!C239)</f>
        <v/>
      </c>
      <c r="D239" s="36" t="n"/>
      <c r="E239" s="37" t="str">
        <f>IF(BPU!D239="","",BPU!D239)</f>
        <v/>
      </c>
      <c r="F239" s="38" t="str">
        <f>IF('Détail des lignes'!$F236="Sous-total",'Détail des lignes'!$AD236,IF(AND('Détail des lignes'!$F236="Ligne",ISNUMBER(D239),ISNUMBER(E239)),ROUND(D239*E239,2),""))</f>
        <v/>
      </c>
    </row>
    <row r="240" ht="26" customHeight="1">
      <c r="A240" s="35" t="str">
        <f>IF(BPU!A240="","",BPU!A240)</f>
        <v/>
      </c>
      <c r="B240" s="32" t="str">
        <f>IF(BPU!B240="","",BPU!B240)</f>
        <v/>
      </c>
      <c r="C240" s="35" t="str">
        <f>IF(BPU!C240="","",BPU!C240)</f>
        <v/>
      </c>
      <c r="D240" s="36" t="n"/>
      <c r="E240" s="37" t="str">
        <f>IF(BPU!D240="","",BPU!D240)</f>
        <v/>
      </c>
      <c r="F240" s="38" t="str">
        <f>IF('Détail des lignes'!$F237="Sous-total",'Détail des lignes'!$AD237,IF(AND('Détail des lignes'!$F237="Ligne",ISNUMBER(D240),ISNUMBER(E240)),ROUND(D240*E240,2),""))</f>
        <v/>
      </c>
    </row>
    <row r="241" ht="26" customHeight="1">
      <c r="A241" s="35" t="str">
        <f>IF(BPU!A241="","",BPU!A241)</f>
        <v/>
      </c>
      <c r="B241" s="32" t="str">
        <f>IF(BPU!B241="","",BPU!B241)</f>
        <v/>
      </c>
      <c r="C241" s="35" t="str">
        <f>IF(BPU!C241="","",BPU!C241)</f>
        <v/>
      </c>
      <c r="D241" s="36" t="n"/>
      <c r="E241" s="37" t="str">
        <f>IF(BPU!D241="","",BPU!D241)</f>
        <v/>
      </c>
      <c r="F241" s="38" t="str">
        <f>IF('Détail des lignes'!$F238="Sous-total",'Détail des lignes'!$AD238,IF(AND('Détail des lignes'!$F238="Ligne",ISNUMBER(D241),ISNUMBER(E241)),ROUND(D241*E241,2),""))</f>
        <v/>
      </c>
    </row>
    <row r="242" ht="26" customHeight="1">
      <c r="A242" s="35" t="str">
        <f>IF(BPU!A242="","",BPU!A242)</f>
        <v/>
      </c>
      <c r="B242" s="32" t="str">
        <f>IF(BPU!B242="","",BPU!B242)</f>
        <v/>
      </c>
      <c r="C242" s="35" t="str">
        <f>IF(BPU!C242="","",BPU!C242)</f>
        <v/>
      </c>
      <c r="D242" s="36" t="n"/>
      <c r="E242" s="37" t="str">
        <f>IF(BPU!D242="","",BPU!D242)</f>
        <v/>
      </c>
      <c r="F242" s="38" t="str">
        <f>IF('Détail des lignes'!$F239="Sous-total",'Détail des lignes'!$AD239,IF(AND('Détail des lignes'!$F239="Ligne",ISNUMBER(D242),ISNUMBER(E242)),ROUND(D242*E242,2),""))</f>
        <v/>
      </c>
    </row>
    <row r="243" ht="26" customHeight="1">
      <c r="A243" s="35" t="str">
        <f>IF(BPU!A243="","",BPU!A243)</f>
        <v/>
      </c>
      <c r="B243" s="32" t="str">
        <f>IF(BPU!B243="","",BPU!B243)</f>
        <v/>
      </c>
      <c r="C243" s="35" t="str">
        <f>IF(BPU!C243="","",BPU!C243)</f>
        <v/>
      </c>
      <c r="D243" s="36" t="n"/>
      <c r="E243" s="37" t="str">
        <f>IF(BPU!D243="","",BPU!D243)</f>
        <v/>
      </c>
      <c r="F243" s="38" t="str">
        <f>IF('Détail des lignes'!$F240="Sous-total",'Détail des lignes'!$AD240,IF(AND('Détail des lignes'!$F240="Ligne",ISNUMBER(D243),ISNUMBER(E243)),ROUND(D243*E243,2),""))</f>
        <v/>
      </c>
    </row>
    <row r="244" ht="26" customHeight="1">
      <c r="A244" s="35" t="str">
        <f>IF(BPU!A244="","",BPU!A244)</f>
        <v/>
      </c>
      <c r="B244" s="32" t="str">
        <f>IF(BPU!B244="","",BPU!B244)</f>
        <v/>
      </c>
      <c r="C244" s="35" t="str">
        <f>IF(BPU!C244="","",BPU!C244)</f>
        <v/>
      </c>
      <c r="D244" s="36" t="n"/>
      <c r="E244" s="37" t="str">
        <f>IF(BPU!D244="","",BPU!D244)</f>
        <v/>
      </c>
      <c r="F244" s="38" t="str">
        <f>IF('Détail des lignes'!$F241="Sous-total",'Détail des lignes'!$AD241,IF(AND('Détail des lignes'!$F241="Ligne",ISNUMBER(D244),ISNUMBER(E244)),ROUND(D244*E244,2),""))</f>
        <v/>
      </c>
    </row>
    <row r="245" ht="26" customHeight="1">
      <c r="A245" s="35" t="str">
        <f>IF(BPU!A245="","",BPU!A245)</f>
        <v/>
      </c>
      <c r="B245" s="32" t="str">
        <f>IF(BPU!B245="","",BPU!B245)</f>
        <v/>
      </c>
      <c r="C245" s="35" t="str">
        <f>IF(BPU!C245="","",BPU!C245)</f>
        <v/>
      </c>
      <c r="D245" s="36" t="n"/>
      <c r="E245" s="37" t="str">
        <f>IF(BPU!D245="","",BPU!D245)</f>
        <v/>
      </c>
      <c r="F245" s="38" t="str">
        <f>IF('Détail des lignes'!$F242="Sous-total",'Détail des lignes'!$AD242,IF(AND('Détail des lignes'!$F242="Ligne",ISNUMBER(D245),ISNUMBER(E245)),ROUND(D245*E245,2),""))</f>
        <v/>
      </c>
    </row>
    <row r="246" ht="26" customHeight="1">
      <c r="A246" s="35" t="str">
        <f>IF(BPU!A246="","",BPU!A246)</f>
        <v/>
      </c>
      <c r="B246" s="32" t="str">
        <f>IF(BPU!B246="","",BPU!B246)</f>
        <v/>
      </c>
      <c r="C246" s="35" t="str">
        <f>IF(BPU!C246="","",BPU!C246)</f>
        <v/>
      </c>
      <c r="D246" s="36" t="n"/>
      <c r="E246" s="37" t="str">
        <f>IF(BPU!D246="","",BPU!D246)</f>
        <v/>
      </c>
      <c r="F246" s="38" t="str">
        <f>IF('Détail des lignes'!$F243="Sous-total",'Détail des lignes'!$AD243,IF(AND('Détail des lignes'!$F243="Ligne",ISNUMBER(D246),ISNUMBER(E246)),ROUND(D246*E246,2),""))</f>
        <v/>
      </c>
    </row>
    <row r="247" ht="26" customHeight="1">
      <c r="A247" s="35" t="str">
        <f>IF(BPU!A247="","",BPU!A247)</f>
        <v/>
      </c>
      <c r="B247" s="32" t="str">
        <f>IF(BPU!B247="","",BPU!B247)</f>
        <v/>
      </c>
      <c r="C247" s="35" t="str">
        <f>IF(BPU!C247="","",BPU!C247)</f>
        <v/>
      </c>
      <c r="D247" s="36" t="n"/>
      <c r="E247" s="37" t="str">
        <f>IF(BPU!D247="","",BPU!D247)</f>
        <v/>
      </c>
      <c r="F247" s="38" t="str">
        <f>IF('Détail des lignes'!$F244="Sous-total",'Détail des lignes'!$AD244,IF(AND('Détail des lignes'!$F244="Ligne",ISNUMBER(D247),ISNUMBER(E247)),ROUND(D247*E247,2),""))</f>
        <v/>
      </c>
    </row>
    <row r="248" ht="26" customHeight="1">
      <c r="A248" s="35" t="str">
        <f>IF(BPU!A248="","",BPU!A248)</f>
        <v/>
      </c>
      <c r="B248" s="32" t="str">
        <f>IF(BPU!B248="","",BPU!B248)</f>
        <v/>
      </c>
      <c r="C248" s="35" t="str">
        <f>IF(BPU!C248="","",BPU!C248)</f>
        <v/>
      </c>
      <c r="D248" s="36" t="n"/>
      <c r="E248" s="37" t="str">
        <f>IF(BPU!D248="","",BPU!D248)</f>
        <v/>
      </c>
      <c r="F248" s="38" t="str">
        <f>IF('Détail des lignes'!$F245="Sous-total",'Détail des lignes'!$AD245,IF(AND('Détail des lignes'!$F245="Ligne",ISNUMBER(D248),ISNUMBER(E248)),ROUND(D248*E248,2),""))</f>
        <v/>
      </c>
    </row>
    <row r="249" ht="26" customHeight="1">
      <c r="A249" s="35" t="str">
        <f>IF(BPU!A249="","",BPU!A249)</f>
        <v/>
      </c>
      <c r="B249" s="32" t="str">
        <f>IF(BPU!B249="","",BPU!B249)</f>
        <v/>
      </c>
      <c r="C249" s="35" t="str">
        <f>IF(BPU!C249="","",BPU!C249)</f>
        <v/>
      </c>
      <c r="D249" s="36" t="n"/>
      <c r="E249" s="37" t="str">
        <f>IF(BPU!D249="","",BPU!D249)</f>
        <v/>
      </c>
      <c r="F249" s="38" t="str">
        <f>IF('Détail des lignes'!$F246="Sous-total",'Détail des lignes'!$AD246,IF(AND('Détail des lignes'!$F246="Ligne",ISNUMBER(D249),ISNUMBER(E249)),ROUND(D249*E249,2),""))</f>
        <v/>
      </c>
    </row>
    <row r="250" ht="26" customHeight="1">
      <c r="A250" s="35" t="str">
        <f>IF(BPU!A250="","",BPU!A250)</f>
        <v/>
      </c>
      <c r="B250" s="32" t="str">
        <f>IF(BPU!B250="","",BPU!B250)</f>
        <v/>
      </c>
      <c r="C250" s="35" t="str">
        <f>IF(BPU!C250="","",BPU!C250)</f>
        <v/>
      </c>
      <c r="D250" s="36" t="n"/>
      <c r="E250" s="37" t="str">
        <f>IF(BPU!D250="","",BPU!D250)</f>
        <v/>
      </c>
      <c r="F250" s="38" t="str">
        <f>IF('Détail des lignes'!$F247="Sous-total",'Détail des lignes'!$AD247,IF(AND('Détail des lignes'!$F247="Ligne",ISNUMBER(D250),ISNUMBER(E250)),ROUND(D250*E250,2),""))</f>
        <v/>
      </c>
    </row>
    <row r="251" ht="26" customHeight="1">
      <c r="A251" s="35" t="str">
        <f>IF(BPU!A251="","",BPU!A251)</f>
        <v/>
      </c>
      <c r="B251" s="32" t="str">
        <f>IF(BPU!B251="","",BPU!B251)</f>
        <v/>
      </c>
      <c r="C251" s="35" t="str">
        <f>IF(BPU!C251="","",BPU!C251)</f>
        <v/>
      </c>
      <c r="D251" s="36" t="n"/>
      <c r="E251" s="37" t="str">
        <f>IF(BPU!D251="","",BPU!D251)</f>
        <v/>
      </c>
      <c r="F251" s="38" t="str">
        <f>IF('Détail des lignes'!$F248="Sous-total",'Détail des lignes'!$AD248,IF(AND('Détail des lignes'!$F248="Ligne",ISNUMBER(D251),ISNUMBER(E251)),ROUND(D251*E251,2),""))</f>
        <v/>
      </c>
    </row>
    <row r="252" ht="26" customHeight="1">
      <c r="A252" s="35" t="str">
        <f>IF(BPU!A252="","",BPU!A252)</f>
        <v/>
      </c>
      <c r="B252" s="32" t="str">
        <f>IF(BPU!B252="","",BPU!B252)</f>
        <v/>
      </c>
      <c r="C252" s="35" t="str">
        <f>IF(BPU!C252="","",BPU!C252)</f>
        <v/>
      </c>
      <c r="D252" s="36" t="n"/>
      <c r="E252" s="37" t="str">
        <f>IF(BPU!D252="","",BPU!D252)</f>
        <v/>
      </c>
      <c r="F252" s="38" t="str">
        <f>IF('Détail des lignes'!$F249="Sous-total",'Détail des lignes'!$AD249,IF(AND('Détail des lignes'!$F249="Ligne",ISNUMBER(D252),ISNUMBER(E252)),ROUND(D252*E252,2),""))</f>
        <v/>
      </c>
    </row>
    <row r="253" ht="26" customHeight="1">
      <c r="A253" s="35" t="str">
        <f>IF(BPU!A253="","",BPU!A253)</f>
        <v/>
      </c>
      <c r="B253" s="32" t="str">
        <f>IF(BPU!B253="","",BPU!B253)</f>
        <v/>
      </c>
      <c r="C253" s="35" t="str">
        <f>IF(BPU!C253="","",BPU!C253)</f>
        <v/>
      </c>
      <c r="D253" s="36" t="n"/>
      <c r="E253" s="37" t="str">
        <f>IF(BPU!D253="","",BPU!D253)</f>
        <v/>
      </c>
      <c r="F253" s="38" t="str">
        <f>IF('Détail des lignes'!$F250="Sous-total",'Détail des lignes'!$AD250,IF(AND('Détail des lignes'!$F250="Ligne",ISNUMBER(D253),ISNUMBER(E253)),ROUND(D253*E253,2),""))</f>
        <v/>
      </c>
    </row>
    <row r="254" ht="26" customHeight="1">
      <c r="A254" s="35" t="str">
        <f>IF(BPU!A254="","",BPU!A254)</f>
        <v/>
      </c>
      <c r="B254" s="32" t="str">
        <f>IF(BPU!B254="","",BPU!B254)</f>
        <v/>
      </c>
      <c r="C254" s="35" t="str">
        <f>IF(BPU!C254="","",BPU!C254)</f>
        <v/>
      </c>
      <c r="D254" s="36" t="n"/>
      <c r="E254" s="37" t="str">
        <f>IF(BPU!D254="","",BPU!D254)</f>
        <v/>
      </c>
      <c r="F254" s="38" t="str">
        <f>IF('Détail des lignes'!$F251="Sous-total",'Détail des lignes'!$AD251,IF(AND('Détail des lignes'!$F251="Ligne",ISNUMBER(D254),ISNUMBER(E254)),ROUND(D254*E254,2),""))</f>
        <v/>
      </c>
    </row>
    <row r="255" ht="26" customHeight="1">
      <c r="A255" s="35" t="str">
        <f>IF(BPU!A255="","",BPU!A255)</f>
        <v/>
      </c>
      <c r="B255" s="32" t="str">
        <f>IF(BPU!B255="","",BPU!B255)</f>
        <v/>
      </c>
      <c r="C255" s="35" t="str">
        <f>IF(BPU!C255="","",BPU!C255)</f>
        <v/>
      </c>
      <c r="D255" s="36" t="n"/>
      <c r="E255" s="37" t="str">
        <f>IF(BPU!D255="","",BPU!D255)</f>
        <v/>
      </c>
      <c r="F255" s="38" t="str">
        <f>IF('Détail des lignes'!$F252="Sous-total",'Détail des lignes'!$AD252,IF(AND('Détail des lignes'!$F252="Ligne",ISNUMBER(D255),ISNUMBER(E255)),ROUND(D255*E255,2),""))</f>
        <v/>
      </c>
    </row>
    <row r="256" ht="26" customHeight="1">
      <c r="A256" s="35" t="str">
        <f>IF(BPU!A256="","",BPU!A256)</f>
        <v/>
      </c>
      <c r="B256" s="32" t="str">
        <f>IF(BPU!B256="","",BPU!B256)</f>
        <v/>
      </c>
      <c r="C256" s="35" t="str">
        <f>IF(BPU!C256="","",BPU!C256)</f>
        <v/>
      </c>
      <c r="D256" s="36" t="n"/>
      <c r="E256" s="37" t="str">
        <f>IF(BPU!D256="","",BPU!D256)</f>
        <v/>
      </c>
      <c r="F256" s="38" t="str">
        <f>IF('Détail des lignes'!$F253="Sous-total",'Détail des lignes'!$AD253,IF(AND('Détail des lignes'!$F253="Ligne",ISNUMBER(D256),ISNUMBER(E256)),ROUND(D256*E256,2),""))</f>
        <v/>
      </c>
    </row>
    <row r="257" ht="26" customHeight="1">
      <c r="A257" s="35" t="str">
        <f>IF(BPU!A257="","",BPU!A257)</f>
        <v/>
      </c>
      <c r="B257" s="32" t="str">
        <f>IF(BPU!B257="","",BPU!B257)</f>
        <v/>
      </c>
      <c r="C257" s="35" t="str">
        <f>IF(BPU!C257="","",BPU!C257)</f>
        <v/>
      </c>
      <c r="D257" s="36" t="n"/>
      <c r="E257" s="37" t="str">
        <f>IF(BPU!D257="","",BPU!D257)</f>
        <v/>
      </c>
      <c r="F257" s="38" t="str">
        <f>IF('Détail des lignes'!$F254="Sous-total",'Détail des lignes'!$AD254,IF(AND('Détail des lignes'!$F254="Ligne",ISNUMBER(D257),ISNUMBER(E257)),ROUND(D257*E257,2),""))</f>
        <v/>
      </c>
    </row>
    <row r="258" ht="26" customHeight="1">
      <c r="A258" s="35" t="str">
        <f>IF(BPU!A258="","",BPU!A258)</f>
        <v/>
      </c>
      <c r="B258" s="32" t="str">
        <f>IF(BPU!B258="","",BPU!B258)</f>
        <v/>
      </c>
      <c r="C258" s="35" t="str">
        <f>IF(BPU!C258="","",BPU!C258)</f>
        <v/>
      </c>
      <c r="D258" s="36" t="n"/>
      <c r="E258" s="37" t="str">
        <f>IF(BPU!D258="","",BPU!D258)</f>
        <v/>
      </c>
      <c r="F258" s="38" t="str">
        <f>IF('Détail des lignes'!$F255="Sous-total",'Détail des lignes'!$AD255,IF(AND('Détail des lignes'!$F255="Ligne",ISNUMBER(D258),ISNUMBER(E258)),ROUND(D258*E258,2),""))</f>
        <v/>
      </c>
    </row>
    <row r="259" ht="26" customHeight="1">
      <c r="A259" s="35" t="str">
        <f>IF(BPU!A259="","",BPU!A259)</f>
        <v/>
      </c>
      <c r="B259" s="32" t="str">
        <f>IF(BPU!B259="","",BPU!B259)</f>
        <v/>
      </c>
      <c r="C259" s="35" t="str">
        <f>IF(BPU!C259="","",BPU!C259)</f>
        <v/>
      </c>
      <c r="D259" s="36" t="n"/>
      <c r="E259" s="37" t="str">
        <f>IF(BPU!D259="","",BPU!D259)</f>
        <v/>
      </c>
      <c r="F259" s="38" t="str">
        <f>IF('Détail des lignes'!$F256="Sous-total",'Détail des lignes'!$AD256,IF(AND('Détail des lignes'!$F256="Ligne",ISNUMBER(D259),ISNUMBER(E259)),ROUND(D259*E259,2),""))</f>
        <v/>
      </c>
    </row>
    <row r="260" ht="26" customHeight="1">
      <c r="A260" s="35" t="str">
        <f>IF(BPU!A260="","",BPU!A260)</f>
        <v/>
      </c>
      <c r="B260" s="32" t="str">
        <f>IF(BPU!B260="","",BPU!B260)</f>
        <v/>
      </c>
      <c r="C260" s="35" t="str">
        <f>IF(BPU!C260="","",BPU!C260)</f>
        <v/>
      </c>
      <c r="D260" s="36" t="n"/>
      <c r="E260" s="37" t="str">
        <f>IF(BPU!D260="","",BPU!D260)</f>
        <v/>
      </c>
      <c r="F260" s="38" t="str">
        <f>IF('Détail des lignes'!$F257="Sous-total",'Détail des lignes'!$AD257,IF(AND('Détail des lignes'!$F257="Ligne",ISNUMBER(D260),ISNUMBER(E260)),ROUND(D260*E260,2),""))</f>
        <v/>
      </c>
    </row>
    <row r="261" ht="26" customHeight="1">
      <c r="A261" s="35" t="str">
        <f>IF(BPU!A261="","",BPU!A261)</f>
        <v/>
      </c>
      <c r="B261" s="32" t="str">
        <f>IF(BPU!B261="","",BPU!B261)</f>
        <v/>
      </c>
      <c r="C261" s="35" t="str">
        <f>IF(BPU!C261="","",BPU!C261)</f>
        <v/>
      </c>
      <c r="D261" s="36" t="n"/>
      <c r="E261" s="37" t="str">
        <f>IF(BPU!D261="","",BPU!D261)</f>
        <v/>
      </c>
      <c r="F261" s="38" t="str">
        <f>IF('Détail des lignes'!$F258="Sous-total",'Détail des lignes'!$AD258,IF(AND('Détail des lignes'!$F258="Ligne",ISNUMBER(D261),ISNUMBER(E261)),ROUND(D261*E261,2),""))</f>
        <v/>
      </c>
    </row>
    <row r="262" ht="26" customHeight="1">
      <c r="A262" s="35" t="str">
        <f>IF(BPU!A262="","",BPU!A262)</f>
        <v/>
      </c>
      <c r="B262" s="32" t="str">
        <f>IF(BPU!B262="","",BPU!B262)</f>
        <v/>
      </c>
      <c r="C262" s="35" t="str">
        <f>IF(BPU!C262="","",BPU!C262)</f>
        <v/>
      </c>
      <c r="D262" s="36" t="n"/>
      <c r="E262" s="37" t="str">
        <f>IF(BPU!D262="","",BPU!D262)</f>
        <v/>
      </c>
      <c r="F262" s="38" t="str">
        <f>IF('Détail des lignes'!$F259="Sous-total",'Détail des lignes'!$AD259,IF(AND('Détail des lignes'!$F259="Ligne",ISNUMBER(D262),ISNUMBER(E262)),ROUND(D262*E262,2),""))</f>
        <v/>
      </c>
    </row>
    <row r="263" ht="26" customHeight="1">
      <c r="A263" s="35" t="str">
        <f>IF(BPU!A263="","",BPU!A263)</f>
        <v/>
      </c>
      <c r="B263" s="32" t="str">
        <f>IF(BPU!B263="","",BPU!B263)</f>
        <v/>
      </c>
      <c r="C263" s="35" t="str">
        <f>IF(BPU!C263="","",BPU!C263)</f>
        <v/>
      </c>
      <c r="D263" s="36" t="n"/>
      <c r="E263" s="37" t="str">
        <f>IF(BPU!D263="","",BPU!D263)</f>
        <v/>
      </c>
      <c r="F263" s="38" t="str">
        <f>IF('Détail des lignes'!$F260="Sous-total",'Détail des lignes'!$AD260,IF(AND('Détail des lignes'!$F260="Ligne",ISNUMBER(D263),ISNUMBER(E263)),ROUND(D263*E263,2),""))</f>
        <v/>
      </c>
    </row>
    <row r="264" ht="26" customHeight="1">
      <c r="A264" s="35" t="str">
        <f>IF(BPU!A264="","",BPU!A264)</f>
        <v/>
      </c>
      <c r="B264" s="32" t="str">
        <f>IF(BPU!B264="","",BPU!B264)</f>
        <v/>
      </c>
      <c r="C264" s="35" t="str">
        <f>IF(BPU!C264="","",BPU!C264)</f>
        <v/>
      </c>
      <c r="D264" s="36" t="n"/>
      <c r="E264" s="37" t="str">
        <f>IF(BPU!D264="","",BPU!D264)</f>
        <v/>
      </c>
      <c r="F264" s="38" t="str">
        <f>IF('Détail des lignes'!$F261="Sous-total",'Détail des lignes'!$AD261,IF(AND('Détail des lignes'!$F261="Ligne",ISNUMBER(D264),ISNUMBER(E264)),ROUND(D264*E264,2),""))</f>
        <v/>
      </c>
    </row>
    <row r="265" ht="26" customHeight="1">
      <c r="A265" s="35" t="str">
        <f>IF(BPU!A265="","",BPU!A265)</f>
        <v/>
      </c>
      <c r="B265" s="32" t="str">
        <f>IF(BPU!B265="","",BPU!B265)</f>
        <v/>
      </c>
      <c r="C265" s="35" t="str">
        <f>IF(BPU!C265="","",BPU!C265)</f>
        <v/>
      </c>
      <c r="D265" s="36" t="n"/>
      <c r="E265" s="37" t="str">
        <f>IF(BPU!D265="","",BPU!D265)</f>
        <v/>
      </c>
      <c r="F265" s="38" t="str">
        <f>IF('Détail des lignes'!$F262="Sous-total",'Détail des lignes'!$AD262,IF(AND('Détail des lignes'!$F262="Ligne",ISNUMBER(D265),ISNUMBER(E265)),ROUND(D265*E265,2),""))</f>
        <v/>
      </c>
    </row>
    <row r="266" ht="26" customHeight="1">
      <c r="A266" s="35" t="str">
        <f>IF(BPU!A266="","",BPU!A266)</f>
        <v/>
      </c>
      <c r="B266" s="32" t="str">
        <f>IF(BPU!B266="","",BPU!B266)</f>
        <v/>
      </c>
      <c r="C266" s="35" t="str">
        <f>IF(BPU!C266="","",BPU!C266)</f>
        <v/>
      </c>
      <c r="D266" s="36" t="n"/>
      <c r="E266" s="37" t="str">
        <f>IF(BPU!D266="","",BPU!D266)</f>
        <v/>
      </c>
      <c r="F266" s="38" t="str">
        <f>IF('Détail des lignes'!$F263="Sous-total",'Détail des lignes'!$AD263,IF(AND('Détail des lignes'!$F263="Ligne",ISNUMBER(D266),ISNUMBER(E266)),ROUND(D266*E266,2),""))</f>
        <v/>
      </c>
    </row>
    <row r="267" ht="26" customHeight="1">
      <c r="A267" s="35" t="str">
        <f>IF(BPU!A267="","",BPU!A267)</f>
        <v/>
      </c>
      <c r="B267" s="32" t="str">
        <f>IF(BPU!B267="","",BPU!B267)</f>
        <v/>
      </c>
      <c r="C267" s="35" t="str">
        <f>IF(BPU!C267="","",BPU!C267)</f>
        <v/>
      </c>
      <c r="D267" s="36" t="n"/>
      <c r="E267" s="37" t="str">
        <f>IF(BPU!D267="","",BPU!D267)</f>
        <v/>
      </c>
      <c r="F267" s="38" t="str">
        <f>IF('Détail des lignes'!$F264="Sous-total",'Détail des lignes'!$AD264,IF(AND('Détail des lignes'!$F264="Ligne",ISNUMBER(D267),ISNUMBER(E267)),ROUND(D267*E267,2),""))</f>
        <v/>
      </c>
    </row>
    <row r="268" ht="26" customHeight="1">
      <c r="A268" s="35" t="str">
        <f>IF(BPU!A268="","",BPU!A268)</f>
        <v/>
      </c>
      <c r="B268" s="32" t="str">
        <f>IF(BPU!B268="","",BPU!B268)</f>
        <v/>
      </c>
      <c r="C268" s="35" t="str">
        <f>IF(BPU!C268="","",BPU!C268)</f>
        <v/>
      </c>
      <c r="D268" s="36" t="n"/>
      <c r="E268" s="37" t="str">
        <f>IF(BPU!D268="","",BPU!D268)</f>
        <v/>
      </c>
      <c r="F268" s="38" t="str">
        <f>IF('Détail des lignes'!$F265="Sous-total",'Détail des lignes'!$AD265,IF(AND('Détail des lignes'!$F265="Ligne",ISNUMBER(D268),ISNUMBER(E268)),ROUND(D268*E268,2),""))</f>
        <v/>
      </c>
    </row>
    <row r="269" ht="26" customHeight="1">
      <c r="A269" s="35" t="str">
        <f>IF(BPU!A269="","",BPU!A269)</f>
        <v/>
      </c>
      <c r="B269" s="32" t="str">
        <f>IF(BPU!B269="","",BPU!B269)</f>
        <v/>
      </c>
      <c r="C269" s="35" t="str">
        <f>IF(BPU!C269="","",BPU!C269)</f>
        <v/>
      </c>
      <c r="D269" s="36" t="n"/>
      <c r="E269" s="37" t="str">
        <f>IF(BPU!D269="","",BPU!D269)</f>
        <v/>
      </c>
      <c r="F269" s="38" t="str">
        <f>IF('Détail des lignes'!$F266="Sous-total",'Détail des lignes'!$AD266,IF(AND('Détail des lignes'!$F266="Ligne",ISNUMBER(D269),ISNUMBER(E269)),ROUND(D269*E269,2),""))</f>
        <v/>
      </c>
    </row>
    <row r="270" ht="26" customHeight="1">
      <c r="A270" s="35" t="str">
        <f>IF(BPU!A270="","",BPU!A270)</f>
        <v/>
      </c>
      <c r="B270" s="32" t="str">
        <f>IF(BPU!B270="","",BPU!B270)</f>
        <v/>
      </c>
      <c r="C270" s="35" t="str">
        <f>IF(BPU!C270="","",BPU!C270)</f>
        <v/>
      </c>
      <c r="D270" s="36" t="n"/>
      <c r="E270" s="37" t="str">
        <f>IF(BPU!D270="","",BPU!D270)</f>
        <v/>
      </c>
      <c r="F270" s="38" t="str">
        <f>IF('Détail des lignes'!$F267="Sous-total",'Détail des lignes'!$AD267,IF(AND('Détail des lignes'!$F267="Ligne",ISNUMBER(D270),ISNUMBER(E270)),ROUND(D270*E270,2),""))</f>
        <v/>
      </c>
    </row>
    <row r="271" ht="26" customHeight="1">
      <c r="A271" s="35" t="str">
        <f>IF(BPU!A271="","",BPU!A271)</f>
        <v/>
      </c>
      <c r="B271" s="32" t="str">
        <f>IF(BPU!B271="","",BPU!B271)</f>
        <v/>
      </c>
      <c r="C271" s="35" t="str">
        <f>IF(BPU!C271="","",BPU!C271)</f>
        <v/>
      </c>
      <c r="D271" s="36" t="n"/>
      <c r="E271" s="37" t="str">
        <f>IF(BPU!D271="","",BPU!D271)</f>
        <v/>
      </c>
      <c r="F271" s="38" t="str">
        <f>IF('Détail des lignes'!$F268="Sous-total",'Détail des lignes'!$AD268,IF(AND('Détail des lignes'!$F268="Ligne",ISNUMBER(D271),ISNUMBER(E271)),ROUND(D271*E271,2),""))</f>
        <v/>
      </c>
    </row>
    <row r="272" ht="26" customHeight="1">
      <c r="A272" s="35" t="str">
        <f>IF(BPU!A272="","",BPU!A272)</f>
        <v/>
      </c>
      <c r="B272" s="32" t="str">
        <f>IF(BPU!B272="","",BPU!B272)</f>
        <v/>
      </c>
      <c r="C272" s="35" t="str">
        <f>IF(BPU!C272="","",BPU!C272)</f>
        <v/>
      </c>
      <c r="D272" s="36" t="n"/>
      <c r="E272" s="37" t="str">
        <f>IF(BPU!D272="","",BPU!D272)</f>
        <v/>
      </c>
      <c r="F272" s="38" t="str">
        <f>IF('Détail des lignes'!$F269="Sous-total",'Détail des lignes'!$AD269,IF(AND('Détail des lignes'!$F269="Ligne",ISNUMBER(D272),ISNUMBER(E272)),ROUND(D272*E272,2),""))</f>
        <v/>
      </c>
    </row>
    <row r="273" ht="26" customHeight="1">
      <c r="A273" s="35" t="str">
        <f>IF(BPU!A273="","",BPU!A273)</f>
        <v/>
      </c>
      <c r="B273" s="32" t="str">
        <f>IF(BPU!B273="","",BPU!B273)</f>
        <v/>
      </c>
      <c r="C273" s="35" t="str">
        <f>IF(BPU!C273="","",BPU!C273)</f>
        <v/>
      </c>
      <c r="D273" s="36" t="n"/>
      <c r="E273" s="37" t="str">
        <f>IF(BPU!D273="","",BPU!D273)</f>
        <v/>
      </c>
      <c r="F273" s="38" t="str">
        <f>IF('Détail des lignes'!$F270="Sous-total",'Détail des lignes'!$AD270,IF(AND('Détail des lignes'!$F270="Ligne",ISNUMBER(D273),ISNUMBER(E273)),ROUND(D273*E273,2),""))</f>
        <v/>
      </c>
    </row>
    <row r="274" ht="26" customHeight="1">
      <c r="A274" s="35" t="str">
        <f>IF(BPU!A274="","",BPU!A274)</f>
        <v/>
      </c>
      <c r="B274" s="32" t="str">
        <f>IF(BPU!B274="","",BPU!B274)</f>
        <v/>
      </c>
      <c r="C274" s="35" t="str">
        <f>IF(BPU!C274="","",BPU!C274)</f>
        <v/>
      </c>
      <c r="D274" s="36" t="n"/>
      <c r="E274" s="37" t="str">
        <f>IF(BPU!D274="","",BPU!D274)</f>
        <v/>
      </c>
      <c r="F274" s="38" t="str">
        <f>IF('Détail des lignes'!$F271="Sous-total",'Détail des lignes'!$AD271,IF(AND('Détail des lignes'!$F271="Ligne",ISNUMBER(D274),ISNUMBER(E274)),ROUND(D274*E274,2),""))</f>
        <v/>
      </c>
    </row>
    <row r="275" ht="26" customHeight="1">
      <c r="A275" s="35" t="str">
        <f>IF(BPU!A275="","",BPU!A275)</f>
        <v/>
      </c>
      <c r="B275" s="32" t="str">
        <f>IF(BPU!B275="","",BPU!B275)</f>
        <v/>
      </c>
      <c r="C275" s="35" t="str">
        <f>IF(BPU!C275="","",BPU!C275)</f>
        <v/>
      </c>
      <c r="D275" s="36" t="n"/>
      <c r="E275" s="37" t="str">
        <f>IF(BPU!D275="","",BPU!D275)</f>
        <v/>
      </c>
      <c r="F275" s="38" t="str">
        <f>IF('Détail des lignes'!$F272="Sous-total",'Détail des lignes'!$AD272,IF(AND('Détail des lignes'!$F272="Ligne",ISNUMBER(D275),ISNUMBER(E275)),ROUND(D275*E275,2),""))</f>
        <v/>
      </c>
    </row>
    <row r="276" ht="26" customHeight="1">
      <c r="A276" s="35" t="str">
        <f>IF(BPU!A276="","",BPU!A276)</f>
        <v/>
      </c>
      <c r="B276" s="32" t="str">
        <f>IF(BPU!B276="","",BPU!B276)</f>
        <v/>
      </c>
      <c r="C276" s="35" t="str">
        <f>IF(BPU!C276="","",BPU!C276)</f>
        <v/>
      </c>
      <c r="D276" s="36" t="n"/>
      <c r="E276" s="37" t="str">
        <f>IF(BPU!D276="","",BPU!D276)</f>
        <v/>
      </c>
      <c r="F276" s="38" t="str">
        <f>IF('Détail des lignes'!$F273="Sous-total",'Détail des lignes'!$AD273,IF(AND('Détail des lignes'!$F273="Ligne",ISNUMBER(D276),ISNUMBER(E276)),ROUND(D276*E276,2),""))</f>
        <v/>
      </c>
    </row>
    <row r="277" ht="26" customHeight="1">
      <c r="A277" s="35" t="str">
        <f>IF(BPU!A277="","",BPU!A277)</f>
        <v/>
      </c>
      <c r="B277" s="32" t="str">
        <f>IF(BPU!B277="","",BPU!B277)</f>
        <v/>
      </c>
      <c r="C277" s="35" t="str">
        <f>IF(BPU!C277="","",BPU!C277)</f>
        <v/>
      </c>
      <c r="D277" s="36" t="n"/>
      <c r="E277" s="37" t="str">
        <f>IF(BPU!D277="","",BPU!D277)</f>
        <v/>
      </c>
      <c r="F277" s="38" t="str">
        <f>IF('Détail des lignes'!$F274="Sous-total",'Détail des lignes'!$AD274,IF(AND('Détail des lignes'!$F274="Ligne",ISNUMBER(D277),ISNUMBER(E277)),ROUND(D277*E277,2),""))</f>
        <v/>
      </c>
    </row>
    <row r="278" ht="26" customHeight="1">
      <c r="A278" s="35" t="str">
        <f>IF(BPU!A278="","",BPU!A278)</f>
        <v/>
      </c>
      <c r="B278" s="32" t="str">
        <f>IF(BPU!B278="","",BPU!B278)</f>
        <v/>
      </c>
      <c r="C278" s="35" t="str">
        <f>IF(BPU!C278="","",BPU!C278)</f>
        <v/>
      </c>
      <c r="D278" s="36" t="n"/>
      <c r="E278" s="37" t="str">
        <f>IF(BPU!D278="","",BPU!D278)</f>
        <v/>
      </c>
      <c r="F278" s="38" t="str">
        <f>IF('Détail des lignes'!$F275="Sous-total",'Détail des lignes'!$AD275,IF(AND('Détail des lignes'!$F275="Ligne",ISNUMBER(D278),ISNUMBER(E278)),ROUND(D278*E278,2),""))</f>
        <v/>
      </c>
    </row>
    <row r="279" ht="26" customHeight="1">
      <c r="A279" s="35" t="str">
        <f>IF(BPU!A279="","",BPU!A279)</f>
        <v/>
      </c>
      <c r="B279" s="32" t="str">
        <f>IF(BPU!B279="","",BPU!B279)</f>
        <v/>
      </c>
      <c r="C279" s="35" t="str">
        <f>IF(BPU!C279="","",BPU!C279)</f>
        <v/>
      </c>
      <c r="D279" s="36" t="n"/>
      <c r="E279" s="37" t="str">
        <f>IF(BPU!D279="","",BPU!D279)</f>
        <v/>
      </c>
      <c r="F279" s="38" t="str">
        <f>IF('Détail des lignes'!$F276="Sous-total",'Détail des lignes'!$AD276,IF(AND('Détail des lignes'!$F276="Ligne",ISNUMBER(D279),ISNUMBER(E279)),ROUND(D279*E279,2),""))</f>
        <v/>
      </c>
    </row>
    <row r="280" ht="26" customHeight="1">
      <c r="A280" s="35" t="str">
        <f>IF(BPU!A280="","",BPU!A280)</f>
        <v/>
      </c>
      <c r="B280" s="32" t="str">
        <f>IF(BPU!B280="","",BPU!B280)</f>
        <v/>
      </c>
      <c r="C280" s="35" t="str">
        <f>IF(BPU!C280="","",BPU!C280)</f>
        <v/>
      </c>
      <c r="D280" s="36" t="n"/>
      <c r="E280" s="37" t="str">
        <f>IF(BPU!D280="","",BPU!D280)</f>
        <v/>
      </c>
      <c r="F280" s="38" t="str">
        <f>IF('Détail des lignes'!$F277="Sous-total",'Détail des lignes'!$AD277,IF(AND('Détail des lignes'!$F277="Ligne",ISNUMBER(D280),ISNUMBER(E280)),ROUND(D280*E280,2),""))</f>
        <v/>
      </c>
    </row>
    <row r="281" ht="26" customHeight="1">
      <c r="A281" s="35" t="str">
        <f>IF(BPU!A281="","",BPU!A281)</f>
        <v/>
      </c>
      <c r="B281" s="32" t="str">
        <f>IF(BPU!B281="","",BPU!B281)</f>
        <v/>
      </c>
      <c r="C281" s="35" t="str">
        <f>IF(BPU!C281="","",BPU!C281)</f>
        <v/>
      </c>
      <c r="D281" s="36" t="n"/>
      <c r="E281" s="37" t="str">
        <f>IF(BPU!D281="","",BPU!D281)</f>
        <v/>
      </c>
      <c r="F281" s="38" t="str">
        <f>IF('Détail des lignes'!$F278="Sous-total",'Détail des lignes'!$AD278,IF(AND('Détail des lignes'!$F278="Ligne",ISNUMBER(D281),ISNUMBER(E281)),ROUND(D281*E281,2),""))</f>
        <v/>
      </c>
    </row>
    <row r="282" ht="26" customHeight="1">
      <c r="A282" s="35" t="str">
        <f>IF(BPU!A282="","",BPU!A282)</f>
        <v/>
      </c>
      <c r="B282" s="32" t="str">
        <f>IF(BPU!B282="","",BPU!B282)</f>
        <v/>
      </c>
      <c r="C282" s="35" t="str">
        <f>IF(BPU!C282="","",BPU!C282)</f>
        <v/>
      </c>
      <c r="D282" s="36" t="n"/>
      <c r="E282" s="37" t="str">
        <f>IF(BPU!D282="","",BPU!D282)</f>
        <v/>
      </c>
      <c r="F282" s="38" t="str">
        <f>IF('Détail des lignes'!$F279="Sous-total",'Détail des lignes'!$AD279,IF(AND('Détail des lignes'!$F279="Ligne",ISNUMBER(D282),ISNUMBER(E282)),ROUND(D282*E282,2),""))</f>
        <v/>
      </c>
    </row>
    <row r="283" ht="26" customHeight="1">
      <c r="A283" s="35" t="str">
        <f>IF(BPU!A283="","",BPU!A283)</f>
        <v/>
      </c>
      <c r="B283" s="32" t="str">
        <f>IF(BPU!B283="","",BPU!B283)</f>
        <v/>
      </c>
      <c r="C283" s="35" t="str">
        <f>IF(BPU!C283="","",BPU!C283)</f>
        <v/>
      </c>
      <c r="D283" s="36" t="n"/>
      <c r="E283" s="37" t="str">
        <f>IF(BPU!D283="","",BPU!D283)</f>
        <v/>
      </c>
      <c r="F283" s="38" t="str">
        <f>IF('Détail des lignes'!$F280="Sous-total",'Détail des lignes'!$AD280,IF(AND('Détail des lignes'!$F280="Ligne",ISNUMBER(D283),ISNUMBER(E283)),ROUND(D283*E283,2),""))</f>
        <v/>
      </c>
    </row>
    <row r="284" ht="26" customHeight="1">
      <c r="A284" s="35" t="str">
        <f>IF(BPU!A284="","",BPU!A284)</f>
        <v/>
      </c>
      <c r="B284" s="32" t="str">
        <f>IF(BPU!B284="","",BPU!B284)</f>
        <v/>
      </c>
      <c r="C284" s="35" t="str">
        <f>IF(BPU!C284="","",BPU!C284)</f>
        <v/>
      </c>
      <c r="D284" s="36" t="n"/>
      <c r="E284" s="37" t="str">
        <f>IF(BPU!D284="","",BPU!D284)</f>
        <v/>
      </c>
      <c r="F284" s="38" t="str">
        <f>IF('Détail des lignes'!$F281="Sous-total",'Détail des lignes'!$AD281,IF(AND('Détail des lignes'!$F281="Ligne",ISNUMBER(D284),ISNUMBER(E284)),ROUND(D284*E284,2),""))</f>
        <v/>
      </c>
    </row>
    <row r="285" ht="26" customHeight="1">
      <c r="A285" s="35" t="str">
        <f>IF(BPU!A285="","",BPU!A285)</f>
        <v/>
      </c>
      <c r="B285" s="32" t="str">
        <f>IF(BPU!B285="","",BPU!B285)</f>
        <v/>
      </c>
      <c r="C285" s="35" t="str">
        <f>IF(BPU!C285="","",BPU!C285)</f>
        <v/>
      </c>
      <c r="D285" s="36" t="n"/>
      <c r="E285" s="37" t="str">
        <f>IF(BPU!D285="","",BPU!D285)</f>
        <v/>
      </c>
      <c r="F285" s="38" t="str">
        <f>IF('Détail des lignes'!$F282="Sous-total",'Détail des lignes'!$AD282,IF(AND('Détail des lignes'!$F282="Ligne",ISNUMBER(D285),ISNUMBER(E285)),ROUND(D285*E285,2),""))</f>
        <v/>
      </c>
    </row>
    <row r="286" ht="26" customHeight="1">
      <c r="A286" s="35" t="str">
        <f>IF(BPU!A286="","",BPU!A286)</f>
        <v/>
      </c>
      <c r="B286" s="32" t="str">
        <f>IF(BPU!B286="","",BPU!B286)</f>
        <v/>
      </c>
      <c r="C286" s="35" t="str">
        <f>IF(BPU!C286="","",BPU!C286)</f>
        <v/>
      </c>
      <c r="D286" s="36" t="n"/>
      <c r="E286" s="37" t="str">
        <f>IF(BPU!D286="","",BPU!D286)</f>
        <v/>
      </c>
      <c r="F286" s="38" t="str">
        <f>IF('Détail des lignes'!$F283="Sous-total",'Détail des lignes'!$AD283,IF(AND('Détail des lignes'!$F283="Ligne",ISNUMBER(D286),ISNUMBER(E286)),ROUND(D286*E286,2),""))</f>
        <v/>
      </c>
    </row>
    <row r="287" ht="26" customHeight="1">
      <c r="A287" s="35" t="str">
        <f>IF(BPU!A287="","",BPU!A287)</f>
        <v/>
      </c>
      <c r="B287" s="32" t="str">
        <f>IF(BPU!B287="","",BPU!B287)</f>
        <v/>
      </c>
      <c r="C287" s="35" t="str">
        <f>IF(BPU!C287="","",BPU!C287)</f>
        <v/>
      </c>
      <c r="D287" s="36" t="n"/>
      <c r="E287" s="37" t="str">
        <f>IF(BPU!D287="","",BPU!D287)</f>
        <v/>
      </c>
      <c r="F287" s="38" t="str">
        <f>IF('Détail des lignes'!$F284="Sous-total",'Détail des lignes'!$AD284,IF(AND('Détail des lignes'!$F284="Ligne",ISNUMBER(D287),ISNUMBER(E287)),ROUND(D287*E287,2),""))</f>
        <v/>
      </c>
    </row>
    <row r="288" ht="26" customHeight="1">
      <c r="A288" s="35" t="str">
        <f>IF(BPU!A288="","",BPU!A288)</f>
        <v/>
      </c>
      <c r="B288" s="32" t="str">
        <f>IF(BPU!B288="","",BPU!B288)</f>
        <v/>
      </c>
      <c r="C288" s="35" t="str">
        <f>IF(BPU!C288="","",BPU!C288)</f>
        <v/>
      </c>
      <c r="D288" s="36" t="n"/>
      <c r="E288" s="37" t="str">
        <f>IF(BPU!D288="","",BPU!D288)</f>
        <v/>
      </c>
      <c r="F288" s="38" t="str">
        <f>IF('Détail des lignes'!$F285="Sous-total",'Détail des lignes'!$AD285,IF(AND('Détail des lignes'!$F285="Ligne",ISNUMBER(D288),ISNUMBER(E288)),ROUND(D288*E288,2),""))</f>
        <v/>
      </c>
    </row>
    <row r="289" ht="26" customHeight="1">
      <c r="A289" s="35" t="str">
        <f>IF(BPU!A289="","",BPU!A289)</f>
        <v/>
      </c>
      <c r="B289" s="32" t="str">
        <f>IF(BPU!B289="","",BPU!B289)</f>
        <v/>
      </c>
      <c r="C289" s="35" t="str">
        <f>IF(BPU!C289="","",BPU!C289)</f>
        <v/>
      </c>
      <c r="D289" s="36" t="n"/>
      <c r="E289" s="37" t="str">
        <f>IF(BPU!D289="","",BPU!D289)</f>
        <v/>
      </c>
      <c r="F289" s="38" t="str">
        <f>IF('Détail des lignes'!$F286="Sous-total",'Détail des lignes'!$AD286,IF(AND('Détail des lignes'!$F286="Ligne",ISNUMBER(D289),ISNUMBER(E289)),ROUND(D289*E289,2),""))</f>
        <v/>
      </c>
    </row>
    <row r="290" ht="26" customHeight="1">
      <c r="A290" s="35" t="str">
        <f>IF(BPU!A290="","",BPU!A290)</f>
        <v/>
      </c>
      <c r="B290" s="32" t="str">
        <f>IF(BPU!B290="","",BPU!B290)</f>
        <v/>
      </c>
      <c r="C290" s="35" t="str">
        <f>IF(BPU!C290="","",BPU!C290)</f>
        <v/>
      </c>
      <c r="D290" s="36" t="n"/>
      <c r="E290" s="37" t="str">
        <f>IF(BPU!D290="","",BPU!D290)</f>
        <v/>
      </c>
      <c r="F290" s="38" t="str">
        <f>IF('Détail des lignes'!$F287="Sous-total",'Détail des lignes'!$AD287,IF(AND('Détail des lignes'!$F287="Ligne",ISNUMBER(D290),ISNUMBER(E290)),ROUND(D290*E290,2),""))</f>
        <v/>
      </c>
    </row>
    <row r="291" ht="26" customHeight="1">
      <c r="A291" s="35" t="str">
        <f>IF(BPU!A291="","",BPU!A291)</f>
        <v/>
      </c>
      <c r="B291" s="32" t="str">
        <f>IF(BPU!B291="","",BPU!B291)</f>
        <v/>
      </c>
      <c r="C291" s="35" t="str">
        <f>IF(BPU!C291="","",BPU!C291)</f>
        <v/>
      </c>
      <c r="D291" s="36" t="n"/>
      <c r="E291" s="37" t="str">
        <f>IF(BPU!D291="","",BPU!D291)</f>
        <v/>
      </c>
      <c r="F291" s="38" t="str">
        <f>IF('Détail des lignes'!$F288="Sous-total",'Détail des lignes'!$AD288,IF(AND('Détail des lignes'!$F288="Ligne",ISNUMBER(D291),ISNUMBER(E291)),ROUND(D291*E291,2),""))</f>
        <v/>
      </c>
    </row>
    <row r="292" ht="26" customHeight="1">
      <c r="A292" s="35" t="str">
        <f>IF(BPU!A292="","",BPU!A292)</f>
        <v/>
      </c>
      <c r="B292" s="32" t="str">
        <f>IF(BPU!B292="","",BPU!B292)</f>
        <v/>
      </c>
      <c r="C292" s="35" t="str">
        <f>IF(BPU!C292="","",BPU!C292)</f>
        <v/>
      </c>
      <c r="D292" s="36" t="n"/>
      <c r="E292" s="37" t="str">
        <f>IF(BPU!D292="","",BPU!D292)</f>
        <v/>
      </c>
      <c r="F292" s="38" t="str">
        <f>IF('Détail des lignes'!$F289="Sous-total",'Détail des lignes'!$AD289,IF(AND('Détail des lignes'!$F289="Ligne",ISNUMBER(D292),ISNUMBER(E292)),ROUND(D292*E292,2),""))</f>
        <v/>
      </c>
    </row>
    <row r="293" ht="26" customHeight="1">
      <c r="A293" s="35" t="str">
        <f>IF(BPU!A293="","",BPU!A293)</f>
        <v/>
      </c>
      <c r="B293" s="32" t="str">
        <f>IF(BPU!B293="","",BPU!B293)</f>
        <v/>
      </c>
      <c r="C293" s="35" t="str">
        <f>IF(BPU!C293="","",BPU!C293)</f>
        <v/>
      </c>
      <c r="D293" s="36" t="n"/>
      <c r="E293" s="37" t="str">
        <f>IF(BPU!D293="","",BPU!D293)</f>
        <v/>
      </c>
      <c r="F293" s="38" t="str">
        <f>IF('Détail des lignes'!$F290="Sous-total",'Détail des lignes'!$AD290,IF(AND('Détail des lignes'!$F290="Ligne",ISNUMBER(D293),ISNUMBER(E293)),ROUND(D293*E293,2),""))</f>
        <v/>
      </c>
    </row>
    <row r="294" ht="26" customHeight="1">
      <c r="A294" s="35" t="str">
        <f>IF(BPU!A294="","",BPU!A294)</f>
        <v/>
      </c>
      <c r="B294" s="32" t="str">
        <f>IF(BPU!B294="","",BPU!B294)</f>
        <v/>
      </c>
      <c r="C294" s="35" t="str">
        <f>IF(BPU!C294="","",BPU!C294)</f>
        <v/>
      </c>
      <c r="D294" s="36" t="n"/>
      <c r="E294" s="37" t="str">
        <f>IF(BPU!D294="","",BPU!D294)</f>
        <v/>
      </c>
      <c r="F294" s="38" t="str">
        <f>IF('Détail des lignes'!$F291="Sous-total",'Détail des lignes'!$AD291,IF(AND('Détail des lignes'!$F291="Ligne",ISNUMBER(D294),ISNUMBER(E294)),ROUND(D294*E294,2),""))</f>
        <v/>
      </c>
    </row>
    <row r="295" ht="26" customHeight="1">
      <c r="A295" s="35" t="str">
        <f>IF(BPU!A295="","",BPU!A295)</f>
        <v/>
      </c>
      <c r="B295" s="32" t="str">
        <f>IF(BPU!B295="","",BPU!B295)</f>
        <v/>
      </c>
      <c r="C295" s="35" t="str">
        <f>IF(BPU!C295="","",BPU!C295)</f>
        <v/>
      </c>
      <c r="D295" s="36" t="n"/>
      <c r="E295" s="37" t="str">
        <f>IF(BPU!D295="","",BPU!D295)</f>
        <v/>
      </c>
      <c r="F295" s="38" t="str">
        <f>IF('Détail des lignes'!$F292="Sous-total",'Détail des lignes'!$AD292,IF(AND('Détail des lignes'!$F292="Ligne",ISNUMBER(D295),ISNUMBER(E295)),ROUND(D295*E295,2),""))</f>
        <v/>
      </c>
    </row>
    <row r="296" ht="26" customHeight="1">
      <c r="A296" s="35" t="str">
        <f>IF(BPU!A296="","",BPU!A296)</f>
        <v/>
      </c>
      <c r="B296" s="32" t="str">
        <f>IF(BPU!B296="","",BPU!B296)</f>
        <v/>
      </c>
      <c r="C296" s="35" t="str">
        <f>IF(BPU!C296="","",BPU!C296)</f>
        <v/>
      </c>
      <c r="D296" s="36" t="n"/>
      <c r="E296" s="37" t="str">
        <f>IF(BPU!D296="","",BPU!D296)</f>
        <v/>
      </c>
      <c r="F296" s="38" t="str">
        <f>IF('Détail des lignes'!$F293="Sous-total",'Détail des lignes'!$AD293,IF(AND('Détail des lignes'!$F293="Ligne",ISNUMBER(D296),ISNUMBER(E296)),ROUND(D296*E296,2),""))</f>
        <v/>
      </c>
    </row>
    <row r="297" ht="26" customHeight="1">
      <c r="A297" s="35" t="str">
        <f>IF(BPU!A297="","",BPU!A297)</f>
        <v/>
      </c>
      <c r="B297" s="32" t="str">
        <f>IF(BPU!B297="","",BPU!B297)</f>
        <v/>
      </c>
      <c r="C297" s="35" t="str">
        <f>IF(BPU!C297="","",BPU!C297)</f>
        <v/>
      </c>
      <c r="D297" s="36" t="n"/>
      <c r="E297" s="37" t="str">
        <f>IF(BPU!D297="","",BPU!D297)</f>
        <v/>
      </c>
      <c r="F297" s="38" t="str">
        <f>IF('Détail des lignes'!$F294="Sous-total",'Détail des lignes'!$AD294,IF(AND('Détail des lignes'!$F294="Ligne",ISNUMBER(D297),ISNUMBER(E297)),ROUND(D297*E297,2),""))</f>
        <v/>
      </c>
    </row>
    <row r="298" ht="26" customHeight="1">
      <c r="A298" s="35" t="str">
        <f>IF(BPU!A298="","",BPU!A298)</f>
        <v/>
      </c>
      <c r="B298" s="32" t="str">
        <f>IF(BPU!B298="","",BPU!B298)</f>
        <v/>
      </c>
      <c r="C298" s="35" t="str">
        <f>IF(BPU!C298="","",BPU!C298)</f>
        <v/>
      </c>
      <c r="D298" s="36" t="n"/>
      <c r="E298" s="37" t="str">
        <f>IF(BPU!D298="","",BPU!D298)</f>
        <v/>
      </c>
      <c r="F298" s="38" t="str">
        <f>IF('Détail des lignes'!$F295="Sous-total",'Détail des lignes'!$AD295,IF(AND('Détail des lignes'!$F295="Ligne",ISNUMBER(D298),ISNUMBER(E298)),ROUND(D298*E298,2),""))</f>
        <v/>
      </c>
    </row>
    <row r="299" ht="26" customHeight="1">
      <c r="A299" s="35" t="str">
        <f>IF(BPU!A299="","",BPU!A299)</f>
        <v/>
      </c>
      <c r="B299" s="32" t="str">
        <f>IF(BPU!B299="","",BPU!B299)</f>
        <v/>
      </c>
      <c r="C299" s="35" t="str">
        <f>IF(BPU!C299="","",BPU!C299)</f>
        <v/>
      </c>
      <c r="D299" s="36" t="n"/>
      <c r="E299" s="37" t="str">
        <f>IF(BPU!D299="","",BPU!D299)</f>
        <v/>
      </c>
      <c r="F299" s="38" t="str">
        <f>IF('Détail des lignes'!$F296="Sous-total",'Détail des lignes'!$AD296,IF(AND('Détail des lignes'!$F296="Ligne",ISNUMBER(D299),ISNUMBER(E299)),ROUND(D299*E299,2),""))</f>
        <v/>
      </c>
    </row>
    <row r="300" ht="26" customHeight="1">
      <c r="A300" s="35" t="str">
        <f>IF(BPU!A300="","",BPU!A300)</f>
        <v/>
      </c>
      <c r="B300" s="32" t="str">
        <f>IF(BPU!B300="","",BPU!B300)</f>
        <v/>
      </c>
      <c r="C300" s="35" t="str">
        <f>IF(BPU!C300="","",BPU!C300)</f>
        <v/>
      </c>
      <c r="D300" s="36" t="n"/>
      <c r="E300" s="37" t="str">
        <f>IF(BPU!D300="","",BPU!D300)</f>
        <v/>
      </c>
      <c r="F300" s="38" t="str">
        <f>IF('Détail des lignes'!$F297="Sous-total",'Détail des lignes'!$AD297,IF(AND('Détail des lignes'!$F297="Ligne",ISNUMBER(D300),ISNUMBER(E300)),ROUND(D300*E300,2),""))</f>
        <v/>
      </c>
    </row>
    <row r="301" ht="26" customHeight="1">
      <c r="A301" s="35" t="str">
        <f>IF(BPU!A301="","",BPU!A301)</f>
        <v/>
      </c>
      <c r="B301" s="32" t="str">
        <f>IF(BPU!B301="","",BPU!B301)</f>
        <v/>
      </c>
      <c r="C301" s="35" t="str">
        <f>IF(BPU!C301="","",BPU!C301)</f>
        <v/>
      </c>
      <c r="D301" s="36" t="n"/>
      <c r="E301" s="37" t="str">
        <f>IF(BPU!D301="","",BPU!D301)</f>
        <v/>
      </c>
      <c r="F301" s="38" t="str">
        <f>IF('Détail des lignes'!$F298="Sous-total",'Détail des lignes'!$AD298,IF(AND('Détail des lignes'!$F298="Ligne",ISNUMBER(D301),ISNUMBER(E301)),ROUND(D301*E301,2),""))</f>
        <v/>
      </c>
    </row>
    <row r="302" ht="26" customHeight="1">
      <c r="A302" s="35" t="str">
        <f>IF(BPU!A302="","",BPU!A302)</f>
        <v/>
      </c>
      <c r="B302" s="32" t="str">
        <f>IF(BPU!B302="","",BPU!B302)</f>
        <v/>
      </c>
      <c r="C302" s="35" t="str">
        <f>IF(BPU!C302="","",BPU!C302)</f>
        <v/>
      </c>
      <c r="D302" s="36" t="n"/>
      <c r="E302" s="37" t="str">
        <f>IF(BPU!D302="","",BPU!D302)</f>
        <v/>
      </c>
      <c r="F302" s="38" t="str">
        <f>IF('Détail des lignes'!$F299="Sous-total",'Détail des lignes'!$AD299,IF(AND('Détail des lignes'!$F299="Ligne",ISNUMBER(D302),ISNUMBER(E302)),ROUND(D302*E302,2),""))</f>
        <v/>
      </c>
    </row>
    <row r="303" ht="26" customHeight="1">
      <c r="A303" s="35" t="str">
        <f>IF(BPU!A303="","",BPU!A303)</f>
        <v/>
      </c>
      <c r="B303" s="32" t="str">
        <f>IF(BPU!B303="","",BPU!B303)</f>
        <v/>
      </c>
      <c r="C303" s="35" t="str">
        <f>IF(BPU!C303="","",BPU!C303)</f>
        <v/>
      </c>
      <c r="D303" s="36" t="n"/>
      <c r="E303" s="37" t="str">
        <f>IF(BPU!D303="","",BPU!D303)</f>
        <v/>
      </c>
      <c r="F303" s="38" t="str">
        <f>IF('Détail des lignes'!$F300="Sous-total",'Détail des lignes'!$AD300,IF(AND('Détail des lignes'!$F300="Ligne",ISNUMBER(D303),ISNUMBER(E303)),ROUND(D303*E303,2),""))</f>
        <v/>
      </c>
    </row>
    <row r="304" ht="26" customHeight="1">
      <c r="A304" s="35" t="str">
        <f>IF(BPU!A304="","",BPU!A304)</f>
        <v/>
      </c>
      <c r="B304" s="32" t="str">
        <f>IF(BPU!B304="","",BPU!B304)</f>
        <v/>
      </c>
      <c r="C304" s="35" t="str">
        <f>IF(BPU!C304="","",BPU!C304)</f>
        <v/>
      </c>
      <c r="D304" s="36" t="n"/>
      <c r="E304" s="37" t="str">
        <f>IF(BPU!D304="","",BPU!D304)</f>
        <v/>
      </c>
      <c r="F304" s="38" t="str">
        <f>IF('Détail des lignes'!$F301="Sous-total",'Détail des lignes'!$AD301,IF(AND('Détail des lignes'!$F301="Ligne",ISNUMBER(D304),ISNUMBER(E304)),ROUND(D304*E304,2),""))</f>
        <v/>
      </c>
    </row>
    <row r="305" ht="26" customHeight="1">
      <c r="A305" s="35" t="str">
        <f>IF(BPU!A305="","",BPU!A305)</f>
        <v/>
      </c>
      <c r="B305" s="32" t="str">
        <f>IF(BPU!B305="","",BPU!B305)</f>
        <v/>
      </c>
      <c r="C305" s="35" t="str">
        <f>IF(BPU!C305="","",BPU!C305)</f>
        <v/>
      </c>
      <c r="D305" s="36" t="n"/>
      <c r="E305" s="37" t="str">
        <f>IF(BPU!D305="","",BPU!D305)</f>
        <v/>
      </c>
      <c r="F305" s="38" t="str">
        <f>IF('Détail des lignes'!$F302="Sous-total",'Détail des lignes'!$AD302,IF(AND('Détail des lignes'!$F302="Ligne",ISNUMBER(D305),ISNUMBER(E305)),ROUND(D305*E305,2),""))</f>
        <v/>
      </c>
    </row>
    <row r="306" ht="26" customHeight="1">
      <c r="A306" s="35" t="str">
        <f>IF(BPU!A306="","",BPU!A306)</f>
        <v/>
      </c>
      <c r="B306" s="32" t="str">
        <f>IF(BPU!B306="","",BPU!B306)</f>
        <v/>
      </c>
      <c r="C306" s="35" t="str">
        <f>IF(BPU!C306="","",BPU!C306)</f>
        <v/>
      </c>
      <c r="D306" s="36" t="n"/>
      <c r="E306" s="37" t="str">
        <f>IF(BPU!D306="","",BPU!D306)</f>
        <v/>
      </c>
      <c r="F306" s="38" t="str">
        <f>IF('Détail des lignes'!$F303="Sous-total",'Détail des lignes'!$AD303,IF(AND('Détail des lignes'!$F303="Ligne",ISNUMBER(D306),ISNUMBER(E306)),ROUND(D306*E306,2),""))</f>
        <v/>
      </c>
    </row>
    <row r="307" ht="26" customHeight="1">
      <c r="A307" s="35" t="str">
        <f>IF(BPU!A307="","",BPU!A307)</f>
        <v/>
      </c>
      <c r="B307" s="32" t="str">
        <f>IF(BPU!B307="","",BPU!B307)</f>
        <v/>
      </c>
      <c r="C307" s="35" t="str">
        <f>IF(BPU!C307="","",BPU!C307)</f>
        <v/>
      </c>
      <c r="D307" s="36" t="n"/>
      <c r="E307" s="37" t="str">
        <f>IF(BPU!D307="","",BPU!D307)</f>
        <v/>
      </c>
      <c r="F307" s="38" t="str">
        <f>IF('Détail des lignes'!$F304="Sous-total",'Détail des lignes'!$AD304,IF(AND('Détail des lignes'!$F304="Ligne",ISNUMBER(D307),ISNUMBER(E307)),ROUND(D307*E307,2),""))</f>
        <v/>
      </c>
    </row>
    <row r="308" ht="26" customHeight="1">
      <c r="A308" s="35" t="str">
        <f>IF(BPU!A308="","",BPU!A308)</f>
        <v/>
      </c>
      <c r="B308" s="32" t="str">
        <f>IF(BPU!B308="","",BPU!B308)</f>
        <v/>
      </c>
      <c r="C308" s="35" t="str">
        <f>IF(BPU!C308="","",BPU!C308)</f>
        <v/>
      </c>
      <c r="D308" s="36" t="n"/>
      <c r="E308" s="37" t="str">
        <f>IF(BPU!D308="","",BPU!D308)</f>
        <v/>
      </c>
      <c r="F308" s="38" t="str">
        <f>IF('Détail des lignes'!$F305="Sous-total",'Détail des lignes'!$AD305,IF(AND('Détail des lignes'!$F305="Ligne",ISNUMBER(D308),ISNUMBER(E308)),ROUND(D308*E308,2),""))</f>
        <v/>
      </c>
    </row>
    <row r="309" ht="26" customHeight="1">
      <c r="A309" s="35" t="str">
        <f>IF(BPU!A309="","",BPU!A309)</f>
        <v/>
      </c>
      <c r="B309" s="32" t="str">
        <f>IF(BPU!B309="","",BPU!B309)</f>
        <v/>
      </c>
      <c r="C309" s="35" t="str">
        <f>IF(BPU!C309="","",BPU!C309)</f>
        <v/>
      </c>
      <c r="D309" s="36" t="n"/>
      <c r="E309" s="37" t="str">
        <f>IF(BPU!D309="","",BPU!D309)</f>
        <v/>
      </c>
      <c r="F309" s="38" t="str">
        <f>IF('Détail des lignes'!$F306="Sous-total",'Détail des lignes'!$AD306,IF(AND('Détail des lignes'!$F306="Ligne",ISNUMBER(D309),ISNUMBER(E309)),ROUND(D309*E309,2),""))</f>
        <v/>
      </c>
    </row>
    <row r="310" ht="26" customHeight="1">
      <c r="A310" s="35" t="str">
        <f>IF(BPU!A310="","",BPU!A310)</f>
        <v/>
      </c>
      <c r="B310" s="32" t="str">
        <f>IF(BPU!B310="","",BPU!B310)</f>
        <v/>
      </c>
      <c r="C310" s="35" t="str">
        <f>IF(BPU!C310="","",BPU!C310)</f>
        <v/>
      </c>
      <c r="D310" s="36" t="n"/>
      <c r="E310" s="37" t="str">
        <f>IF(BPU!D310="","",BPU!D310)</f>
        <v/>
      </c>
      <c r="F310" s="38" t="str">
        <f>IF('Détail des lignes'!$F307="Sous-total",'Détail des lignes'!$AD307,IF(AND('Détail des lignes'!$F307="Ligne",ISNUMBER(D310),ISNUMBER(E310)),ROUND(D310*E310,2),""))</f>
        <v/>
      </c>
    </row>
    <row r="311" ht="26" customHeight="1">
      <c r="A311" s="35" t="str">
        <f>IF(BPU!A311="","",BPU!A311)</f>
        <v/>
      </c>
      <c r="B311" s="32" t="str">
        <f>IF(BPU!B311="","",BPU!B311)</f>
        <v/>
      </c>
      <c r="C311" s="35" t="str">
        <f>IF(BPU!C311="","",BPU!C311)</f>
        <v/>
      </c>
      <c r="D311" s="36" t="n"/>
      <c r="E311" s="37" t="str">
        <f>IF(BPU!D311="","",BPU!D311)</f>
        <v/>
      </c>
      <c r="F311" s="38" t="str">
        <f>IF('Détail des lignes'!$F308="Sous-total",'Détail des lignes'!$AD308,IF(AND('Détail des lignes'!$F308="Ligne",ISNUMBER(D311),ISNUMBER(E311)),ROUND(D311*E311,2),""))</f>
        <v/>
      </c>
    </row>
    <row r="312" ht="26" customHeight="1">
      <c r="A312" s="35" t="str">
        <f>IF(BPU!A312="","",BPU!A312)</f>
        <v/>
      </c>
      <c r="B312" s="32" t="str">
        <f>IF(BPU!B312="","",BPU!B312)</f>
        <v/>
      </c>
      <c r="C312" s="35" t="str">
        <f>IF(BPU!C312="","",BPU!C312)</f>
        <v/>
      </c>
      <c r="D312" s="36" t="n"/>
      <c r="E312" s="37" t="str">
        <f>IF(BPU!D312="","",BPU!D312)</f>
        <v/>
      </c>
      <c r="F312" s="38" t="str">
        <f>IF('Détail des lignes'!$F309="Sous-total",'Détail des lignes'!$AD309,IF(AND('Détail des lignes'!$F309="Ligne",ISNUMBER(D312),ISNUMBER(E312)),ROUND(D312*E312,2),""))</f>
        <v/>
      </c>
    </row>
    <row r="313" ht="26" customHeight="1">
      <c r="A313" s="35" t="str">
        <f>IF(BPU!A313="","",BPU!A313)</f>
        <v/>
      </c>
      <c r="B313" s="32" t="str">
        <f>IF(BPU!B313="","",BPU!B313)</f>
        <v/>
      </c>
      <c r="C313" s="35" t="str">
        <f>IF(BPU!C313="","",BPU!C313)</f>
        <v/>
      </c>
      <c r="D313" s="36" t="n"/>
      <c r="E313" s="37" t="str">
        <f>IF(BPU!D313="","",BPU!D313)</f>
        <v/>
      </c>
      <c r="F313" s="38" t="str">
        <f>IF('Détail des lignes'!$F310="Sous-total",'Détail des lignes'!$AD310,IF(AND('Détail des lignes'!$F310="Ligne",ISNUMBER(D313),ISNUMBER(E313)),ROUND(D313*E313,2),""))</f>
        <v/>
      </c>
    </row>
    <row r="314" ht="26" customHeight="1">
      <c r="A314" s="35" t="str">
        <f>IF(BPU!A314="","",BPU!A314)</f>
        <v/>
      </c>
      <c r="B314" s="32" t="str">
        <f>IF(BPU!B314="","",BPU!B314)</f>
        <v/>
      </c>
      <c r="C314" s="35" t="str">
        <f>IF(BPU!C314="","",BPU!C314)</f>
        <v/>
      </c>
      <c r="D314" s="36" t="n"/>
      <c r="E314" s="37" t="str">
        <f>IF(BPU!D314="","",BPU!D314)</f>
        <v/>
      </c>
      <c r="F314" s="38" t="str">
        <f>IF('Détail des lignes'!$F311="Sous-total",'Détail des lignes'!$AD311,IF(AND('Détail des lignes'!$F311="Ligne",ISNUMBER(D314),ISNUMBER(E314)),ROUND(D314*E314,2),""))</f>
        <v/>
      </c>
    </row>
    <row r="315" ht="26" customHeight="1">
      <c r="A315" s="35" t="str">
        <f>IF(BPU!A315="","",BPU!A315)</f>
        <v/>
      </c>
      <c r="B315" s="32" t="str">
        <f>IF(BPU!B315="","",BPU!B315)</f>
        <v/>
      </c>
      <c r="C315" s="35" t="str">
        <f>IF(BPU!C315="","",BPU!C315)</f>
        <v/>
      </c>
      <c r="D315" s="36" t="n"/>
      <c r="E315" s="37" t="str">
        <f>IF(BPU!D315="","",BPU!D315)</f>
        <v/>
      </c>
      <c r="F315" s="38" t="str">
        <f>IF('Détail des lignes'!$F312="Sous-total",'Détail des lignes'!$AD312,IF(AND('Détail des lignes'!$F312="Ligne",ISNUMBER(D315),ISNUMBER(E315)),ROUND(D315*E315,2),""))</f>
        <v/>
      </c>
    </row>
    <row r="316" ht="26" customHeight="1">
      <c r="A316" s="35" t="str">
        <f>IF(BPU!A316="","",BPU!A316)</f>
        <v/>
      </c>
      <c r="B316" s="32" t="str">
        <f>IF(BPU!B316="","",BPU!B316)</f>
        <v/>
      </c>
      <c r="C316" s="35" t="str">
        <f>IF(BPU!C316="","",BPU!C316)</f>
        <v/>
      </c>
      <c r="D316" s="36" t="n"/>
      <c r="E316" s="37" t="str">
        <f>IF(BPU!D316="","",BPU!D316)</f>
        <v/>
      </c>
      <c r="F316" s="38" t="str">
        <f>IF('Détail des lignes'!$F313="Sous-total",'Détail des lignes'!$AD313,IF(AND('Détail des lignes'!$F313="Ligne",ISNUMBER(D316),ISNUMBER(E316)),ROUND(D316*E316,2),""))</f>
        <v/>
      </c>
    </row>
    <row r="317" ht="26" customHeight="1">
      <c r="A317" s="35" t="str">
        <f>IF(BPU!A317="","",BPU!A317)</f>
        <v/>
      </c>
      <c r="B317" s="32" t="str">
        <f>IF(BPU!B317="","",BPU!B317)</f>
        <v/>
      </c>
      <c r="C317" s="35" t="str">
        <f>IF(BPU!C317="","",BPU!C317)</f>
        <v/>
      </c>
      <c r="D317" s="36" t="n"/>
      <c r="E317" s="37" t="str">
        <f>IF(BPU!D317="","",BPU!D317)</f>
        <v/>
      </c>
      <c r="F317" s="38" t="str">
        <f>IF('Détail des lignes'!$F314="Sous-total",'Détail des lignes'!$AD314,IF(AND('Détail des lignes'!$F314="Ligne",ISNUMBER(D317),ISNUMBER(E317)),ROUND(D317*E317,2),""))</f>
        <v/>
      </c>
    </row>
    <row r="318" ht="26" customHeight="1">
      <c r="A318" s="35" t="str">
        <f>IF(BPU!A318="","",BPU!A318)</f>
        <v/>
      </c>
      <c r="B318" s="32" t="str">
        <f>IF(BPU!B318="","",BPU!B318)</f>
        <v/>
      </c>
      <c r="C318" s="35" t="str">
        <f>IF(BPU!C318="","",BPU!C318)</f>
        <v/>
      </c>
      <c r="D318" s="36" t="n"/>
      <c r="E318" s="37" t="str">
        <f>IF(BPU!D318="","",BPU!D318)</f>
        <v/>
      </c>
      <c r="F318" s="38" t="str">
        <f>IF('Détail des lignes'!$F315="Sous-total",'Détail des lignes'!$AD315,IF(AND('Détail des lignes'!$F315="Ligne",ISNUMBER(D318),ISNUMBER(E318)),ROUND(D318*E318,2),""))</f>
        <v/>
      </c>
    </row>
    <row r="319" ht="26" customHeight="1">
      <c r="A319" s="35" t="str">
        <f>IF(BPU!A319="","",BPU!A319)</f>
        <v/>
      </c>
      <c r="B319" s="32" t="str">
        <f>IF(BPU!B319="","",BPU!B319)</f>
        <v/>
      </c>
      <c r="C319" s="35" t="str">
        <f>IF(BPU!C319="","",BPU!C319)</f>
        <v/>
      </c>
      <c r="D319" s="36" t="n"/>
      <c r="E319" s="37" t="str">
        <f>IF(BPU!D319="","",BPU!D319)</f>
        <v/>
      </c>
      <c r="F319" s="38" t="str">
        <f>IF('Détail des lignes'!$F316="Sous-total",'Détail des lignes'!$AD316,IF(AND('Détail des lignes'!$F316="Ligne",ISNUMBER(D319),ISNUMBER(E319)),ROUND(D319*E319,2),""))</f>
        <v/>
      </c>
    </row>
    <row r="320" ht="26" customHeight="1">
      <c r="A320" s="35" t="str">
        <f>IF(BPU!A320="","",BPU!A320)</f>
        <v/>
      </c>
      <c r="B320" s="32" t="str">
        <f>IF(BPU!B320="","",BPU!B320)</f>
        <v/>
      </c>
      <c r="C320" s="35" t="str">
        <f>IF(BPU!C320="","",BPU!C320)</f>
        <v/>
      </c>
      <c r="D320" s="36" t="n"/>
      <c r="E320" s="37" t="str">
        <f>IF(BPU!D320="","",BPU!D320)</f>
        <v/>
      </c>
      <c r="F320" s="38" t="str">
        <f>IF('Détail des lignes'!$F317="Sous-total",'Détail des lignes'!$AD317,IF(AND('Détail des lignes'!$F317="Ligne",ISNUMBER(D320),ISNUMBER(E320)),ROUND(D320*E320,2),""))</f>
        <v/>
      </c>
    </row>
    <row r="321" ht="26" customHeight="1">
      <c r="A321" s="35" t="str">
        <f>IF(BPU!A321="","",BPU!A321)</f>
        <v/>
      </c>
      <c r="B321" s="32" t="str">
        <f>IF(BPU!B321="","",BPU!B321)</f>
        <v/>
      </c>
      <c r="C321" s="35" t="str">
        <f>IF(BPU!C321="","",BPU!C321)</f>
        <v/>
      </c>
      <c r="D321" s="36" t="n"/>
      <c r="E321" s="37" t="str">
        <f>IF(BPU!D321="","",BPU!D321)</f>
        <v/>
      </c>
      <c r="F321" s="38" t="str">
        <f>IF('Détail des lignes'!$F318="Sous-total",'Détail des lignes'!$AD318,IF(AND('Détail des lignes'!$F318="Ligne",ISNUMBER(D321),ISNUMBER(E321)),ROUND(D321*E321,2),""))</f>
        <v/>
      </c>
    </row>
    <row r="322" ht="26" customHeight="1">
      <c r="A322" s="35" t="str">
        <f>IF(BPU!A322="","",BPU!A322)</f>
        <v/>
      </c>
      <c r="B322" s="32" t="str">
        <f>IF(BPU!B322="","",BPU!B322)</f>
        <v/>
      </c>
      <c r="C322" s="35" t="str">
        <f>IF(BPU!C322="","",BPU!C322)</f>
        <v/>
      </c>
      <c r="D322" s="36" t="n"/>
      <c r="E322" s="37" t="str">
        <f>IF(BPU!D322="","",BPU!D322)</f>
        <v/>
      </c>
      <c r="F322" s="38" t="str">
        <f>IF('Détail des lignes'!$F319="Sous-total",'Détail des lignes'!$AD319,IF(AND('Détail des lignes'!$F319="Ligne",ISNUMBER(D322),ISNUMBER(E322)),ROUND(D322*E322,2),""))</f>
        <v/>
      </c>
    </row>
    <row r="323" ht="26" customHeight="1">
      <c r="A323" s="35" t="str">
        <f>IF(BPU!A323="","",BPU!A323)</f>
        <v/>
      </c>
      <c r="B323" s="32" t="str">
        <f>IF(BPU!B323="","",BPU!B323)</f>
        <v/>
      </c>
      <c r="C323" s="35" t="str">
        <f>IF(BPU!C323="","",BPU!C323)</f>
        <v/>
      </c>
      <c r="D323" s="36" t="n"/>
      <c r="E323" s="37" t="str">
        <f>IF(BPU!D323="","",BPU!D323)</f>
        <v/>
      </c>
      <c r="F323" s="38" t="str">
        <f>IF('Détail des lignes'!$F320="Sous-total",'Détail des lignes'!$AD320,IF(AND('Détail des lignes'!$F320="Ligne",ISNUMBER(D323),ISNUMBER(E323)),ROUND(D323*E323,2),""))</f>
        <v/>
      </c>
    </row>
    <row r="324" ht="26" customHeight="1">
      <c r="A324" s="35" t="str">
        <f>IF(BPU!A324="","",BPU!A324)</f>
        <v/>
      </c>
      <c r="B324" s="32" t="str">
        <f>IF(BPU!B324="","",BPU!B324)</f>
        <v/>
      </c>
      <c r="C324" s="35" t="str">
        <f>IF(BPU!C324="","",BPU!C324)</f>
        <v/>
      </c>
      <c r="D324" s="36" t="n"/>
      <c r="E324" s="37" t="str">
        <f>IF(BPU!D324="","",BPU!D324)</f>
        <v/>
      </c>
      <c r="F324" s="38" t="str">
        <f>IF('Détail des lignes'!$F321="Sous-total",'Détail des lignes'!$AD321,IF(AND('Détail des lignes'!$F321="Ligne",ISNUMBER(D324),ISNUMBER(E324)),ROUND(D324*E324,2),""))</f>
        <v/>
      </c>
    </row>
    <row r="325" ht="26" customHeight="1">
      <c r="A325" s="35" t="str">
        <f>IF(BPU!A325="","",BPU!A325)</f>
        <v/>
      </c>
      <c r="B325" s="32" t="str">
        <f>IF(BPU!B325="","",BPU!B325)</f>
        <v/>
      </c>
      <c r="C325" s="35" t="str">
        <f>IF(BPU!C325="","",BPU!C325)</f>
        <v/>
      </c>
      <c r="D325" s="36" t="n"/>
      <c r="E325" s="37" t="str">
        <f>IF(BPU!D325="","",BPU!D325)</f>
        <v/>
      </c>
      <c r="F325" s="38" t="str">
        <f>IF('Détail des lignes'!$F322="Sous-total",'Détail des lignes'!$AD322,IF(AND('Détail des lignes'!$F322="Ligne",ISNUMBER(D325),ISNUMBER(E325)),ROUND(D325*E325,2),""))</f>
        <v/>
      </c>
    </row>
    <row r="326" ht="26" customHeight="1">
      <c r="A326" s="35" t="str">
        <f>IF(BPU!A326="","",BPU!A326)</f>
        <v/>
      </c>
      <c r="B326" s="32" t="str">
        <f>IF(BPU!B326="","",BPU!B326)</f>
        <v/>
      </c>
      <c r="C326" s="35" t="str">
        <f>IF(BPU!C326="","",BPU!C326)</f>
        <v/>
      </c>
      <c r="D326" s="36" t="n"/>
      <c r="E326" s="37" t="str">
        <f>IF(BPU!D326="","",BPU!D326)</f>
        <v/>
      </c>
      <c r="F326" s="38" t="str">
        <f>IF('Détail des lignes'!$F323="Sous-total",'Détail des lignes'!$AD323,IF(AND('Détail des lignes'!$F323="Ligne",ISNUMBER(D326),ISNUMBER(E326)),ROUND(D326*E326,2),""))</f>
        <v/>
      </c>
    </row>
    <row r="327" ht="26" customHeight="1">
      <c r="A327" s="35" t="str">
        <f>IF(BPU!A327="","",BPU!A327)</f>
        <v/>
      </c>
      <c r="B327" s="32" t="str">
        <f>IF(BPU!B327="","",BPU!B327)</f>
        <v/>
      </c>
      <c r="C327" s="35" t="str">
        <f>IF(BPU!C327="","",BPU!C327)</f>
        <v/>
      </c>
      <c r="D327" s="36" t="n"/>
      <c r="E327" s="37" t="str">
        <f>IF(BPU!D327="","",BPU!D327)</f>
        <v/>
      </c>
      <c r="F327" s="38" t="str">
        <f>IF('Détail des lignes'!$F324="Sous-total",'Détail des lignes'!$AD324,IF(AND('Détail des lignes'!$F324="Ligne",ISNUMBER(D327),ISNUMBER(E327)),ROUND(D327*E327,2),""))</f>
        <v/>
      </c>
    </row>
    <row r="328" ht="26" customHeight="1">
      <c r="A328" s="35" t="str">
        <f>IF(BPU!A328="","",BPU!A328)</f>
        <v/>
      </c>
      <c r="B328" s="32" t="str">
        <f>IF(BPU!B328="","",BPU!B328)</f>
        <v/>
      </c>
      <c r="C328" s="35" t="str">
        <f>IF(BPU!C328="","",BPU!C328)</f>
        <v/>
      </c>
      <c r="D328" s="36" t="n"/>
      <c r="E328" s="37" t="str">
        <f>IF(BPU!D328="","",BPU!D328)</f>
        <v/>
      </c>
      <c r="F328" s="38" t="str">
        <f>IF('Détail des lignes'!$F325="Sous-total",'Détail des lignes'!$AD325,IF(AND('Détail des lignes'!$F325="Ligne",ISNUMBER(D328),ISNUMBER(E328)),ROUND(D328*E328,2),""))</f>
        <v/>
      </c>
    </row>
    <row r="329" ht="26" customHeight="1">
      <c r="A329" s="35" t="str">
        <f>IF(BPU!A329="","",BPU!A329)</f>
        <v/>
      </c>
      <c r="B329" s="32" t="str">
        <f>IF(BPU!B329="","",BPU!B329)</f>
        <v/>
      </c>
      <c r="C329" s="35" t="str">
        <f>IF(BPU!C329="","",BPU!C329)</f>
        <v/>
      </c>
      <c r="D329" s="36" t="n"/>
      <c r="E329" s="37" t="str">
        <f>IF(BPU!D329="","",BPU!D329)</f>
        <v/>
      </c>
      <c r="F329" s="38" t="str">
        <f>IF('Détail des lignes'!$F326="Sous-total",'Détail des lignes'!$AD326,IF(AND('Détail des lignes'!$F326="Ligne",ISNUMBER(D329),ISNUMBER(E329)),ROUND(D329*E329,2),""))</f>
        <v/>
      </c>
    </row>
    <row r="330" ht="26" customHeight="1">
      <c r="A330" s="35" t="str">
        <f>IF(BPU!A330="","",BPU!A330)</f>
        <v/>
      </c>
      <c r="B330" s="32" t="str">
        <f>IF(BPU!B330="","",BPU!B330)</f>
        <v/>
      </c>
      <c r="C330" s="35" t="str">
        <f>IF(BPU!C330="","",BPU!C330)</f>
        <v/>
      </c>
      <c r="D330" s="36" t="n"/>
      <c r="E330" s="37" t="str">
        <f>IF(BPU!D330="","",BPU!D330)</f>
        <v/>
      </c>
      <c r="F330" s="38" t="str">
        <f>IF('Détail des lignes'!$F327="Sous-total",'Détail des lignes'!$AD327,IF(AND('Détail des lignes'!$F327="Ligne",ISNUMBER(D330),ISNUMBER(E330)),ROUND(D330*E330,2),""))</f>
        <v/>
      </c>
    </row>
    <row r="331" ht="26" customHeight="1">
      <c r="A331" s="35" t="str">
        <f>IF(BPU!A331="","",BPU!A331)</f>
        <v/>
      </c>
      <c r="B331" s="32" t="str">
        <f>IF(BPU!B331="","",BPU!B331)</f>
        <v/>
      </c>
      <c r="C331" s="35" t="str">
        <f>IF(BPU!C331="","",BPU!C331)</f>
        <v/>
      </c>
      <c r="D331" s="36" t="n"/>
      <c r="E331" s="37" t="str">
        <f>IF(BPU!D331="","",BPU!D331)</f>
        <v/>
      </c>
      <c r="F331" s="38" t="str">
        <f>IF('Détail des lignes'!$F328="Sous-total",'Détail des lignes'!$AD328,IF(AND('Détail des lignes'!$F328="Ligne",ISNUMBER(D331),ISNUMBER(E331)),ROUND(D331*E331,2),""))</f>
        <v/>
      </c>
    </row>
    <row r="332" ht="26" customHeight="1">
      <c r="A332" s="35" t="str">
        <f>IF(BPU!A332="","",BPU!A332)</f>
        <v/>
      </c>
      <c r="B332" s="32" t="str">
        <f>IF(BPU!B332="","",BPU!B332)</f>
        <v/>
      </c>
      <c r="C332" s="35" t="str">
        <f>IF(BPU!C332="","",BPU!C332)</f>
        <v/>
      </c>
      <c r="D332" s="36" t="n"/>
      <c r="E332" s="37" t="str">
        <f>IF(BPU!D332="","",BPU!D332)</f>
        <v/>
      </c>
      <c r="F332" s="38" t="str">
        <f>IF('Détail des lignes'!$F329="Sous-total",'Détail des lignes'!$AD329,IF(AND('Détail des lignes'!$F329="Ligne",ISNUMBER(D332),ISNUMBER(E332)),ROUND(D332*E332,2),""))</f>
        <v/>
      </c>
    </row>
    <row r="333" ht="26" customHeight="1">
      <c r="A333" s="35" t="str">
        <f>IF(BPU!A333="","",BPU!A333)</f>
        <v/>
      </c>
      <c r="B333" s="32" t="str">
        <f>IF(BPU!B333="","",BPU!B333)</f>
        <v/>
      </c>
      <c r="C333" s="35" t="str">
        <f>IF(BPU!C333="","",BPU!C333)</f>
        <v/>
      </c>
      <c r="D333" s="36" t="n"/>
      <c r="E333" s="37" t="str">
        <f>IF(BPU!D333="","",BPU!D333)</f>
        <v/>
      </c>
      <c r="F333" s="38" t="str">
        <f>IF('Détail des lignes'!$F330="Sous-total",'Détail des lignes'!$AD330,IF(AND('Détail des lignes'!$F330="Ligne",ISNUMBER(D333),ISNUMBER(E333)),ROUND(D333*E333,2),""))</f>
        <v/>
      </c>
    </row>
    <row r="334" ht="26" customHeight="1">
      <c r="A334" s="35" t="str">
        <f>IF(BPU!A334="","",BPU!A334)</f>
        <v/>
      </c>
      <c r="B334" s="32" t="str">
        <f>IF(BPU!B334="","",BPU!B334)</f>
        <v/>
      </c>
      <c r="C334" s="35" t="str">
        <f>IF(BPU!C334="","",BPU!C334)</f>
        <v/>
      </c>
      <c r="D334" s="36" t="n"/>
      <c r="E334" s="37" t="str">
        <f>IF(BPU!D334="","",BPU!D334)</f>
        <v/>
      </c>
      <c r="F334" s="38" t="str">
        <f>IF('Détail des lignes'!$F331="Sous-total",'Détail des lignes'!$AD331,IF(AND('Détail des lignes'!$F331="Ligne",ISNUMBER(D334),ISNUMBER(E334)),ROUND(D334*E334,2),""))</f>
        <v/>
      </c>
    </row>
    <row r="335" ht="26" customHeight="1">
      <c r="A335" s="35" t="str">
        <f>IF(BPU!A335="","",BPU!A335)</f>
        <v/>
      </c>
      <c r="B335" s="32" t="str">
        <f>IF(BPU!B335="","",BPU!B335)</f>
        <v/>
      </c>
      <c r="C335" s="35" t="str">
        <f>IF(BPU!C335="","",BPU!C335)</f>
        <v/>
      </c>
      <c r="D335" s="36" t="n"/>
      <c r="E335" s="37" t="str">
        <f>IF(BPU!D335="","",BPU!D335)</f>
        <v/>
      </c>
      <c r="F335" s="38" t="str">
        <f>IF('Détail des lignes'!$F332="Sous-total",'Détail des lignes'!$AD332,IF(AND('Détail des lignes'!$F332="Ligne",ISNUMBER(D335),ISNUMBER(E335)),ROUND(D335*E335,2),""))</f>
        <v/>
      </c>
    </row>
    <row r="336" ht="26" customHeight="1">
      <c r="A336" s="35" t="str">
        <f>IF(BPU!A336="","",BPU!A336)</f>
        <v/>
      </c>
      <c r="B336" s="32" t="str">
        <f>IF(BPU!B336="","",BPU!B336)</f>
        <v/>
      </c>
      <c r="C336" s="35" t="str">
        <f>IF(BPU!C336="","",BPU!C336)</f>
        <v/>
      </c>
      <c r="D336" s="36" t="n"/>
      <c r="E336" s="37" t="str">
        <f>IF(BPU!D336="","",BPU!D336)</f>
        <v/>
      </c>
      <c r="F336" s="38" t="str">
        <f>IF('Détail des lignes'!$F333="Sous-total",'Détail des lignes'!$AD333,IF(AND('Détail des lignes'!$F333="Ligne",ISNUMBER(D336),ISNUMBER(E336)),ROUND(D336*E336,2),""))</f>
        <v/>
      </c>
    </row>
    <row r="337" ht="26" customHeight="1">
      <c r="A337" s="35" t="str">
        <f>IF(BPU!A337="","",BPU!A337)</f>
        <v/>
      </c>
      <c r="B337" s="32" t="str">
        <f>IF(BPU!B337="","",BPU!B337)</f>
        <v/>
      </c>
      <c r="C337" s="35" t="str">
        <f>IF(BPU!C337="","",BPU!C337)</f>
        <v/>
      </c>
      <c r="D337" s="36" t="n"/>
      <c r="E337" s="37" t="str">
        <f>IF(BPU!D337="","",BPU!D337)</f>
        <v/>
      </c>
      <c r="F337" s="38" t="str">
        <f>IF('Détail des lignes'!$F334="Sous-total",'Détail des lignes'!$AD334,IF(AND('Détail des lignes'!$F334="Ligne",ISNUMBER(D337),ISNUMBER(E337)),ROUND(D337*E337,2),""))</f>
        <v/>
      </c>
    </row>
    <row r="338" ht="26" customHeight="1">
      <c r="A338" s="35" t="str">
        <f>IF(BPU!A338="","",BPU!A338)</f>
        <v/>
      </c>
      <c r="B338" s="32" t="str">
        <f>IF(BPU!B338="","",BPU!B338)</f>
        <v/>
      </c>
      <c r="C338" s="35" t="str">
        <f>IF(BPU!C338="","",BPU!C338)</f>
        <v/>
      </c>
      <c r="D338" s="36" t="n"/>
      <c r="E338" s="37" t="str">
        <f>IF(BPU!D338="","",BPU!D338)</f>
        <v/>
      </c>
      <c r="F338" s="38" t="str">
        <f>IF('Détail des lignes'!$F335="Sous-total",'Détail des lignes'!$AD335,IF(AND('Détail des lignes'!$F335="Ligne",ISNUMBER(D338),ISNUMBER(E338)),ROUND(D338*E338,2),""))</f>
        <v/>
      </c>
    </row>
    <row r="339" ht="26" customHeight="1">
      <c r="A339" s="35" t="str">
        <f>IF(BPU!A339="","",BPU!A339)</f>
        <v/>
      </c>
      <c r="B339" s="32" t="str">
        <f>IF(BPU!B339="","",BPU!B339)</f>
        <v/>
      </c>
      <c r="C339" s="35" t="str">
        <f>IF(BPU!C339="","",BPU!C339)</f>
        <v/>
      </c>
      <c r="D339" s="36" t="n"/>
      <c r="E339" s="37" t="str">
        <f>IF(BPU!D339="","",BPU!D339)</f>
        <v/>
      </c>
      <c r="F339" s="38" t="str">
        <f>IF('Détail des lignes'!$F336="Sous-total",'Détail des lignes'!$AD336,IF(AND('Détail des lignes'!$F336="Ligne",ISNUMBER(D339),ISNUMBER(E339)),ROUND(D339*E339,2),""))</f>
        <v/>
      </c>
    </row>
    <row r="340" ht="26" customHeight="1">
      <c r="A340" s="35" t="str">
        <f>IF(BPU!A340="","",BPU!A340)</f>
        <v/>
      </c>
      <c r="B340" s="32" t="str">
        <f>IF(BPU!B340="","",BPU!B340)</f>
        <v/>
      </c>
      <c r="C340" s="35" t="str">
        <f>IF(BPU!C340="","",BPU!C340)</f>
        <v/>
      </c>
      <c r="D340" s="36" t="n"/>
      <c r="E340" s="37" t="str">
        <f>IF(BPU!D340="","",BPU!D340)</f>
        <v/>
      </c>
      <c r="F340" s="38" t="str">
        <f>IF('Détail des lignes'!$F337="Sous-total",'Détail des lignes'!$AD337,IF(AND('Détail des lignes'!$F337="Ligne",ISNUMBER(D340),ISNUMBER(E340)),ROUND(D340*E340,2),""))</f>
        <v/>
      </c>
    </row>
    <row r="341" ht="26" customHeight="1">
      <c r="A341" s="35" t="str">
        <f>IF(BPU!A341="","",BPU!A341)</f>
        <v/>
      </c>
      <c r="B341" s="32" t="str">
        <f>IF(BPU!B341="","",BPU!B341)</f>
        <v/>
      </c>
      <c r="C341" s="35" t="str">
        <f>IF(BPU!C341="","",BPU!C341)</f>
        <v/>
      </c>
      <c r="D341" s="36" t="n"/>
      <c r="E341" s="37" t="str">
        <f>IF(BPU!D341="","",BPU!D341)</f>
        <v/>
      </c>
      <c r="F341" s="38" t="str">
        <f>IF('Détail des lignes'!$F338="Sous-total",'Détail des lignes'!$AD338,IF(AND('Détail des lignes'!$F338="Ligne",ISNUMBER(D341),ISNUMBER(E341)),ROUND(D341*E341,2),""))</f>
        <v/>
      </c>
    </row>
    <row r="342" ht="26" customHeight="1">
      <c r="A342" s="35" t="str">
        <f>IF(BPU!A342="","",BPU!A342)</f>
        <v/>
      </c>
      <c r="B342" s="32" t="str">
        <f>IF(BPU!B342="","",BPU!B342)</f>
        <v/>
      </c>
      <c r="C342" s="35" t="str">
        <f>IF(BPU!C342="","",BPU!C342)</f>
        <v/>
      </c>
      <c r="D342" s="36" t="n"/>
      <c r="E342" s="37" t="str">
        <f>IF(BPU!D342="","",BPU!D342)</f>
        <v/>
      </c>
      <c r="F342" s="38" t="str">
        <f>IF('Détail des lignes'!$F339="Sous-total",'Détail des lignes'!$AD339,IF(AND('Détail des lignes'!$F339="Ligne",ISNUMBER(D342),ISNUMBER(E342)),ROUND(D342*E342,2),""))</f>
        <v/>
      </c>
    </row>
    <row r="343" ht="26" customHeight="1">
      <c r="A343" s="35" t="str">
        <f>IF(BPU!A343="","",BPU!A343)</f>
        <v/>
      </c>
      <c r="B343" s="32" t="str">
        <f>IF(BPU!B343="","",BPU!B343)</f>
        <v/>
      </c>
      <c r="C343" s="35" t="str">
        <f>IF(BPU!C343="","",BPU!C343)</f>
        <v/>
      </c>
      <c r="D343" s="36" t="n"/>
      <c r="E343" s="37" t="str">
        <f>IF(BPU!D343="","",BPU!D343)</f>
        <v/>
      </c>
      <c r="F343" s="38" t="str">
        <f>IF('Détail des lignes'!$F340="Sous-total",'Détail des lignes'!$AD340,IF(AND('Détail des lignes'!$F340="Ligne",ISNUMBER(D343),ISNUMBER(E343)),ROUND(D343*E343,2),""))</f>
        <v/>
      </c>
    </row>
    <row r="344" ht="26" customHeight="1">
      <c r="A344" s="35" t="str">
        <f>IF(BPU!A344="","",BPU!A344)</f>
        <v/>
      </c>
      <c r="B344" s="32" t="str">
        <f>IF(BPU!B344="","",BPU!B344)</f>
        <v/>
      </c>
      <c r="C344" s="35" t="str">
        <f>IF(BPU!C344="","",BPU!C344)</f>
        <v/>
      </c>
      <c r="D344" s="36" t="n"/>
      <c r="E344" s="37" t="str">
        <f>IF(BPU!D344="","",BPU!D344)</f>
        <v/>
      </c>
      <c r="F344" s="38" t="str">
        <f>IF('Détail des lignes'!$F341="Sous-total",'Détail des lignes'!$AD341,IF(AND('Détail des lignes'!$F341="Ligne",ISNUMBER(D344),ISNUMBER(E344)),ROUND(D344*E344,2),""))</f>
        <v/>
      </c>
    </row>
    <row r="345" ht="26" customHeight="1">
      <c r="A345" s="35" t="str">
        <f>IF(BPU!A345="","",BPU!A345)</f>
        <v/>
      </c>
      <c r="B345" s="32" t="str">
        <f>IF(BPU!B345="","",BPU!B345)</f>
        <v/>
      </c>
      <c r="C345" s="35" t="str">
        <f>IF(BPU!C345="","",BPU!C345)</f>
        <v/>
      </c>
      <c r="D345" s="36" t="n"/>
      <c r="E345" s="37" t="str">
        <f>IF(BPU!D345="","",BPU!D345)</f>
        <v/>
      </c>
      <c r="F345" s="38" t="str">
        <f>IF('Détail des lignes'!$F342="Sous-total",'Détail des lignes'!$AD342,IF(AND('Détail des lignes'!$F342="Ligne",ISNUMBER(D345),ISNUMBER(E345)),ROUND(D345*E345,2),""))</f>
        <v/>
      </c>
    </row>
    <row r="346" ht="26" customHeight="1">
      <c r="A346" s="35" t="str">
        <f>IF(BPU!A346="","",BPU!A346)</f>
        <v/>
      </c>
      <c r="B346" s="32" t="str">
        <f>IF(BPU!B346="","",BPU!B346)</f>
        <v/>
      </c>
      <c r="C346" s="35" t="str">
        <f>IF(BPU!C346="","",BPU!C346)</f>
        <v/>
      </c>
      <c r="D346" s="36" t="n"/>
      <c r="E346" s="37" t="str">
        <f>IF(BPU!D346="","",BPU!D346)</f>
        <v/>
      </c>
      <c r="F346" s="38" t="str">
        <f>IF('Détail des lignes'!$F343="Sous-total",'Détail des lignes'!$AD343,IF(AND('Détail des lignes'!$F343="Ligne",ISNUMBER(D346),ISNUMBER(E346)),ROUND(D346*E346,2),""))</f>
        <v/>
      </c>
    </row>
    <row r="347" ht="26" customHeight="1">
      <c r="A347" s="35" t="str">
        <f>IF(BPU!A347="","",BPU!A347)</f>
        <v/>
      </c>
      <c r="B347" s="32" t="str">
        <f>IF(BPU!B347="","",BPU!B347)</f>
        <v/>
      </c>
      <c r="C347" s="35" t="str">
        <f>IF(BPU!C347="","",BPU!C347)</f>
        <v/>
      </c>
      <c r="D347" s="36" t="n"/>
      <c r="E347" s="37" t="str">
        <f>IF(BPU!D347="","",BPU!D347)</f>
        <v/>
      </c>
      <c r="F347" s="38" t="str">
        <f>IF('Détail des lignes'!$F344="Sous-total",'Détail des lignes'!$AD344,IF(AND('Détail des lignes'!$F344="Ligne",ISNUMBER(D347),ISNUMBER(E347)),ROUND(D347*E347,2),""))</f>
        <v/>
      </c>
    </row>
    <row r="348" ht="26" customHeight="1">
      <c r="A348" s="35" t="str">
        <f>IF(BPU!A348="","",BPU!A348)</f>
        <v/>
      </c>
      <c r="B348" s="32" t="str">
        <f>IF(BPU!B348="","",BPU!B348)</f>
        <v/>
      </c>
      <c r="C348" s="35" t="str">
        <f>IF(BPU!C348="","",BPU!C348)</f>
        <v/>
      </c>
      <c r="D348" s="36" t="n"/>
      <c r="E348" s="37" t="str">
        <f>IF(BPU!D348="","",BPU!D348)</f>
        <v/>
      </c>
      <c r="F348" s="38" t="str">
        <f>IF('Détail des lignes'!$F345="Sous-total",'Détail des lignes'!$AD345,IF(AND('Détail des lignes'!$F345="Ligne",ISNUMBER(D348),ISNUMBER(E348)),ROUND(D348*E348,2),""))</f>
        <v/>
      </c>
    </row>
    <row r="349" ht="26" customHeight="1">
      <c r="A349" s="35" t="str">
        <f>IF(BPU!A349="","",BPU!A349)</f>
        <v/>
      </c>
      <c r="B349" s="32" t="str">
        <f>IF(BPU!B349="","",BPU!B349)</f>
        <v/>
      </c>
      <c r="C349" s="35" t="str">
        <f>IF(BPU!C349="","",BPU!C349)</f>
        <v/>
      </c>
      <c r="D349" s="36" t="n"/>
      <c r="E349" s="37" t="str">
        <f>IF(BPU!D349="","",BPU!D349)</f>
        <v/>
      </c>
      <c r="F349" s="38" t="str">
        <f>IF('Détail des lignes'!$F346="Sous-total",'Détail des lignes'!$AD346,IF(AND('Détail des lignes'!$F346="Ligne",ISNUMBER(D349),ISNUMBER(E349)),ROUND(D349*E349,2),""))</f>
        <v/>
      </c>
    </row>
    <row r="350" ht="26" customHeight="1">
      <c r="A350" s="35" t="str">
        <f>IF(BPU!A350="","",BPU!A350)</f>
        <v/>
      </c>
      <c r="B350" s="32" t="str">
        <f>IF(BPU!B350="","",BPU!B350)</f>
        <v/>
      </c>
      <c r="C350" s="35" t="str">
        <f>IF(BPU!C350="","",BPU!C350)</f>
        <v/>
      </c>
      <c r="D350" s="36" t="n"/>
      <c r="E350" s="37" t="str">
        <f>IF(BPU!D350="","",BPU!D350)</f>
        <v/>
      </c>
      <c r="F350" s="38" t="str">
        <f>IF('Détail des lignes'!$F347="Sous-total",'Détail des lignes'!$AD347,IF(AND('Détail des lignes'!$F347="Ligne",ISNUMBER(D350),ISNUMBER(E350)),ROUND(D350*E350,2),""))</f>
        <v/>
      </c>
    </row>
    <row r="351" ht="26" customHeight="1">
      <c r="A351" s="35" t="str">
        <f>IF(BPU!A351="","",BPU!A351)</f>
        <v/>
      </c>
      <c r="B351" s="32" t="str">
        <f>IF(BPU!B351="","",BPU!B351)</f>
        <v/>
      </c>
      <c r="C351" s="35" t="str">
        <f>IF(BPU!C351="","",BPU!C351)</f>
        <v/>
      </c>
      <c r="D351" s="36" t="n"/>
      <c r="E351" s="37" t="str">
        <f>IF(BPU!D351="","",BPU!D351)</f>
        <v/>
      </c>
      <c r="F351" s="38" t="str">
        <f>IF('Détail des lignes'!$F348="Sous-total",'Détail des lignes'!$AD348,IF(AND('Détail des lignes'!$F348="Ligne",ISNUMBER(D351),ISNUMBER(E351)),ROUND(D351*E351,2),""))</f>
        <v/>
      </c>
    </row>
    <row r="352" ht="26" customHeight="1">
      <c r="A352" s="35" t="str">
        <f>IF(BPU!A352="","",BPU!A352)</f>
        <v/>
      </c>
      <c r="B352" s="32" t="str">
        <f>IF(BPU!B352="","",BPU!B352)</f>
        <v/>
      </c>
      <c r="C352" s="35" t="str">
        <f>IF(BPU!C352="","",BPU!C352)</f>
        <v/>
      </c>
      <c r="D352" s="36" t="n"/>
      <c r="E352" s="37" t="str">
        <f>IF(BPU!D352="","",BPU!D352)</f>
        <v/>
      </c>
      <c r="F352" s="38" t="str">
        <f>IF('Détail des lignes'!$F349="Sous-total",'Détail des lignes'!$AD349,IF(AND('Détail des lignes'!$F349="Ligne",ISNUMBER(D352),ISNUMBER(E352)),ROUND(D352*E352,2),""))</f>
        <v/>
      </c>
    </row>
    <row r="353" ht="26" customHeight="1">
      <c r="A353" s="35" t="str">
        <f>IF(BPU!A353="","",BPU!A353)</f>
        <v/>
      </c>
      <c r="B353" s="32" t="str">
        <f>IF(BPU!B353="","",BPU!B353)</f>
        <v/>
      </c>
      <c r="C353" s="35" t="str">
        <f>IF(BPU!C353="","",BPU!C353)</f>
        <v/>
      </c>
      <c r="D353" s="36" t="n"/>
      <c r="E353" s="37" t="str">
        <f>IF(BPU!D353="","",BPU!D353)</f>
        <v/>
      </c>
      <c r="F353" s="38" t="str">
        <f>IF('Détail des lignes'!$F350="Sous-total",'Détail des lignes'!$AD350,IF(AND('Détail des lignes'!$F350="Ligne",ISNUMBER(D353),ISNUMBER(E353)),ROUND(D353*E353,2),""))</f>
        <v/>
      </c>
    </row>
    <row r="354" ht="26" customHeight="1">
      <c r="A354" s="35" t="str">
        <f>IF(BPU!A354="","",BPU!A354)</f>
        <v/>
      </c>
      <c r="B354" s="32" t="str">
        <f>IF(BPU!B354="","",BPU!B354)</f>
        <v/>
      </c>
      <c r="C354" s="35" t="str">
        <f>IF(BPU!C354="","",BPU!C354)</f>
        <v/>
      </c>
      <c r="D354" s="36" t="n"/>
      <c r="E354" s="37" t="str">
        <f>IF(BPU!D354="","",BPU!D354)</f>
        <v/>
      </c>
      <c r="F354" s="38" t="str">
        <f>IF('Détail des lignes'!$F351="Sous-total",'Détail des lignes'!$AD351,IF(AND('Détail des lignes'!$F351="Ligne",ISNUMBER(D354),ISNUMBER(E354)),ROUND(D354*E354,2),""))</f>
        <v/>
      </c>
    </row>
    <row r="355" ht="26" customHeight="1">
      <c r="A355" s="35" t="str">
        <f>IF(BPU!A355="","",BPU!A355)</f>
        <v/>
      </c>
      <c r="B355" s="32" t="str">
        <f>IF(BPU!B355="","",BPU!B355)</f>
        <v/>
      </c>
      <c r="C355" s="35" t="str">
        <f>IF(BPU!C355="","",BPU!C355)</f>
        <v/>
      </c>
      <c r="D355" s="36" t="n"/>
      <c r="E355" s="37" t="str">
        <f>IF(BPU!D355="","",BPU!D355)</f>
        <v/>
      </c>
      <c r="F355" s="38" t="str">
        <f>IF('Détail des lignes'!$F352="Sous-total",'Détail des lignes'!$AD352,IF(AND('Détail des lignes'!$F352="Ligne",ISNUMBER(D355),ISNUMBER(E355)),ROUND(D355*E355,2),""))</f>
        <v/>
      </c>
    </row>
    <row r="356" ht="26" customHeight="1">
      <c r="A356" s="35" t="str">
        <f>IF(BPU!A356="","",BPU!A356)</f>
        <v/>
      </c>
      <c r="B356" s="32" t="str">
        <f>IF(BPU!B356="","",BPU!B356)</f>
        <v/>
      </c>
      <c r="C356" s="35" t="str">
        <f>IF(BPU!C356="","",BPU!C356)</f>
        <v/>
      </c>
      <c r="D356" s="36" t="n"/>
      <c r="E356" s="37" t="str">
        <f>IF(BPU!D356="","",BPU!D356)</f>
        <v/>
      </c>
      <c r="F356" s="38" t="str">
        <f>IF('Détail des lignes'!$F353="Sous-total",'Détail des lignes'!$AD353,IF(AND('Détail des lignes'!$F353="Ligne",ISNUMBER(D356),ISNUMBER(E356)),ROUND(D356*E356,2),""))</f>
        <v/>
      </c>
    </row>
    <row r="357" ht="26" customHeight="1">
      <c r="A357" s="35" t="str">
        <f>IF(BPU!A357="","",BPU!A357)</f>
        <v/>
      </c>
      <c r="B357" s="32" t="str">
        <f>IF(BPU!B357="","",BPU!B357)</f>
        <v/>
      </c>
      <c r="C357" s="35" t="str">
        <f>IF(BPU!C357="","",BPU!C357)</f>
        <v/>
      </c>
      <c r="D357" s="36" t="n"/>
      <c r="E357" s="37" t="str">
        <f>IF(BPU!D357="","",BPU!D357)</f>
        <v/>
      </c>
      <c r="F357" s="38" t="str">
        <f>IF('Détail des lignes'!$F354="Sous-total",'Détail des lignes'!$AD354,IF(AND('Détail des lignes'!$F354="Ligne",ISNUMBER(D357),ISNUMBER(E357)),ROUND(D357*E357,2),""))</f>
        <v/>
      </c>
    </row>
    <row r="358" ht="26" customHeight="1">
      <c r="A358" s="35" t="str">
        <f>IF(BPU!A358="","",BPU!A358)</f>
        <v/>
      </c>
      <c r="B358" s="32" t="str">
        <f>IF(BPU!B358="","",BPU!B358)</f>
        <v/>
      </c>
      <c r="C358" s="35" t="str">
        <f>IF(BPU!C358="","",BPU!C358)</f>
        <v/>
      </c>
      <c r="D358" s="36" t="n"/>
      <c r="E358" s="37" t="str">
        <f>IF(BPU!D358="","",BPU!D358)</f>
        <v/>
      </c>
      <c r="F358" s="38" t="str">
        <f>IF('Détail des lignes'!$F355="Sous-total",'Détail des lignes'!$AD355,IF(AND('Détail des lignes'!$F355="Ligne",ISNUMBER(D358),ISNUMBER(E358)),ROUND(D358*E358,2),""))</f>
        <v/>
      </c>
    </row>
    <row r="359" ht="26" customHeight="1">
      <c r="A359" s="35" t="str">
        <f>IF(BPU!A359="","",BPU!A359)</f>
        <v/>
      </c>
      <c r="B359" s="32" t="str">
        <f>IF(BPU!B359="","",BPU!B359)</f>
        <v/>
      </c>
      <c r="C359" s="35" t="str">
        <f>IF(BPU!C359="","",BPU!C359)</f>
        <v/>
      </c>
      <c r="D359" s="36" t="n"/>
      <c r="E359" s="37" t="str">
        <f>IF(BPU!D359="","",BPU!D359)</f>
        <v/>
      </c>
      <c r="F359" s="38" t="str">
        <f>IF('Détail des lignes'!$F356="Sous-total",'Détail des lignes'!$AD356,IF(AND('Détail des lignes'!$F356="Ligne",ISNUMBER(D359),ISNUMBER(E359)),ROUND(D359*E359,2),""))</f>
        <v/>
      </c>
    </row>
    <row r="360" ht="26" customHeight="1">
      <c r="A360" s="35" t="str">
        <f>IF(BPU!A360="","",BPU!A360)</f>
        <v/>
      </c>
      <c r="B360" s="32" t="str">
        <f>IF(BPU!B360="","",BPU!B360)</f>
        <v/>
      </c>
      <c r="C360" s="35" t="str">
        <f>IF(BPU!C360="","",BPU!C360)</f>
        <v/>
      </c>
      <c r="D360" s="36" t="n"/>
      <c r="E360" s="37" t="str">
        <f>IF(BPU!D360="","",BPU!D360)</f>
        <v/>
      </c>
      <c r="F360" s="38" t="str">
        <f>IF('Détail des lignes'!$F357="Sous-total",'Détail des lignes'!$AD357,IF(AND('Détail des lignes'!$F357="Ligne",ISNUMBER(D360),ISNUMBER(E360)),ROUND(D360*E360,2),""))</f>
        <v/>
      </c>
    </row>
    <row r="361" ht="26" customHeight="1">
      <c r="A361" s="35" t="str">
        <f>IF(BPU!A361="","",BPU!A361)</f>
        <v/>
      </c>
      <c r="B361" s="32" t="str">
        <f>IF(BPU!B361="","",BPU!B361)</f>
        <v/>
      </c>
      <c r="C361" s="35" t="str">
        <f>IF(BPU!C361="","",BPU!C361)</f>
        <v/>
      </c>
      <c r="D361" s="36" t="n"/>
      <c r="E361" s="37" t="str">
        <f>IF(BPU!D361="","",BPU!D361)</f>
        <v/>
      </c>
      <c r="F361" s="38" t="str">
        <f>IF('Détail des lignes'!$F358="Sous-total",'Détail des lignes'!$AD358,IF(AND('Détail des lignes'!$F358="Ligne",ISNUMBER(D361),ISNUMBER(E361)),ROUND(D361*E361,2),""))</f>
        <v/>
      </c>
    </row>
    <row r="362" ht="26" customHeight="1">
      <c r="A362" s="35" t="str">
        <f>IF(BPU!A362="","",BPU!A362)</f>
        <v/>
      </c>
      <c r="B362" s="32" t="str">
        <f>IF(BPU!B362="","",BPU!B362)</f>
        <v/>
      </c>
      <c r="C362" s="35" t="str">
        <f>IF(BPU!C362="","",BPU!C362)</f>
        <v/>
      </c>
      <c r="D362" s="36" t="n"/>
      <c r="E362" s="37" t="str">
        <f>IF(BPU!D362="","",BPU!D362)</f>
        <v/>
      </c>
      <c r="F362" s="38" t="str">
        <f>IF('Détail des lignes'!$F359="Sous-total",'Détail des lignes'!$AD359,IF(AND('Détail des lignes'!$F359="Ligne",ISNUMBER(D362),ISNUMBER(E362)),ROUND(D362*E362,2),""))</f>
        <v/>
      </c>
    </row>
    <row r="363" ht="26" customHeight="1">
      <c r="A363" s="35" t="str">
        <f>IF(BPU!A363="","",BPU!A363)</f>
        <v/>
      </c>
      <c r="B363" s="32" t="str">
        <f>IF(BPU!B363="","",BPU!B363)</f>
        <v/>
      </c>
      <c r="C363" s="35" t="str">
        <f>IF(BPU!C363="","",BPU!C363)</f>
        <v/>
      </c>
      <c r="D363" s="36" t="n"/>
      <c r="E363" s="37" t="str">
        <f>IF(BPU!D363="","",BPU!D363)</f>
        <v/>
      </c>
      <c r="F363" s="38" t="str">
        <f>IF('Détail des lignes'!$F360="Sous-total",'Détail des lignes'!$AD360,IF(AND('Détail des lignes'!$F360="Ligne",ISNUMBER(D363),ISNUMBER(E363)),ROUND(D363*E363,2),""))</f>
        <v/>
      </c>
    </row>
    <row r="364" ht="26" customHeight="1">
      <c r="A364" s="35" t="str">
        <f>IF(BPU!A364="","",BPU!A364)</f>
        <v/>
      </c>
      <c r="B364" s="32" t="str">
        <f>IF(BPU!B364="","",BPU!B364)</f>
        <v/>
      </c>
      <c r="C364" s="35" t="str">
        <f>IF(BPU!C364="","",BPU!C364)</f>
        <v/>
      </c>
      <c r="D364" s="36" t="n"/>
      <c r="E364" s="37" t="str">
        <f>IF(BPU!D364="","",BPU!D364)</f>
        <v/>
      </c>
      <c r="F364" s="38" t="str">
        <f>IF('Détail des lignes'!$F361="Sous-total",'Détail des lignes'!$AD361,IF(AND('Détail des lignes'!$F361="Ligne",ISNUMBER(D364),ISNUMBER(E364)),ROUND(D364*E364,2),""))</f>
        <v/>
      </c>
    </row>
    <row r="365" ht="26" customHeight="1">
      <c r="A365" s="35" t="str">
        <f>IF(BPU!A365="","",BPU!A365)</f>
        <v/>
      </c>
      <c r="B365" s="32" t="str">
        <f>IF(BPU!B365="","",BPU!B365)</f>
        <v/>
      </c>
      <c r="C365" s="35" t="str">
        <f>IF(BPU!C365="","",BPU!C365)</f>
        <v/>
      </c>
      <c r="D365" s="36" t="n"/>
      <c r="E365" s="37" t="str">
        <f>IF(BPU!D365="","",BPU!D365)</f>
        <v/>
      </c>
      <c r="F365" s="38" t="str">
        <f>IF('Détail des lignes'!$F362="Sous-total",'Détail des lignes'!$AD362,IF(AND('Détail des lignes'!$F362="Ligne",ISNUMBER(D365),ISNUMBER(E365)),ROUND(D365*E365,2),""))</f>
        <v/>
      </c>
    </row>
    <row r="366" ht="26" customHeight="1">
      <c r="A366" s="35" t="str">
        <f>IF(BPU!A366="","",BPU!A366)</f>
        <v/>
      </c>
      <c r="B366" s="32" t="str">
        <f>IF(BPU!B366="","",BPU!B366)</f>
        <v/>
      </c>
      <c r="C366" s="35" t="str">
        <f>IF(BPU!C366="","",BPU!C366)</f>
        <v/>
      </c>
      <c r="D366" s="36" t="n"/>
      <c r="E366" s="37" t="str">
        <f>IF(BPU!D366="","",BPU!D366)</f>
        <v/>
      </c>
      <c r="F366" s="38" t="str">
        <f>IF('Détail des lignes'!$F363="Sous-total",'Détail des lignes'!$AD363,IF(AND('Détail des lignes'!$F363="Ligne",ISNUMBER(D366),ISNUMBER(E366)),ROUND(D366*E366,2),""))</f>
        <v/>
      </c>
    </row>
    <row r="367" ht="26" customHeight="1">
      <c r="A367" s="35" t="str">
        <f>IF(BPU!A367="","",BPU!A367)</f>
        <v/>
      </c>
      <c r="B367" s="32" t="str">
        <f>IF(BPU!B367="","",BPU!B367)</f>
        <v/>
      </c>
      <c r="C367" s="35" t="str">
        <f>IF(BPU!C367="","",BPU!C367)</f>
        <v/>
      </c>
      <c r="D367" s="36" t="n"/>
      <c r="E367" s="37" t="str">
        <f>IF(BPU!D367="","",BPU!D367)</f>
        <v/>
      </c>
      <c r="F367" s="38" t="str">
        <f>IF('Détail des lignes'!$F364="Sous-total",'Détail des lignes'!$AD364,IF(AND('Détail des lignes'!$F364="Ligne",ISNUMBER(D367),ISNUMBER(E367)),ROUND(D367*E367,2),""))</f>
        <v/>
      </c>
    </row>
    <row r="368" ht="26" customHeight="1">
      <c r="A368" s="35" t="str">
        <f>IF(BPU!A368="","",BPU!A368)</f>
        <v/>
      </c>
      <c r="B368" s="32" t="str">
        <f>IF(BPU!B368="","",BPU!B368)</f>
        <v/>
      </c>
      <c r="C368" s="35" t="str">
        <f>IF(BPU!C368="","",BPU!C368)</f>
        <v/>
      </c>
      <c r="D368" s="36" t="n"/>
      <c r="E368" s="37" t="str">
        <f>IF(BPU!D368="","",BPU!D368)</f>
        <v/>
      </c>
      <c r="F368" s="38" t="str">
        <f>IF('Détail des lignes'!$F365="Sous-total",'Détail des lignes'!$AD365,IF(AND('Détail des lignes'!$F365="Ligne",ISNUMBER(D368),ISNUMBER(E368)),ROUND(D368*E368,2),""))</f>
        <v/>
      </c>
    </row>
    <row r="369" ht="26" customHeight="1">
      <c r="A369" s="35" t="str">
        <f>IF(BPU!A369="","",BPU!A369)</f>
        <v/>
      </c>
      <c r="B369" s="32" t="str">
        <f>IF(BPU!B369="","",BPU!B369)</f>
        <v/>
      </c>
      <c r="C369" s="35" t="str">
        <f>IF(BPU!C369="","",BPU!C369)</f>
        <v/>
      </c>
      <c r="D369" s="36" t="n"/>
      <c r="E369" s="37" t="str">
        <f>IF(BPU!D369="","",BPU!D369)</f>
        <v/>
      </c>
      <c r="F369" s="38" t="str">
        <f>IF('Détail des lignes'!$F366="Sous-total",'Détail des lignes'!$AD366,IF(AND('Détail des lignes'!$F366="Ligne",ISNUMBER(D369),ISNUMBER(E369)),ROUND(D369*E369,2),""))</f>
        <v/>
      </c>
    </row>
    <row r="370" ht="26" customHeight="1">
      <c r="A370" s="35" t="str">
        <f>IF(BPU!A370="","",BPU!A370)</f>
        <v/>
      </c>
      <c r="B370" s="32" t="str">
        <f>IF(BPU!B370="","",BPU!B370)</f>
        <v/>
      </c>
      <c r="C370" s="35" t="str">
        <f>IF(BPU!C370="","",BPU!C370)</f>
        <v/>
      </c>
      <c r="D370" s="36" t="n"/>
      <c r="E370" s="37" t="str">
        <f>IF(BPU!D370="","",BPU!D370)</f>
        <v/>
      </c>
      <c r="F370" s="38" t="str">
        <f>IF('Détail des lignes'!$F367="Sous-total",'Détail des lignes'!$AD367,IF(AND('Détail des lignes'!$F367="Ligne",ISNUMBER(D370),ISNUMBER(E370)),ROUND(D370*E370,2),""))</f>
        <v/>
      </c>
    </row>
    <row r="371" ht="26" customHeight="1">
      <c r="A371" s="35" t="str">
        <f>IF(BPU!A371="","",BPU!A371)</f>
        <v/>
      </c>
      <c r="B371" s="32" t="str">
        <f>IF(BPU!B371="","",BPU!B371)</f>
        <v/>
      </c>
      <c r="C371" s="35" t="str">
        <f>IF(BPU!C371="","",BPU!C371)</f>
        <v/>
      </c>
      <c r="D371" s="36" t="n"/>
      <c r="E371" s="37" t="str">
        <f>IF(BPU!D371="","",BPU!D371)</f>
        <v/>
      </c>
      <c r="F371" s="38" t="str">
        <f>IF('Détail des lignes'!$F368="Sous-total",'Détail des lignes'!$AD368,IF(AND('Détail des lignes'!$F368="Ligne",ISNUMBER(D371),ISNUMBER(E371)),ROUND(D371*E371,2),""))</f>
        <v/>
      </c>
    </row>
    <row r="372" ht="26" customHeight="1">
      <c r="A372" s="35" t="str">
        <f>IF(BPU!A372="","",BPU!A372)</f>
        <v/>
      </c>
      <c r="B372" s="32" t="str">
        <f>IF(BPU!B372="","",BPU!B372)</f>
        <v/>
      </c>
      <c r="C372" s="35" t="str">
        <f>IF(BPU!C372="","",BPU!C372)</f>
        <v/>
      </c>
      <c r="D372" s="36" t="n"/>
      <c r="E372" s="37" t="str">
        <f>IF(BPU!D372="","",BPU!D372)</f>
        <v/>
      </c>
      <c r="F372" s="38" t="str">
        <f>IF('Détail des lignes'!$F369="Sous-total",'Détail des lignes'!$AD369,IF(AND('Détail des lignes'!$F369="Ligne",ISNUMBER(D372),ISNUMBER(E372)),ROUND(D372*E372,2),""))</f>
        <v/>
      </c>
    </row>
    <row r="373" ht="26" customHeight="1">
      <c r="A373" s="35" t="str">
        <f>IF(BPU!A373="","",BPU!A373)</f>
        <v/>
      </c>
      <c r="B373" s="32" t="str">
        <f>IF(BPU!B373="","",BPU!B373)</f>
        <v/>
      </c>
      <c r="C373" s="35" t="str">
        <f>IF(BPU!C373="","",BPU!C373)</f>
        <v/>
      </c>
      <c r="D373" s="36" t="n"/>
      <c r="E373" s="37" t="str">
        <f>IF(BPU!D373="","",BPU!D373)</f>
        <v/>
      </c>
      <c r="F373" s="38" t="str">
        <f>IF('Détail des lignes'!$F370="Sous-total",'Détail des lignes'!$AD370,IF(AND('Détail des lignes'!$F370="Ligne",ISNUMBER(D373),ISNUMBER(E373)),ROUND(D373*E373,2),""))</f>
        <v/>
      </c>
    </row>
    <row r="374" ht="26" customHeight="1">
      <c r="A374" s="35" t="str">
        <f>IF(BPU!A374="","",BPU!A374)</f>
        <v/>
      </c>
      <c r="B374" s="32" t="str">
        <f>IF(BPU!B374="","",BPU!B374)</f>
        <v/>
      </c>
      <c r="C374" s="35" t="str">
        <f>IF(BPU!C374="","",BPU!C374)</f>
        <v/>
      </c>
      <c r="D374" s="36" t="n"/>
      <c r="E374" s="37" t="str">
        <f>IF(BPU!D374="","",BPU!D374)</f>
        <v/>
      </c>
      <c r="F374" s="38" t="str">
        <f>IF('Détail des lignes'!$F371="Sous-total",'Détail des lignes'!$AD371,IF(AND('Détail des lignes'!$F371="Ligne",ISNUMBER(D374),ISNUMBER(E374)),ROUND(D374*E374,2),""))</f>
        <v/>
      </c>
    </row>
    <row r="375" ht="26" customHeight="1">
      <c r="A375" s="35" t="str">
        <f>IF(BPU!A375="","",BPU!A375)</f>
        <v/>
      </c>
      <c r="B375" s="32" t="str">
        <f>IF(BPU!B375="","",BPU!B375)</f>
        <v/>
      </c>
      <c r="C375" s="35" t="str">
        <f>IF(BPU!C375="","",BPU!C375)</f>
        <v/>
      </c>
      <c r="D375" s="36" t="n"/>
      <c r="E375" s="37" t="str">
        <f>IF(BPU!D375="","",BPU!D375)</f>
        <v/>
      </c>
      <c r="F375" s="38" t="str">
        <f>IF('Détail des lignes'!$F372="Sous-total",'Détail des lignes'!$AD372,IF(AND('Détail des lignes'!$F372="Ligne",ISNUMBER(D375),ISNUMBER(E375)),ROUND(D375*E375,2),""))</f>
        <v/>
      </c>
    </row>
    <row r="376" ht="26" customHeight="1">
      <c r="A376" s="35" t="str">
        <f>IF(BPU!A376="","",BPU!A376)</f>
        <v/>
      </c>
      <c r="B376" s="32" t="str">
        <f>IF(BPU!B376="","",BPU!B376)</f>
        <v/>
      </c>
      <c r="C376" s="35" t="str">
        <f>IF(BPU!C376="","",BPU!C376)</f>
        <v/>
      </c>
      <c r="D376" s="36" t="n"/>
      <c r="E376" s="37" t="str">
        <f>IF(BPU!D376="","",BPU!D376)</f>
        <v/>
      </c>
      <c r="F376" s="38" t="str">
        <f>IF('Détail des lignes'!$F373="Sous-total",'Détail des lignes'!$AD373,IF(AND('Détail des lignes'!$F373="Ligne",ISNUMBER(D376),ISNUMBER(E376)),ROUND(D376*E376,2),""))</f>
        <v/>
      </c>
    </row>
    <row r="377" ht="26" customHeight="1">
      <c r="A377" s="35" t="str">
        <f>IF(BPU!A377="","",BPU!A377)</f>
        <v/>
      </c>
      <c r="B377" s="32" t="str">
        <f>IF(BPU!B377="","",BPU!B377)</f>
        <v/>
      </c>
      <c r="C377" s="35" t="str">
        <f>IF(BPU!C377="","",BPU!C377)</f>
        <v/>
      </c>
      <c r="D377" s="36" t="n"/>
      <c r="E377" s="37" t="str">
        <f>IF(BPU!D377="","",BPU!D377)</f>
        <v/>
      </c>
      <c r="F377" s="38" t="str">
        <f>IF('Détail des lignes'!$F374="Sous-total",'Détail des lignes'!$AD374,IF(AND('Détail des lignes'!$F374="Ligne",ISNUMBER(D377),ISNUMBER(E377)),ROUND(D377*E377,2),""))</f>
        <v/>
      </c>
    </row>
    <row r="378" ht="26" customHeight="1">
      <c r="A378" s="35" t="str">
        <f>IF(BPU!A378="","",BPU!A378)</f>
        <v/>
      </c>
      <c r="B378" s="32" t="str">
        <f>IF(BPU!B378="","",BPU!B378)</f>
        <v/>
      </c>
      <c r="C378" s="35" t="str">
        <f>IF(BPU!C378="","",BPU!C378)</f>
        <v/>
      </c>
      <c r="D378" s="36" t="n"/>
      <c r="E378" s="37" t="str">
        <f>IF(BPU!D378="","",BPU!D378)</f>
        <v/>
      </c>
      <c r="F378" s="38" t="str">
        <f>IF('Détail des lignes'!$F375="Sous-total",'Détail des lignes'!$AD375,IF(AND('Détail des lignes'!$F375="Ligne",ISNUMBER(D378),ISNUMBER(E378)),ROUND(D378*E378,2),""))</f>
        <v/>
      </c>
    </row>
    <row r="379" ht="26" customHeight="1">
      <c r="A379" s="35" t="str">
        <f>IF(BPU!A379="","",BPU!A379)</f>
        <v/>
      </c>
      <c r="B379" s="32" t="str">
        <f>IF(BPU!B379="","",BPU!B379)</f>
        <v/>
      </c>
      <c r="C379" s="35" t="str">
        <f>IF(BPU!C379="","",BPU!C379)</f>
        <v/>
      </c>
      <c r="D379" s="36" t="n"/>
      <c r="E379" s="37" t="str">
        <f>IF(BPU!D379="","",BPU!D379)</f>
        <v/>
      </c>
      <c r="F379" s="38" t="str">
        <f>IF('Détail des lignes'!$F376="Sous-total",'Détail des lignes'!$AD376,IF(AND('Détail des lignes'!$F376="Ligne",ISNUMBER(D379),ISNUMBER(E379)),ROUND(D379*E379,2),""))</f>
        <v/>
      </c>
    </row>
    <row r="380" ht="26" customHeight="1">
      <c r="A380" s="35" t="str">
        <f>IF(BPU!A380="","",BPU!A380)</f>
        <v/>
      </c>
      <c r="B380" s="32" t="str">
        <f>IF(BPU!B380="","",BPU!B380)</f>
        <v/>
      </c>
      <c r="C380" s="35" t="str">
        <f>IF(BPU!C380="","",BPU!C380)</f>
        <v/>
      </c>
      <c r="D380" s="36" t="n"/>
      <c r="E380" s="37" t="str">
        <f>IF(BPU!D380="","",BPU!D380)</f>
        <v/>
      </c>
      <c r="F380" s="38" t="str">
        <f>IF('Détail des lignes'!$F377="Sous-total",'Détail des lignes'!$AD377,IF(AND('Détail des lignes'!$F377="Ligne",ISNUMBER(D380),ISNUMBER(E380)),ROUND(D380*E380,2),""))</f>
        <v/>
      </c>
    </row>
    <row r="381" ht="26" customHeight="1">
      <c r="A381" s="35" t="str">
        <f>IF(BPU!A381="","",BPU!A381)</f>
        <v/>
      </c>
      <c r="B381" s="32" t="str">
        <f>IF(BPU!B381="","",BPU!B381)</f>
        <v/>
      </c>
      <c r="C381" s="35" t="str">
        <f>IF(BPU!C381="","",BPU!C381)</f>
        <v/>
      </c>
      <c r="D381" s="36" t="n"/>
      <c r="E381" s="37" t="str">
        <f>IF(BPU!D381="","",BPU!D381)</f>
        <v/>
      </c>
      <c r="F381" s="38" t="str">
        <f>IF('Détail des lignes'!$F378="Sous-total",'Détail des lignes'!$AD378,IF(AND('Détail des lignes'!$F378="Ligne",ISNUMBER(D381),ISNUMBER(E381)),ROUND(D381*E381,2),""))</f>
        <v/>
      </c>
    </row>
    <row r="382" ht="26" customHeight="1">
      <c r="A382" s="35" t="str">
        <f>IF(BPU!A382="","",BPU!A382)</f>
        <v/>
      </c>
      <c r="B382" s="32" t="str">
        <f>IF(BPU!B382="","",BPU!B382)</f>
        <v/>
      </c>
      <c r="C382" s="35" t="str">
        <f>IF(BPU!C382="","",BPU!C382)</f>
        <v/>
      </c>
      <c r="D382" s="36" t="n"/>
      <c r="E382" s="37" t="str">
        <f>IF(BPU!D382="","",BPU!D382)</f>
        <v/>
      </c>
      <c r="F382" s="38" t="str">
        <f>IF('Détail des lignes'!$F379="Sous-total",'Détail des lignes'!$AD379,IF(AND('Détail des lignes'!$F379="Ligne",ISNUMBER(D382),ISNUMBER(E382)),ROUND(D382*E382,2),""))</f>
        <v/>
      </c>
    </row>
    <row r="383" ht="26" customHeight="1">
      <c r="A383" s="35" t="str">
        <f>IF(BPU!A383="","",BPU!A383)</f>
        <v/>
      </c>
      <c r="B383" s="32" t="str">
        <f>IF(BPU!B383="","",BPU!B383)</f>
        <v/>
      </c>
      <c r="C383" s="35" t="str">
        <f>IF(BPU!C383="","",BPU!C383)</f>
        <v/>
      </c>
      <c r="D383" s="36" t="n"/>
      <c r="E383" s="37" t="str">
        <f>IF(BPU!D383="","",BPU!D383)</f>
        <v/>
      </c>
      <c r="F383" s="38" t="str">
        <f>IF('Détail des lignes'!$F380="Sous-total",'Détail des lignes'!$AD380,IF(AND('Détail des lignes'!$F380="Ligne",ISNUMBER(D383),ISNUMBER(E383)),ROUND(D383*E383,2),""))</f>
        <v/>
      </c>
    </row>
    <row r="384" ht="26" customHeight="1">
      <c r="A384" s="35" t="str">
        <f>IF(BPU!A384="","",BPU!A384)</f>
        <v/>
      </c>
      <c r="B384" s="32" t="str">
        <f>IF(BPU!B384="","",BPU!B384)</f>
        <v/>
      </c>
      <c r="C384" s="35" t="str">
        <f>IF(BPU!C384="","",BPU!C384)</f>
        <v/>
      </c>
      <c r="D384" s="36" t="n"/>
      <c r="E384" s="37" t="str">
        <f>IF(BPU!D384="","",BPU!D384)</f>
        <v/>
      </c>
      <c r="F384" s="38" t="str">
        <f>IF('Détail des lignes'!$F381="Sous-total",'Détail des lignes'!$AD381,IF(AND('Détail des lignes'!$F381="Ligne",ISNUMBER(D384),ISNUMBER(E384)),ROUND(D384*E384,2),""))</f>
        <v/>
      </c>
    </row>
    <row r="385" ht="26" customHeight="1">
      <c r="A385" s="35" t="str">
        <f>IF(BPU!A385="","",BPU!A385)</f>
        <v/>
      </c>
      <c r="B385" s="32" t="str">
        <f>IF(BPU!B385="","",BPU!B385)</f>
        <v/>
      </c>
      <c r="C385" s="35" t="str">
        <f>IF(BPU!C385="","",BPU!C385)</f>
        <v/>
      </c>
      <c r="D385" s="36" t="n"/>
      <c r="E385" s="37" t="str">
        <f>IF(BPU!D385="","",BPU!D385)</f>
        <v/>
      </c>
      <c r="F385" s="38" t="str">
        <f>IF('Détail des lignes'!$F382="Sous-total",'Détail des lignes'!$AD382,IF(AND('Détail des lignes'!$F382="Ligne",ISNUMBER(D385),ISNUMBER(E385)),ROUND(D385*E385,2),""))</f>
        <v/>
      </c>
    </row>
    <row r="386" ht="26" customHeight="1">
      <c r="A386" s="35" t="str">
        <f>IF(BPU!A386="","",BPU!A386)</f>
        <v/>
      </c>
      <c r="B386" s="32" t="str">
        <f>IF(BPU!B386="","",BPU!B386)</f>
        <v/>
      </c>
      <c r="C386" s="35" t="str">
        <f>IF(BPU!C386="","",BPU!C386)</f>
        <v/>
      </c>
      <c r="D386" s="36" t="n"/>
      <c r="E386" s="37" t="str">
        <f>IF(BPU!D386="","",BPU!D386)</f>
        <v/>
      </c>
      <c r="F386" s="38" t="str">
        <f>IF('Détail des lignes'!$F383="Sous-total",'Détail des lignes'!$AD383,IF(AND('Détail des lignes'!$F383="Ligne",ISNUMBER(D386),ISNUMBER(E386)),ROUND(D386*E386,2),""))</f>
        <v/>
      </c>
    </row>
    <row r="387" ht="26" customHeight="1">
      <c r="A387" s="35" t="str">
        <f>IF(BPU!A387="","",BPU!A387)</f>
        <v/>
      </c>
      <c r="B387" s="32" t="str">
        <f>IF(BPU!B387="","",BPU!B387)</f>
        <v/>
      </c>
      <c r="C387" s="35" t="str">
        <f>IF(BPU!C387="","",BPU!C387)</f>
        <v/>
      </c>
      <c r="D387" s="36" t="n"/>
      <c r="E387" s="37" t="str">
        <f>IF(BPU!D387="","",BPU!D387)</f>
        <v/>
      </c>
      <c r="F387" s="38" t="str">
        <f>IF('Détail des lignes'!$F384="Sous-total",'Détail des lignes'!$AD384,IF(AND('Détail des lignes'!$F384="Ligne",ISNUMBER(D387),ISNUMBER(E387)),ROUND(D387*E387,2),""))</f>
        <v/>
      </c>
    </row>
    <row r="388" ht="26" customHeight="1">
      <c r="A388" s="35" t="str">
        <f>IF(BPU!A388="","",BPU!A388)</f>
        <v/>
      </c>
      <c r="B388" s="32" t="str">
        <f>IF(BPU!B388="","",BPU!B388)</f>
        <v/>
      </c>
      <c r="C388" s="35" t="str">
        <f>IF(BPU!C388="","",BPU!C388)</f>
        <v/>
      </c>
      <c r="D388" s="36" t="n"/>
      <c r="E388" s="37" t="str">
        <f>IF(BPU!D388="","",BPU!D388)</f>
        <v/>
      </c>
      <c r="F388" s="38" t="str">
        <f>IF('Détail des lignes'!$F385="Sous-total",'Détail des lignes'!$AD385,IF(AND('Détail des lignes'!$F385="Ligne",ISNUMBER(D388),ISNUMBER(E388)),ROUND(D388*E388,2),""))</f>
        <v/>
      </c>
    </row>
    <row r="389" ht="26" customHeight="1">
      <c r="A389" s="35" t="str">
        <f>IF(BPU!A389="","",BPU!A389)</f>
        <v/>
      </c>
      <c r="B389" s="32" t="str">
        <f>IF(BPU!B389="","",BPU!B389)</f>
        <v/>
      </c>
      <c r="C389" s="35" t="str">
        <f>IF(BPU!C389="","",BPU!C389)</f>
        <v/>
      </c>
      <c r="D389" s="36" t="n"/>
      <c r="E389" s="37" t="str">
        <f>IF(BPU!D389="","",BPU!D389)</f>
        <v/>
      </c>
      <c r="F389" s="38" t="str">
        <f>IF('Détail des lignes'!$F386="Sous-total",'Détail des lignes'!$AD386,IF(AND('Détail des lignes'!$F386="Ligne",ISNUMBER(D389),ISNUMBER(E389)),ROUND(D389*E389,2),""))</f>
        <v/>
      </c>
    </row>
    <row r="390" ht="26" customHeight="1">
      <c r="A390" s="35" t="str">
        <f>IF(BPU!A390="","",BPU!A390)</f>
        <v/>
      </c>
      <c r="B390" s="32" t="str">
        <f>IF(BPU!B390="","",BPU!B390)</f>
        <v/>
      </c>
      <c r="C390" s="35" t="str">
        <f>IF(BPU!C390="","",BPU!C390)</f>
        <v/>
      </c>
      <c r="D390" s="36" t="n"/>
      <c r="E390" s="37" t="str">
        <f>IF(BPU!D390="","",BPU!D390)</f>
        <v/>
      </c>
      <c r="F390" s="38" t="str">
        <f>IF('Détail des lignes'!$F387="Sous-total",'Détail des lignes'!$AD387,IF(AND('Détail des lignes'!$F387="Ligne",ISNUMBER(D390),ISNUMBER(E390)),ROUND(D390*E390,2),""))</f>
        <v/>
      </c>
    </row>
    <row r="391" ht="26" customHeight="1">
      <c r="A391" s="35" t="str">
        <f>IF(BPU!A391="","",BPU!A391)</f>
        <v/>
      </c>
      <c r="B391" s="32" t="str">
        <f>IF(BPU!B391="","",BPU!B391)</f>
        <v/>
      </c>
      <c r="C391" s="35" t="str">
        <f>IF(BPU!C391="","",BPU!C391)</f>
        <v/>
      </c>
      <c r="D391" s="36" t="n"/>
      <c r="E391" s="37" t="str">
        <f>IF(BPU!D391="","",BPU!D391)</f>
        <v/>
      </c>
      <c r="F391" s="38" t="str">
        <f>IF('Détail des lignes'!$F388="Sous-total",'Détail des lignes'!$AD388,IF(AND('Détail des lignes'!$F388="Ligne",ISNUMBER(D391),ISNUMBER(E391)),ROUND(D391*E391,2),""))</f>
        <v/>
      </c>
    </row>
    <row r="392" ht="26" customHeight="1">
      <c r="A392" s="35" t="str">
        <f>IF(BPU!A392="","",BPU!A392)</f>
        <v/>
      </c>
      <c r="B392" s="32" t="str">
        <f>IF(BPU!B392="","",BPU!B392)</f>
        <v/>
      </c>
      <c r="C392" s="35" t="str">
        <f>IF(BPU!C392="","",BPU!C392)</f>
        <v/>
      </c>
      <c r="D392" s="36" t="n"/>
      <c r="E392" s="37" t="str">
        <f>IF(BPU!D392="","",BPU!D392)</f>
        <v/>
      </c>
      <c r="F392" s="38" t="str">
        <f>IF('Détail des lignes'!$F389="Sous-total",'Détail des lignes'!$AD389,IF(AND('Détail des lignes'!$F389="Ligne",ISNUMBER(D392),ISNUMBER(E392)),ROUND(D392*E392,2),""))</f>
        <v/>
      </c>
    </row>
    <row r="393" ht="26" customHeight="1">
      <c r="A393" s="35" t="str">
        <f>IF(BPU!A393="","",BPU!A393)</f>
        <v/>
      </c>
      <c r="B393" s="32" t="str">
        <f>IF(BPU!B393="","",BPU!B393)</f>
        <v/>
      </c>
      <c r="C393" s="35" t="str">
        <f>IF(BPU!C393="","",BPU!C393)</f>
        <v/>
      </c>
      <c r="D393" s="36" t="n"/>
      <c r="E393" s="37" t="str">
        <f>IF(BPU!D393="","",BPU!D393)</f>
        <v/>
      </c>
      <c r="F393" s="38" t="str">
        <f>IF('Détail des lignes'!$F390="Sous-total",'Détail des lignes'!$AD390,IF(AND('Détail des lignes'!$F390="Ligne",ISNUMBER(D393),ISNUMBER(E393)),ROUND(D393*E393,2),""))</f>
        <v/>
      </c>
    </row>
    <row r="394" ht="26" customHeight="1">
      <c r="A394" s="35" t="str">
        <f>IF(BPU!A394="","",BPU!A394)</f>
        <v/>
      </c>
      <c r="B394" s="32" t="str">
        <f>IF(BPU!B394="","",BPU!B394)</f>
        <v/>
      </c>
      <c r="C394" s="35" t="str">
        <f>IF(BPU!C394="","",BPU!C394)</f>
        <v/>
      </c>
      <c r="D394" s="36" t="n"/>
      <c r="E394" s="37" t="str">
        <f>IF(BPU!D394="","",BPU!D394)</f>
        <v/>
      </c>
      <c r="F394" s="38" t="str">
        <f>IF('Détail des lignes'!$F391="Sous-total",'Détail des lignes'!$AD391,IF(AND('Détail des lignes'!$F391="Ligne",ISNUMBER(D394),ISNUMBER(E394)),ROUND(D394*E394,2),""))</f>
        <v/>
      </c>
    </row>
    <row r="395" ht="26" customHeight="1">
      <c r="A395" s="35" t="str">
        <f>IF(BPU!A395="","",BPU!A395)</f>
        <v/>
      </c>
      <c r="B395" s="32" t="str">
        <f>IF(BPU!B395="","",BPU!B395)</f>
        <v/>
      </c>
      <c r="C395" s="35" t="str">
        <f>IF(BPU!C395="","",BPU!C395)</f>
        <v/>
      </c>
      <c r="D395" s="36" t="n"/>
      <c r="E395" s="37" t="str">
        <f>IF(BPU!D395="","",BPU!D395)</f>
        <v/>
      </c>
      <c r="F395" s="38" t="str">
        <f>IF('Détail des lignes'!$F392="Sous-total",'Détail des lignes'!$AD392,IF(AND('Détail des lignes'!$F392="Ligne",ISNUMBER(D395),ISNUMBER(E395)),ROUND(D395*E395,2),""))</f>
        <v/>
      </c>
    </row>
    <row r="396" ht="26" customHeight="1">
      <c r="A396" s="35" t="str">
        <f>IF(BPU!A396="","",BPU!A396)</f>
        <v/>
      </c>
      <c r="B396" s="32" t="str">
        <f>IF(BPU!B396="","",BPU!B396)</f>
        <v/>
      </c>
      <c r="C396" s="35" t="str">
        <f>IF(BPU!C396="","",BPU!C396)</f>
        <v/>
      </c>
      <c r="D396" s="36" t="n"/>
      <c r="E396" s="37" t="str">
        <f>IF(BPU!D396="","",BPU!D396)</f>
        <v/>
      </c>
      <c r="F396" s="38" t="str">
        <f>IF('Détail des lignes'!$F393="Sous-total",'Détail des lignes'!$AD393,IF(AND('Détail des lignes'!$F393="Ligne",ISNUMBER(D396),ISNUMBER(E396)),ROUND(D396*E396,2),""))</f>
        <v/>
      </c>
    </row>
    <row r="397" ht="26" customHeight="1">
      <c r="A397" s="35" t="str">
        <f>IF(BPU!A397="","",BPU!A397)</f>
        <v/>
      </c>
      <c r="B397" s="32" t="str">
        <f>IF(BPU!B397="","",BPU!B397)</f>
        <v/>
      </c>
      <c r="C397" s="35" t="str">
        <f>IF(BPU!C397="","",BPU!C397)</f>
        <v/>
      </c>
      <c r="D397" s="36" t="n"/>
      <c r="E397" s="37" t="str">
        <f>IF(BPU!D397="","",BPU!D397)</f>
        <v/>
      </c>
      <c r="F397" s="38" t="str">
        <f>IF('Détail des lignes'!$F394="Sous-total",'Détail des lignes'!$AD394,IF(AND('Détail des lignes'!$F394="Ligne",ISNUMBER(D397),ISNUMBER(E397)),ROUND(D397*E397,2),""))</f>
        <v/>
      </c>
    </row>
    <row r="398" ht="26" customHeight="1">
      <c r="A398" s="35" t="str">
        <f>IF(BPU!A398="","",BPU!A398)</f>
        <v/>
      </c>
      <c r="B398" s="32" t="str">
        <f>IF(BPU!B398="","",BPU!B398)</f>
        <v/>
      </c>
      <c r="C398" s="35" t="str">
        <f>IF(BPU!C398="","",BPU!C398)</f>
        <v/>
      </c>
      <c r="D398" s="36" t="n"/>
      <c r="E398" s="37" t="str">
        <f>IF(BPU!D398="","",BPU!D398)</f>
        <v/>
      </c>
      <c r="F398" s="38" t="str">
        <f>IF('Détail des lignes'!$F395="Sous-total",'Détail des lignes'!$AD395,IF(AND('Détail des lignes'!$F395="Ligne",ISNUMBER(D398),ISNUMBER(E398)),ROUND(D398*E398,2),""))</f>
        <v/>
      </c>
    </row>
    <row r="399" ht="26" customHeight="1">
      <c r="A399" s="35" t="str">
        <f>IF(BPU!A399="","",BPU!A399)</f>
        <v/>
      </c>
      <c r="B399" s="32" t="str">
        <f>IF(BPU!B399="","",BPU!B399)</f>
        <v/>
      </c>
      <c r="C399" s="35" t="str">
        <f>IF(BPU!C399="","",BPU!C399)</f>
        <v/>
      </c>
      <c r="D399" s="36" t="n"/>
      <c r="E399" s="37" t="str">
        <f>IF(BPU!D399="","",BPU!D399)</f>
        <v/>
      </c>
      <c r="F399" s="38" t="str">
        <f>IF('Détail des lignes'!$F396="Sous-total",'Détail des lignes'!$AD396,IF(AND('Détail des lignes'!$F396="Ligne",ISNUMBER(D399),ISNUMBER(E399)),ROUND(D399*E399,2),""))</f>
        <v/>
      </c>
    </row>
    <row r="400" ht="26" customHeight="1">
      <c r="A400" s="35" t="str">
        <f>IF(BPU!A400="","",BPU!A400)</f>
        <v/>
      </c>
      <c r="B400" s="32" t="str">
        <f>IF(BPU!B400="","",BPU!B400)</f>
        <v/>
      </c>
      <c r="C400" s="35" t="str">
        <f>IF(BPU!C400="","",BPU!C400)</f>
        <v/>
      </c>
      <c r="D400" s="36" t="n"/>
      <c r="E400" s="37" t="str">
        <f>IF(BPU!D400="","",BPU!D400)</f>
        <v/>
      </c>
      <c r="F400" s="38" t="str">
        <f>IF('Détail des lignes'!$F397="Sous-total",'Détail des lignes'!$AD397,IF(AND('Détail des lignes'!$F397="Ligne",ISNUMBER(D400),ISNUMBER(E400)),ROUND(D400*E400,2),""))</f>
        <v/>
      </c>
    </row>
    <row r="401" ht="26" customHeight="1">
      <c r="A401" s="35" t="str">
        <f>IF(BPU!A401="","",BPU!A401)</f>
        <v/>
      </c>
      <c r="B401" s="32" t="str">
        <f>IF(BPU!B401="","",BPU!B401)</f>
        <v/>
      </c>
      <c r="C401" s="35" t="str">
        <f>IF(BPU!C401="","",BPU!C401)</f>
        <v/>
      </c>
      <c r="D401" s="36" t="n"/>
      <c r="E401" s="37" t="str">
        <f>IF(BPU!D401="","",BPU!D401)</f>
        <v/>
      </c>
      <c r="F401" s="38" t="str">
        <f>IF('Détail des lignes'!$F398="Sous-total",'Détail des lignes'!$AD398,IF(AND('Détail des lignes'!$F398="Ligne",ISNUMBER(D401),ISNUMBER(E401)),ROUND(D401*E401,2),""))</f>
        <v/>
      </c>
    </row>
    <row r="402" ht="26" customHeight="1">
      <c r="A402" s="35" t="str">
        <f>IF(BPU!A402="","",BPU!A402)</f>
        <v/>
      </c>
      <c r="B402" s="32" t="str">
        <f>IF(BPU!B402="","",BPU!B402)</f>
        <v/>
      </c>
      <c r="C402" s="35" t="str">
        <f>IF(BPU!C402="","",BPU!C402)</f>
        <v/>
      </c>
      <c r="D402" s="36" t="n"/>
      <c r="E402" s="37" t="str">
        <f>IF(BPU!D402="","",BPU!D402)</f>
        <v/>
      </c>
      <c r="F402" s="38" t="str">
        <f>IF('Détail des lignes'!$F399="Sous-total",'Détail des lignes'!$AD399,IF(AND('Détail des lignes'!$F399="Ligne",ISNUMBER(D402),ISNUMBER(E402)),ROUND(D402*E402,2),""))</f>
        <v/>
      </c>
    </row>
    <row r="403" ht="26" customHeight="1">
      <c r="A403" s="35" t="str">
        <f>IF(BPU!A403="","",BPU!A403)</f>
        <v/>
      </c>
      <c r="B403" s="32" t="str">
        <f>IF(BPU!B403="","",BPU!B403)</f>
        <v/>
      </c>
      <c r="C403" s="35" t="str">
        <f>IF(BPU!C403="","",BPU!C403)</f>
        <v/>
      </c>
      <c r="D403" s="36" t="n"/>
      <c r="E403" s="37" t="str">
        <f>IF(BPU!D403="","",BPU!D403)</f>
        <v/>
      </c>
      <c r="F403" s="38" t="str">
        <f>IF('Détail des lignes'!$F400="Sous-total",'Détail des lignes'!$AD400,IF(AND('Détail des lignes'!$F400="Ligne",ISNUMBER(D403),ISNUMBER(E403)),ROUND(D403*E403,2),""))</f>
        <v/>
      </c>
    </row>
    <row r="404" ht="26" customHeight="1">
      <c r="A404" s="35" t="str">
        <f>IF(BPU!A404="","",BPU!A404)</f>
        <v/>
      </c>
      <c r="B404" s="32" t="str">
        <f>IF(BPU!B404="","",BPU!B404)</f>
        <v/>
      </c>
      <c r="C404" s="35" t="str">
        <f>IF(BPU!C404="","",BPU!C404)</f>
        <v/>
      </c>
      <c r="D404" s="36" t="n"/>
      <c r="E404" s="37" t="str">
        <f>IF(BPU!D404="","",BPU!D404)</f>
        <v/>
      </c>
      <c r="F404" s="38" t="str">
        <f>IF('Détail des lignes'!$F401="Sous-total",'Détail des lignes'!$AD401,IF(AND('Détail des lignes'!$F401="Ligne",ISNUMBER(D404),ISNUMBER(E404)),ROUND(D404*E404,2),""))</f>
        <v/>
      </c>
    </row>
    <row r="405" ht="26" customHeight="1">
      <c r="A405" s="35" t="str">
        <f>IF(BPU!A405="","",BPU!A405)</f>
        <v/>
      </c>
      <c r="B405" s="32" t="str">
        <f>IF(BPU!B405="","",BPU!B405)</f>
        <v/>
      </c>
      <c r="C405" s="35" t="str">
        <f>IF(BPU!C405="","",BPU!C405)</f>
        <v/>
      </c>
      <c r="D405" s="36" t="n"/>
      <c r="E405" s="37" t="str">
        <f>IF(BPU!D405="","",BPU!D405)</f>
        <v/>
      </c>
      <c r="F405" s="38" t="str">
        <f>IF('Détail des lignes'!$F402="Sous-total",'Détail des lignes'!$AD402,IF(AND('Détail des lignes'!$F402="Ligne",ISNUMBER(D405),ISNUMBER(E405)),ROUND(D405*E405,2),""))</f>
        <v/>
      </c>
    </row>
    <row r="406" ht="26" customHeight="1">
      <c r="A406" s="35" t="str">
        <f>IF(BPU!A406="","",BPU!A406)</f>
        <v/>
      </c>
      <c r="B406" s="32" t="str">
        <f>IF(BPU!B406="","",BPU!B406)</f>
        <v/>
      </c>
      <c r="C406" s="35" t="str">
        <f>IF(BPU!C406="","",BPU!C406)</f>
        <v/>
      </c>
      <c r="D406" s="36" t="n"/>
      <c r="E406" s="37" t="str">
        <f>IF(BPU!D406="","",BPU!D406)</f>
        <v/>
      </c>
      <c r="F406" s="38" t="str">
        <f>IF('Détail des lignes'!$F403="Sous-total",'Détail des lignes'!$AD403,IF(AND('Détail des lignes'!$F403="Ligne",ISNUMBER(D406),ISNUMBER(E406)),ROUND(D406*E406,2),""))</f>
        <v/>
      </c>
    </row>
    <row r="407" ht="26" customHeight="1">
      <c r="A407" s="35" t="str">
        <f>IF(BPU!A407="","",BPU!A407)</f>
        <v/>
      </c>
      <c r="B407" s="32" t="str">
        <f>IF(BPU!B407="","",BPU!B407)</f>
        <v/>
      </c>
      <c r="C407" s="35" t="str">
        <f>IF(BPU!C407="","",BPU!C407)</f>
        <v/>
      </c>
      <c r="D407" s="36" t="n"/>
      <c r="E407" s="37" t="str">
        <f>IF(BPU!D407="","",BPU!D407)</f>
        <v/>
      </c>
      <c r="F407" s="38" t="str">
        <f>IF('Détail des lignes'!$F404="Sous-total",'Détail des lignes'!$AD404,IF(AND('Détail des lignes'!$F404="Ligne",ISNUMBER(D407),ISNUMBER(E407)),ROUND(D407*E407,2),""))</f>
        <v/>
      </c>
    </row>
    <row r="408" ht="26" customHeight="1">
      <c r="A408" s="35" t="str">
        <f>IF(BPU!A408="","",BPU!A408)</f>
        <v/>
      </c>
      <c r="B408" s="32" t="str">
        <f>IF(BPU!B408="","",BPU!B408)</f>
        <v/>
      </c>
      <c r="C408" s="35" t="str">
        <f>IF(BPU!C408="","",BPU!C408)</f>
        <v/>
      </c>
      <c r="D408" s="36" t="n"/>
      <c r="E408" s="37" t="str">
        <f>IF(BPU!D408="","",BPU!D408)</f>
        <v/>
      </c>
      <c r="F408" s="38" t="str">
        <f>IF('Détail des lignes'!$F405="Sous-total",'Détail des lignes'!$AD405,IF(AND('Détail des lignes'!$F405="Ligne",ISNUMBER(D408),ISNUMBER(E408)),ROUND(D408*E408,2),""))</f>
        <v/>
      </c>
    </row>
    <row r="409" ht="26" customHeight="1">
      <c r="A409" s="35" t="str">
        <f>IF(BPU!A409="","",BPU!A409)</f>
        <v/>
      </c>
      <c r="B409" s="32" t="str">
        <f>IF(BPU!B409="","",BPU!B409)</f>
        <v/>
      </c>
      <c r="C409" s="35" t="str">
        <f>IF(BPU!C409="","",BPU!C409)</f>
        <v/>
      </c>
      <c r="D409" s="36" t="n"/>
      <c r="E409" s="37" t="str">
        <f>IF(BPU!D409="","",BPU!D409)</f>
        <v/>
      </c>
      <c r="F409" s="38" t="str">
        <f>IF('Détail des lignes'!$F406="Sous-total",'Détail des lignes'!$AD406,IF(AND('Détail des lignes'!$F406="Ligne",ISNUMBER(D409),ISNUMBER(E409)),ROUND(D409*E409,2),""))</f>
        <v/>
      </c>
    </row>
    <row r="410" ht="26" customHeight="1">
      <c r="A410" s="35" t="str">
        <f>IF(BPU!A410="","",BPU!A410)</f>
        <v/>
      </c>
      <c r="B410" s="32" t="str">
        <f>IF(BPU!B410="","",BPU!B410)</f>
        <v/>
      </c>
      <c r="C410" s="35" t="str">
        <f>IF(BPU!C410="","",BPU!C410)</f>
        <v/>
      </c>
      <c r="D410" s="36" t="n"/>
      <c r="E410" s="37" t="str">
        <f>IF(BPU!D410="","",BPU!D410)</f>
        <v/>
      </c>
      <c r="F410" s="38" t="str">
        <f>IF('Détail des lignes'!$F407="Sous-total",'Détail des lignes'!$AD407,IF(AND('Détail des lignes'!$F407="Ligne",ISNUMBER(D410),ISNUMBER(E410)),ROUND(D410*E410,2),""))</f>
        <v/>
      </c>
    </row>
    <row r="411" ht="26" customHeight="1">
      <c r="A411" s="35" t="str">
        <f>IF(BPU!A411="","",BPU!A411)</f>
        <v/>
      </c>
      <c r="B411" s="32" t="str">
        <f>IF(BPU!B411="","",BPU!B411)</f>
        <v/>
      </c>
      <c r="C411" s="35" t="str">
        <f>IF(BPU!C411="","",BPU!C411)</f>
        <v/>
      </c>
      <c r="D411" s="36" t="n"/>
      <c r="E411" s="37" t="str">
        <f>IF(BPU!D411="","",BPU!D411)</f>
        <v/>
      </c>
      <c r="F411" s="38" t="str">
        <f>IF('Détail des lignes'!$F408="Sous-total",'Détail des lignes'!$AD408,IF(AND('Détail des lignes'!$F408="Ligne",ISNUMBER(D411),ISNUMBER(E411)),ROUND(D411*E411,2),""))</f>
        <v/>
      </c>
    </row>
    <row r="412" ht="26" customHeight="1">
      <c r="A412" s="35" t="str">
        <f>IF(BPU!A412="","",BPU!A412)</f>
        <v/>
      </c>
      <c r="B412" s="32" t="str">
        <f>IF(BPU!B412="","",BPU!B412)</f>
        <v/>
      </c>
      <c r="C412" s="35" t="str">
        <f>IF(BPU!C412="","",BPU!C412)</f>
        <v/>
      </c>
      <c r="D412" s="36" t="n"/>
      <c r="E412" s="37" t="str">
        <f>IF(BPU!D412="","",BPU!D412)</f>
        <v/>
      </c>
      <c r="F412" s="38" t="str">
        <f>IF('Détail des lignes'!$F409="Sous-total",'Détail des lignes'!$AD409,IF(AND('Détail des lignes'!$F409="Ligne",ISNUMBER(D412),ISNUMBER(E412)),ROUND(D412*E412,2),""))</f>
        <v/>
      </c>
    </row>
    <row r="413" ht="26" customHeight="1">
      <c r="A413" s="35" t="str">
        <f>IF(BPU!A413="","",BPU!A413)</f>
        <v/>
      </c>
      <c r="B413" s="32" t="str">
        <f>IF(BPU!B413="","",BPU!B413)</f>
        <v/>
      </c>
      <c r="C413" s="35" t="str">
        <f>IF(BPU!C413="","",BPU!C413)</f>
        <v/>
      </c>
      <c r="D413" s="36" t="n"/>
      <c r="E413" s="37" t="str">
        <f>IF(BPU!D413="","",BPU!D413)</f>
        <v/>
      </c>
      <c r="F413" s="38" t="str">
        <f>IF('Détail des lignes'!$F410="Sous-total",'Détail des lignes'!$AD410,IF(AND('Détail des lignes'!$F410="Ligne",ISNUMBER(D413),ISNUMBER(E413)),ROUND(D413*E413,2),""))</f>
        <v/>
      </c>
    </row>
    <row r="414" ht="26" customHeight="1">
      <c r="A414" s="35" t="str">
        <f>IF(BPU!A414="","",BPU!A414)</f>
        <v/>
      </c>
      <c r="B414" s="32" t="str">
        <f>IF(BPU!B414="","",BPU!B414)</f>
        <v/>
      </c>
      <c r="C414" s="35" t="str">
        <f>IF(BPU!C414="","",BPU!C414)</f>
        <v/>
      </c>
      <c r="D414" s="36" t="n"/>
      <c r="E414" s="37" t="str">
        <f>IF(BPU!D414="","",BPU!D414)</f>
        <v/>
      </c>
      <c r="F414" s="38" t="str">
        <f>IF('Détail des lignes'!$F411="Sous-total",'Détail des lignes'!$AD411,IF(AND('Détail des lignes'!$F411="Ligne",ISNUMBER(D414),ISNUMBER(E414)),ROUND(D414*E414,2),""))</f>
        <v/>
      </c>
    </row>
    <row r="415" ht="26" customHeight="1">
      <c r="A415" s="35" t="str">
        <f>IF(BPU!A415="","",BPU!A415)</f>
        <v/>
      </c>
      <c r="B415" s="32" t="str">
        <f>IF(BPU!B415="","",BPU!B415)</f>
        <v/>
      </c>
      <c r="C415" s="35" t="str">
        <f>IF(BPU!C415="","",BPU!C415)</f>
        <v/>
      </c>
      <c r="D415" s="36" t="n"/>
      <c r="E415" s="37" t="str">
        <f>IF(BPU!D415="","",BPU!D415)</f>
        <v/>
      </c>
      <c r="F415" s="38" t="str">
        <f>IF('Détail des lignes'!$F412="Sous-total",'Détail des lignes'!$AD412,IF(AND('Détail des lignes'!$F412="Ligne",ISNUMBER(D415),ISNUMBER(E415)),ROUND(D415*E415,2),""))</f>
        <v/>
      </c>
    </row>
    <row r="416" ht="26" customHeight="1">
      <c r="A416" s="35" t="str">
        <f>IF(BPU!A416="","",BPU!A416)</f>
        <v/>
      </c>
      <c r="B416" s="32" t="str">
        <f>IF(BPU!B416="","",BPU!B416)</f>
        <v/>
      </c>
      <c r="C416" s="35" t="str">
        <f>IF(BPU!C416="","",BPU!C416)</f>
        <v/>
      </c>
      <c r="D416" s="36" t="n"/>
      <c r="E416" s="37" t="str">
        <f>IF(BPU!D416="","",BPU!D416)</f>
        <v/>
      </c>
      <c r="F416" s="38" t="str">
        <f>IF('Détail des lignes'!$F413="Sous-total",'Détail des lignes'!$AD413,IF(AND('Détail des lignes'!$F413="Ligne",ISNUMBER(D416),ISNUMBER(E416)),ROUND(D416*E416,2),""))</f>
        <v/>
      </c>
    </row>
    <row r="417" ht="26" customHeight="1">
      <c r="A417" s="35" t="str">
        <f>IF(BPU!A417="","",BPU!A417)</f>
        <v/>
      </c>
      <c r="B417" s="32" t="str">
        <f>IF(BPU!B417="","",BPU!B417)</f>
        <v/>
      </c>
      <c r="C417" s="35" t="str">
        <f>IF(BPU!C417="","",BPU!C417)</f>
        <v/>
      </c>
      <c r="D417" s="36" t="n"/>
      <c r="E417" s="37" t="str">
        <f>IF(BPU!D417="","",BPU!D417)</f>
        <v/>
      </c>
      <c r="F417" s="38" t="str">
        <f>IF('Détail des lignes'!$F414="Sous-total",'Détail des lignes'!$AD414,IF(AND('Détail des lignes'!$F414="Ligne",ISNUMBER(D417),ISNUMBER(E417)),ROUND(D417*E417,2),""))</f>
        <v/>
      </c>
    </row>
    <row r="418" ht="26" customHeight="1">
      <c r="A418" s="35" t="str">
        <f>IF(BPU!A418="","",BPU!A418)</f>
        <v/>
      </c>
      <c r="B418" s="32" t="str">
        <f>IF(BPU!B418="","",BPU!B418)</f>
        <v/>
      </c>
      <c r="C418" s="35" t="str">
        <f>IF(BPU!C418="","",BPU!C418)</f>
        <v/>
      </c>
      <c r="D418" s="36" t="n"/>
      <c r="E418" s="37" t="str">
        <f>IF(BPU!D418="","",BPU!D418)</f>
        <v/>
      </c>
      <c r="F418" s="38" t="str">
        <f>IF('Détail des lignes'!$F415="Sous-total",'Détail des lignes'!$AD415,IF(AND('Détail des lignes'!$F415="Ligne",ISNUMBER(D418),ISNUMBER(E418)),ROUND(D418*E418,2),""))</f>
        <v/>
      </c>
    </row>
    <row r="419" ht="26" customHeight="1">
      <c r="A419" s="35" t="str">
        <f>IF(BPU!A419="","",BPU!A419)</f>
        <v/>
      </c>
      <c r="B419" s="32" t="str">
        <f>IF(BPU!B419="","",BPU!B419)</f>
        <v/>
      </c>
      <c r="C419" s="35" t="str">
        <f>IF(BPU!C419="","",BPU!C419)</f>
        <v/>
      </c>
      <c r="D419" s="36" t="n"/>
      <c r="E419" s="37" t="str">
        <f>IF(BPU!D419="","",BPU!D419)</f>
        <v/>
      </c>
      <c r="F419" s="38" t="str">
        <f>IF('Détail des lignes'!$F416="Sous-total",'Détail des lignes'!$AD416,IF(AND('Détail des lignes'!$F416="Ligne",ISNUMBER(D419),ISNUMBER(E419)),ROUND(D419*E419,2),""))</f>
        <v/>
      </c>
    </row>
    <row r="420" ht="26" customHeight="1">
      <c r="A420" s="35" t="str">
        <f>IF(BPU!A420="","",BPU!A420)</f>
        <v/>
      </c>
      <c r="B420" s="32" t="str">
        <f>IF(BPU!B420="","",BPU!B420)</f>
        <v/>
      </c>
      <c r="C420" s="35" t="str">
        <f>IF(BPU!C420="","",BPU!C420)</f>
        <v/>
      </c>
      <c r="D420" s="36" t="n"/>
      <c r="E420" s="37" t="str">
        <f>IF(BPU!D420="","",BPU!D420)</f>
        <v/>
      </c>
      <c r="F420" s="38" t="str">
        <f>IF('Détail des lignes'!$F417="Sous-total",'Détail des lignes'!$AD417,IF(AND('Détail des lignes'!$F417="Ligne",ISNUMBER(D420),ISNUMBER(E420)),ROUND(D420*E420,2),""))</f>
        <v/>
      </c>
    </row>
    <row r="421" ht="26" customHeight="1">
      <c r="A421" s="35" t="str">
        <f>IF(BPU!A421="","",BPU!A421)</f>
        <v/>
      </c>
      <c r="B421" s="32" t="str">
        <f>IF(BPU!B421="","",BPU!B421)</f>
        <v/>
      </c>
      <c r="C421" s="35" t="str">
        <f>IF(BPU!C421="","",BPU!C421)</f>
        <v/>
      </c>
      <c r="D421" s="36" t="n"/>
      <c r="E421" s="37" t="str">
        <f>IF(BPU!D421="","",BPU!D421)</f>
        <v/>
      </c>
      <c r="F421" s="38" t="str">
        <f>IF('Détail des lignes'!$F418="Sous-total",'Détail des lignes'!$AD418,IF(AND('Détail des lignes'!$F418="Ligne",ISNUMBER(D421),ISNUMBER(E421)),ROUND(D421*E421,2),""))</f>
        <v/>
      </c>
    </row>
    <row r="422" ht="26" customHeight="1">
      <c r="A422" s="35" t="str">
        <f>IF(BPU!A422="","",BPU!A422)</f>
        <v/>
      </c>
      <c r="B422" s="32" t="str">
        <f>IF(BPU!B422="","",BPU!B422)</f>
        <v/>
      </c>
      <c r="C422" s="35" t="str">
        <f>IF(BPU!C422="","",BPU!C422)</f>
        <v/>
      </c>
      <c r="D422" s="36" t="n"/>
      <c r="E422" s="37" t="str">
        <f>IF(BPU!D422="","",BPU!D422)</f>
        <v/>
      </c>
      <c r="F422" s="38" t="str">
        <f>IF('Détail des lignes'!$F419="Sous-total",'Détail des lignes'!$AD419,IF(AND('Détail des lignes'!$F419="Ligne",ISNUMBER(D422),ISNUMBER(E422)),ROUND(D422*E422,2),""))</f>
        <v/>
      </c>
    </row>
    <row r="423" ht="26" customHeight="1">
      <c r="A423" s="35" t="str">
        <f>IF(BPU!A423="","",BPU!A423)</f>
        <v/>
      </c>
      <c r="B423" s="32" t="str">
        <f>IF(BPU!B423="","",BPU!B423)</f>
        <v/>
      </c>
      <c r="C423" s="35" t="str">
        <f>IF(BPU!C423="","",BPU!C423)</f>
        <v/>
      </c>
      <c r="D423" s="36" t="n"/>
      <c r="E423" s="37" t="str">
        <f>IF(BPU!D423="","",BPU!D423)</f>
        <v/>
      </c>
      <c r="F423" s="38" t="str">
        <f>IF('Détail des lignes'!$F420="Sous-total",'Détail des lignes'!$AD420,IF(AND('Détail des lignes'!$F420="Ligne",ISNUMBER(D423),ISNUMBER(E423)),ROUND(D423*E423,2),""))</f>
        <v/>
      </c>
    </row>
    <row r="424" ht="26" customHeight="1">
      <c r="A424" s="35" t="str">
        <f>IF(BPU!A424="","",BPU!A424)</f>
        <v/>
      </c>
      <c r="B424" s="32" t="str">
        <f>IF(BPU!B424="","",BPU!B424)</f>
        <v/>
      </c>
      <c r="C424" s="35" t="str">
        <f>IF(BPU!C424="","",BPU!C424)</f>
        <v/>
      </c>
      <c r="D424" s="36" t="n"/>
      <c r="E424" s="37" t="str">
        <f>IF(BPU!D424="","",BPU!D424)</f>
        <v/>
      </c>
      <c r="F424" s="38" t="str">
        <f>IF('Détail des lignes'!$F421="Sous-total",'Détail des lignes'!$AD421,IF(AND('Détail des lignes'!$F421="Ligne",ISNUMBER(D424),ISNUMBER(E424)),ROUND(D424*E424,2),""))</f>
        <v/>
      </c>
    </row>
    <row r="425" ht="26" customHeight="1">
      <c r="A425" s="35" t="str">
        <f>IF(BPU!A425="","",BPU!A425)</f>
        <v/>
      </c>
      <c r="B425" s="32" t="str">
        <f>IF(BPU!B425="","",BPU!B425)</f>
        <v/>
      </c>
      <c r="C425" s="35" t="str">
        <f>IF(BPU!C425="","",BPU!C425)</f>
        <v/>
      </c>
      <c r="D425" s="36" t="n"/>
      <c r="E425" s="37" t="str">
        <f>IF(BPU!D425="","",BPU!D425)</f>
        <v/>
      </c>
      <c r="F425" s="38" t="str">
        <f>IF('Détail des lignes'!$F422="Sous-total",'Détail des lignes'!$AD422,IF(AND('Détail des lignes'!$F422="Ligne",ISNUMBER(D425),ISNUMBER(E425)),ROUND(D425*E425,2),""))</f>
        <v/>
      </c>
    </row>
    <row r="426" ht="26" customHeight="1">
      <c r="A426" s="35" t="str">
        <f>IF(BPU!A426="","",BPU!A426)</f>
        <v/>
      </c>
      <c r="B426" s="32" t="str">
        <f>IF(BPU!B426="","",BPU!B426)</f>
        <v/>
      </c>
      <c r="C426" s="35" t="str">
        <f>IF(BPU!C426="","",BPU!C426)</f>
        <v/>
      </c>
      <c r="D426" s="36" t="n"/>
      <c r="E426" s="37" t="str">
        <f>IF(BPU!D426="","",BPU!D426)</f>
        <v/>
      </c>
      <c r="F426" s="38" t="str">
        <f>IF('Détail des lignes'!$F423="Sous-total",'Détail des lignes'!$AD423,IF(AND('Détail des lignes'!$F423="Ligne",ISNUMBER(D426),ISNUMBER(E426)),ROUND(D426*E426,2),""))</f>
        <v/>
      </c>
    </row>
    <row r="427" ht="26" customHeight="1">
      <c r="A427" s="35" t="str">
        <f>IF(BPU!A427="","",BPU!A427)</f>
        <v/>
      </c>
      <c r="B427" s="32" t="str">
        <f>IF(BPU!B427="","",BPU!B427)</f>
        <v/>
      </c>
      <c r="C427" s="35" t="str">
        <f>IF(BPU!C427="","",BPU!C427)</f>
        <v/>
      </c>
      <c r="D427" s="36" t="n"/>
      <c r="E427" s="37" t="str">
        <f>IF(BPU!D427="","",BPU!D427)</f>
        <v/>
      </c>
      <c r="F427" s="38" t="str">
        <f>IF('Détail des lignes'!$F424="Sous-total",'Détail des lignes'!$AD424,IF(AND('Détail des lignes'!$F424="Ligne",ISNUMBER(D427),ISNUMBER(E427)),ROUND(D427*E427,2),""))</f>
        <v/>
      </c>
    </row>
    <row r="428" ht="26" customHeight="1">
      <c r="A428" s="35" t="str">
        <f>IF(BPU!A428="","",BPU!A428)</f>
        <v/>
      </c>
      <c r="B428" s="32" t="str">
        <f>IF(BPU!B428="","",BPU!B428)</f>
        <v/>
      </c>
      <c r="C428" s="35" t="str">
        <f>IF(BPU!C428="","",BPU!C428)</f>
        <v/>
      </c>
      <c r="D428" s="36" t="n"/>
      <c r="E428" s="37" t="str">
        <f>IF(BPU!D428="","",BPU!D428)</f>
        <v/>
      </c>
      <c r="F428" s="38" t="str">
        <f>IF('Détail des lignes'!$F425="Sous-total",'Détail des lignes'!$AD425,IF(AND('Détail des lignes'!$F425="Ligne",ISNUMBER(D428),ISNUMBER(E428)),ROUND(D428*E428,2),""))</f>
        <v/>
      </c>
    </row>
    <row r="429" ht="26" customHeight="1">
      <c r="A429" s="35" t="str">
        <f>IF(BPU!A429="","",BPU!A429)</f>
        <v/>
      </c>
      <c r="B429" s="32" t="str">
        <f>IF(BPU!B429="","",BPU!B429)</f>
        <v/>
      </c>
      <c r="C429" s="35" t="str">
        <f>IF(BPU!C429="","",BPU!C429)</f>
        <v/>
      </c>
      <c r="D429" s="36" t="n"/>
      <c r="E429" s="37" t="str">
        <f>IF(BPU!D429="","",BPU!D429)</f>
        <v/>
      </c>
      <c r="F429" s="38" t="str">
        <f>IF('Détail des lignes'!$F426="Sous-total",'Détail des lignes'!$AD426,IF(AND('Détail des lignes'!$F426="Ligne",ISNUMBER(D429),ISNUMBER(E429)),ROUND(D429*E429,2),""))</f>
        <v/>
      </c>
    </row>
    <row r="430" ht="26" customHeight="1">
      <c r="A430" s="35" t="str">
        <f>IF(BPU!A430="","",BPU!A430)</f>
        <v/>
      </c>
      <c r="B430" s="32" t="str">
        <f>IF(BPU!B430="","",BPU!B430)</f>
        <v/>
      </c>
      <c r="C430" s="35" t="str">
        <f>IF(BPU!C430="","",BPU!C430)</f>
        <v/>
      </c>
      <c r="D430" s="36" t="n"/>
      <c r="E430" s="37" t="str">
        <f>IF(BPU!D430="","",BPU!D430)</f>
        <v/>
      </c>
      <c r="F430" s="38" t="str">
        <f>IF('Détail des lignes'!$F427="Sous-total",'Détail des lignes'!$AD427,IF(AND('Détail des lignes'!$F427="Ligne",ISNUMBER(D430),ISNUMBER(E430)),ROUND(D430*E430,2),""))</f>
        <v/>
      </c>
    </row>
    <row r="431" ht="26" customHeight="1">
      <c r="A431" s="35" t="str">
        <f>IF(BPU!A431="","",BPU!A431)</f>
        <v/>
      </c>
      <c r="B431" s="32" t="str">
        <f>IF(BPU!B431="","",BPU!B431)</f>
        <v/>
      </c>
      <c r="C431" s="35" t="str">
        <f>IF(BPU!C431="","",BPU!C431)</f>
        <v/>
      </c>
      <c r="D431" s="36" t="n"/>
      <c r="E431" s="37" t="str">
        <f>IF(BPU!D431="","",BPU!D431)</f>
        <v/>
      </c>
      <c r="F431" s="38" t="str">
        <f>IF('Détail des lignes'!$F428="Sous-total",'Détail des lignes'!$AD428,IF(AND('Détail des lignes'!$F428="Ligne",ISNUMBER(D431),ISNUMBER(E431)),ROUND(D431*E431,2),""))</f>
        <v/>
      </c>
    </row>
    <row r="432" ht="26" customHeight="1">
      <c r="A432" s="35" t="str">
        <f>IF(BPU!A432="","",BPU!A432)</f>
        <v/>
      </c>
      <c r="B432" s="32" t="str">
        <f>IF(BPU!B432="","",BPU!B432)</f>
        <v/>
      </c>
      <c r="C432" s="35" t="str">
        <f>IF(BPU!C432="","",BPU!C432)</f>
        <v/>
      </c>
      <c r="D432" s="36" t="n"/>
      <c r="E432" s="37" t="str">
        <f>IF(BPU!D432="","",BPU!D432)</f>
        <v/>
      </c>
      <c r="F432" s="38" t="str">
        <f>IF('Détail des lignes'!$F429="Sous-total",'Détail des lignes'!$AD429,IF(AND('Détail des lignes'!$F429="Ligne",ISNUMBER(D432),ISNUMBER(E432)),ROUND(D432*E432,2),""))</f>
        <v/>
      </c>
    </row>
    <row r="433" ht="26" customHeight="1">
      <c r="A433" s="35" t="str">
        <f>IF(BPU!A433="","",BPU!A433)</f>
        <v/>
      </c>
      <c r="B433" s="32" t="str">
        <f>IF(BPU!B433="","",BPU!B433)</f>
        <v/>
      </c>
      <c r="C433" s="35" t="str">
        <f>IF(BPU!C433="","",BPU!C433)</f>
        <v/>
      </c>
      <c r="D433" s="36" t="n"/>
      <c r="E433" s="37" t="str">
        <f>IF(BPU!D433="","",BPU!D433)</f>
        <v/>
      </c>
      <c r="F433" s="38" t="str">
        <f>IF('Détail des lignes'!$F430="Sous-total",'Détail des lignes'!$AD430,IF(AND('Détail des lignes'!$F430="Ligne",ISNUMBER(D433),ISNUMBER(E433)),ROUND(D433*E433,2),""))</f>
        <v/>
      </c>
    </row>
    <row r="434" ht="26" customHeight="1">
      <c r="A434" s="35" t="str">
        <f>IF(BPU!A434="","",BPU!A434)</f>
        <v/>
      </c>
      <c r="B434" s="32" t="str">
        <f>IF(BPU!B434="","",BPU!B434)</f>
        <v/>
      </c>
      <c r="C434" s="35" t="str">
        <f>IF(BPU!C434="","",BPU!C434)</f>
        <v/>
      </c>
      <c r="D434" s="36" t="n"/>
      <c r="E434" s="37" t="str">
        <f>IF(BPU!D434="","",BPU!D434)</f>
        <v/>
      </c>
      <c r="F434" s="38" t="str">
        <f>IF('Détail des lignes'!$F431="Sous-total",'Détail des lignes'!$AD431,IF(AND('Détail des lignes'!$F431="Ligne",ISNUMBER(D434),ISNUMBER(E434)),ROUND(D434*E434,2),""))</f>
        <v/>
      </c>
    </row>
    <row r="435" ht="26" customHeight="1">
      <c r="A435" s="35" t="str">
        <f>IF(BPU!A435="","",BPU!A435)</f>
        <v/>
      </c>
      <c r="B435" s="32" t="str">
        <f>IF(BPU!B435="","",BPU!B435)</f>
        <v/>
      </c>
      <c r="C435" s="35" t="str">
        <f>IF(BPU!C435="","",BPU!C435)</f>
        <v/>
      </c>
      <c r="D435" s="36" t="n"/>
      <c r="E435" s="37" t="str">
        <f>IF(BPU!D435="","",BPU!D435)</f>
        <v/>
      </c>
      <c r="F435" s="38" t="str">
        <f>IF('Détail des lignes'!$F432="Sous-total",'Détail des lignes'!$AD432,IF(AND('Détail des lignes'!$F432="Ligne",ISNUMBER(D435),ISNUMBER(E435)),ROUND(D435*E435,2),""))</f>
        <v/>
      </c>
    </row>
    <row r="436" ht="26" customHeight="1">
      <c r="A436" s="35" t="str">
        <f>IF(BPU!A436="","",BPU!A436)</f>
        <v/>
      </c>
      <c r="B436" s="32" t="str">
        <f>IF(BPU!B436="","",BPU!B436)</f>
        <v/>
      </c>
      <c r="C436" s="35" t="str">
        <f>IF(BPU!C436="","",BPU!C436)</f>
        <v/>
      </c>
      <c r="D436" s="36" t="n"/>
      <c r="E436" s="37" t="str">
        <f>IF(BPU!D436="","",BPU!D436)</f>
        <v/>
      </c>
      <c r="F436" s="38" t="str">
        <f>IF('Détail des lignes'!$F433="Sous-total",'Détail des lignes'!$AD433,IF(AND('Détail des lignes'!$F433="Ligne",ISNUMBER(D436),ISNUMBER(E436)),ROUND(D436*E436,2),""))</f>
        <v/>
      </c>
    </row>
    <row r="437" ht="26" customHeight="1">
      <c r="A437" s="35" t="str">
        <f>IF(BPU!A437="","",BPU!A437)</f>
        <v/>
      </c>
      <c r="B437" s="32" t="str">
        <f>IF(BPU!B437="","",BPU!B437)</f>
        <v/>
      </c>
      <c r="C437" s="35" t="str">
        <f>IF(BPU!C437="","",BPU!C437)</f>
        <v/>
      </c>
      <c r="D437" s="36" t="n"/>
      <c r="E437" s="37" t="str">
        <f>IF(BPU!D437="","",BPU!D437)</f>
        <v/>
      </c>
      <c r="F437" s="38" t="str">
        <f>IF('Détail des lignes'!$F434="Sous-total",'Détail des lignes'!$AD434,IF(AND('Détail des lignes'!$F434="Ligne",ISNUMBER(D437),ISNUMBER(E437)),ROUND(D437*E437,2),""))</f>
        <v/>
      </c>
    </row>
    <row r="438" ht="26" customHeight="1">
      <c r="A438" s="35" t="str">
        <f>IF(BPU!A438="","",BPU!A438)</f>
        <v/>
      </c>
      <c r="B438" s="32" t="str">
        <f>IF(BPU!B438="","",BPU!B438)</f>
        <v/>
      </c>
      <c r="C438" s="35" t="str">
        <f>IF(BPU!C438="","",BPU!C438)</f>
        <v/>
      </c>
      <c r="D438" s="36" t="n"/>
      <c r="E438" s="37" t="str">
        <f>IF(BPU!D438="","",BPU!D438)</f>
        <v/>
      </c>
      <c r="F438" s="38" t="str">
        <f>IF('Détail des lignes'!$F435="Sous-total",'Détail des lignes'!$AD435,IF(AND('Détail des lignes'!$F435="Ligne",ISNUMBER(D438),ISNUMBER(E438)),ROUND(D438*E438,2),""))</f>
        <v/>
      </c>
    </row>
    <row r="439" ht="26" customHeight="1">
      <c r="A439" s="35" t="str">
        <f>IF(BPU!A439="","",BPU!A439)</f>
        <v/>
      </c>
      <c r="B439" s="32" t="str">
        <f>IF(BPU!B439="","",BPU!B439)</f>
        <v/>
      </c>
      <c r="C439" s="35" t="str">
        <f>IF(BPU!C439="","",BPU!C439)</f>
        <v/>
      </c>
      <c r="D439" s="36" t="n"/>
      <c r="E439" s="37" t="str">
        <f>IF(BPU!D439="","",BPU!D439)</f>
        <v/>
      </c>
      <c r="F439" s="38" t="str">
        <f>IF('Détail des lignes'!$F436="Sous-total",'Détail des lignes'!$AD436,IF(AND('Détail des lignes'!$F436="Ligne",ISNUMBER(D439),ISNUMBER(E439)),ROUND(D439*E439,2),""))</f>
        <v/>
      </c>
    </row>
    <row r="440" ht="26" customHeight="1">
      <c r="A440" s="35" t="str">
        <f>IF(BPU!A440="","",BPU!A440)</f>
        <v/>
      </c>
      <c r="B440" s="32" t="str">
        <f>IF(BPU!B440="","",BPU!B440)</f>
        <v/>
      </c>
      <c r="C440" s="35" t="str">
        <f>IF(BPU!C440="","",BPU!C440)</f>
        <v/>
      </c>
      <c r="D440" s="36" t="n"/>
      <c r="E440" s="37" t="str">
        <f>IF(BPU!D440="","",BPU!D440)</f>
        <v/>
      </c>
      <c r="F440" s="38" t="str">
        <f>IF('Détail des lignes'!$F437="Sous-total",'Détail des lignes'!$AD437,IF(AND('Détail des lignes'!$F437="Ligne",ISNUMBER(D440),ISNUMBER(E440)),ROUND(D440*E440,2),""))</f>
        <v/>
      </c>
    </row>
    <row r="441" ht="26" customHeight="1">
      <c r="A441" s="35" t="str">
        <f>IF(BPU!A441="","",BPU!A441)</f>
        <v/>
      </c>
      <c r="B441" s="32" t="str">
        <f>IF(BPU!B441="","",BPU!B441)</f>
        <v/>
      </c>
      <c r="C441" s="35" t="str">
        <f>IF(BPU!C441="","",BPU!C441)</f>
        <v/>
      </c>
      <c r="D441" s="36" t="n"/>
      <c r="E441" s="37" t="str">
        <f>IF(BPU!D441="","",BPU!D441)</f>
        <v/>
      </c>
      <c r="F441" s="38" t="str">
        <f>IF('Détail des lignes'!$F438="Sous-total",'Détail des lignes'!$AD438,IF(AND('Détail des lignes'!$F438="Ligne",ISNUMBER(D441),ISNUMBER(E441)),ROUND(D441*E441,2),""))</f>
        <v/>
      </c>
    </row>
    <row r="442" ht="26" customHeight="1">
      <c r="A442" s="35" t="str">
        <f>IF(BPU!A442="","",BPU!A442)</f>
        <v/>
      </c>
      <c r="B442" s="32" t="str">
        <f>IF(BPU!B442="","",BPU!B442)</f>
        <v/>
      </c>
      <c r="C442" s="35" t="str">
        <f>IF(BPU!C442="","",BPU!C442)</f>
        <v/>
      </c>
      <c r="D442" s="36" t="n"/>
      <c r="E442" s="37" t="str">
        <f>IF(BPU!D442="","",BPU!D442)</f>
        <v/>
      </c>
      <c r="F442" s="38" t="str">
        <f>IF('Détail des lignes'!$F439="Sous-total",'Détail des lignes'!$AD439,IF(AND('Détail des lignes'!$F439="Ligne",ISNUMBER(D442),ISNUMBER(E442)),ROUND(D442*E442,2),""))</f>
        <v/>
      </c>
    </row>
    <row r="443" ht="26" customHeight="1">
      <c r="A443" s="35" t="str">
        <f>IF(BPU!A443="","",BPU!A443)</f>
        <v/>
      </c>
      <c r="B443" s="32" t="str">
        <f>IF(BPU!B443="","",BPU!B443)</f>
        <v/>
      </c>
      <c r="C443" s="35" t="str">
        <f>IF(BPU!C443="","",BPU!C443)</f>
        <v/>
      </c>
      <c r="D443" s="36" t="n"/>
      <c r="E443" s="37" t="str">
        <f>IF(BPU!D443="","",BPU!D443)</f>
        <v/>
      </c>
      <c r="F443" s="38" t="str">
        <f>IF('Détail des lignes'!$F440="Sous-total",'Détail des lignes'!$AD440,IF(AND('Détail des lignes'!$F440="Ligne",ISNUMBER(D443),ISNUMBER(E443)),ROUND(D443*E443,2),""))</f>
        <v/>
      </c>
    </row>
    <row r="444" ht="26" customHeight="1">
      <c r="A444" s="35" t="str">
        <f>IF(BPU!A444="","",BPU!A444)</f>
        <v/>
      </c>
      <c r="B444" s="32" t="str">
        <f>IF(BPU!B444="","",BPU!B444)</f>
        <v/>
      </c>
      <c r="C444" s="35" t="str">
        <f>IF(BPU!C444="","",BPU!C444)</f>
        <v/>
      </c>
      <c r="D444" s="36" t="n"/>
      <c r="E444" s="37" t="str">
        <f>IF(BPU!D444="","",BPU!D444)</f>
        <v/>
      </c>
      <c r="F444" s="38" t="str">
        <f>IF('Détail des lignes'!$F441="Sous-total",'Détail des lignes'!$AD441,IF(AND('Détail des lignes'!$F441="Ligne",ISNUMBER(D444),ISNUMBER(E444)),ROUND(D444*E444,2),""))</f>
        <v/>
      </c>
    </row>
    <row r="445" ht="26" customHeight="1">
      <c r="A445" s="35" t="str">
        <f>IF(BPU!A445="","",BPU!A445)</f>
        <v/>
      </c>
      <c r="B445" s="32" t="str">
        <f>IF(BPU!B445="","",BPU!B445)</f>
        <v/>
      </c>
      <c r="C445" s="35" t="str">
        <f>IF(BPU!C445="","",BPU!C445)</f>
        <v/>
      </c>
      <c r="D445" s="36" t="n"/>
      <c r="E445" s="37" t="str">
        <f>IF(BPU!D445="","",BPU!D445)</f>
        <v/>
      </c>
      <c r="F445" s="38" t="str">
        <f>IF('Détail des lignes'!$F442="Sous-total",'Détail des lignes'!$AD442,IF(AND('Détail des lignes'!$F442="Ligne",ISNUMBER(D445),ISNUMBER(E445)),ROUND(D445*E445,2),""))</f>
        <v/>
      </c>
    </row>
    <row r="446" ht="26" customHeight="1">
      <c r="A446" s="35" t="str">
        <f>IF(BPU!A446="","",BPU!A446)</f>
        <v/>
      </c>
      <c r="B446" s="32" t="str">
        <f>IF(BPU!B446="","",BPU!B446)</f>
        <v/>
      </c>
      <c r="C446" s="35" t="str">
        <f>IF(BPU!C446="","",BPU!C446)</f>
        <v/>
      </c>
      <c r="D446" s="36" t="n"/>
      <c r="E446" s="37" t="str">
        <f>IF(BPU!D446="","",BPU!D446)</f>
        <v/>
      </c>
      <c r="F446" s="38" t="str">
        <f>IF('Détail des lignes'!$F443="Sous-total",'Détail des lignes'!$AD443,IF(AND('Détail des lignes'!$F443="Ligne",ISNUMBER(D446),ISNUMBER(E446)),ROUND(D446*E446,2),""))</f>
        <v/>
      </c>
    </row>
    <row r="447" ht="26" customHeight="1">
      <c r="A447" s="35" t="str">
        <f>IF(BPU!A447="","",BPU!A447)</f>
        <v/>
      </c>
      <c r="B447" s="32" t="str">
        <f>IF(BPU!B447="","",BPU!B447)</f>
        <v/>
      </c>
      <c r="C447" s="35" t="str">
        <f>IF(BPU!C447="","",BPU!C447)</f>
        <v/>
      </c>
      <c r="D447" s="36" t="n"/>
      <c r="E447" s="37" t="str">
        <f>IF(BPU!D447="","",BPU!D447)</f>
        <v/>
      </c>
      <c r="F447" s="38" t="str">
        <f>IF('Détail des lignes'!$F444="Sous-total",'Détail des lignes'!$AD444,IF(AND('Détail des lignes'!$F444="Ligne",ISNUMBER(D447),ISNUMBER(E447)),ROUND(D447*E447,2),""))</f>
        <v/>
      </c>
    </row>
    <row r="448" ht="26" customHeight="1">
      <c r="A448" s="35" t="str">
        <f>IF(BPU!A448="","",BPU!A448)</f>
        <v/>
      </c>
      <c r="B448" s="32" t="str">
        <f>IF(BPU!B448="","",BPU!B448)</f>
        <v/>
      </c>
      <c r="C448" s="35" t="str">
        <f>IF(BPU!C448="","",BPU!C448)</f>
        <v/>
      </c>
      <c r="D448" s="36" t="n"/>
      <c r="E448" s="37" t="str">
        <f>IF(BPU!D448="","",BPU!D448)</f>
        <v/>
      </c>
      <c r="F448" s="38" t="str">
        <f>IF('Détail des lignes'!$F445="Sous-total",'Détail des lignes'!$AD445,IF(AND('Détail des lignes'!$F445="Ligne",ISNUMBER(D448),ISNUMBER(E448)),ROUND(D448*E448,2),""))</f>
        <v/>
      </c>
    </row>
    <row r="449" ht="26" customHeight="1">
      <c r="A449" s="35" t="str">
        <f>IF(BPU!A449="","",BPU!A449)</f>
        <v/>
      </c>
      <c r="B449" s="32" t="str">
        <f>IF(BPU!B449="","",BPU!B449)</f>
        <v/>
      </c>
      <c r="C449" s="35" t="str">
        <f>IF(BPU!C449="","",BPU!C449)</f>
        <v/>
      </c>
      <c r="D449" s="36" t="n"/>
      <c r="E449" s="37" t="str">
        <f>IF(BPU!D449="","",BPU!D449)</f>
        <v/>
      </c>
      <c r="F449" s="38" t="str">
        <f>IF('Détail des lignes'!$F446="Sous-total",'Détail des lignes'!$AD446,IF(AND('Détail des lignes'!$F446="Ligne",ISNUMBER(D449),ISNUMBER(E449)),ROUND(D449*E449,2),""))</f>
        <v/>
      </c>
    </row>
    <row r="450" ht="26" customHeight="1">
      <c r="A450" s="35" t="str">
        <f>IF(BPU!A450="","",BPU!A450)</f>
        <v/>
      </c>
      <c r="B450" s="32" t="str">
        <f>IF(BPU!B450="","",BPU!B450)</f>
        <v/>
      </c>
      <c r="C450" s="35" t="str">
        <f>IF(BPU!C450="","",BPU!C450)</f>
        <v/>
      </c>
      <c r="D450" s="36" t="n"/>
      <c r="E450" s="37" t="str">
        <f>IF(BPU!D450="","",BPU!D450)</f>
        <v/>
      </c>
      <c r="F450" s="38" t="str">
        <f>IF('Détail des lignes'!$F447="Sous-total",'Détail des lignes'!$AD447,IF(AND('Détail des lignes'!$F447="Ligne",ISNUMBER(D450),ISNUMBER(E450)),ROUND(D450*E450,2),""))</f>
        <v/>
      </c>
    </row>
    <row r="451" ht="26" customHeight="1">
      <c r="A451" s="35" t="str">
        <f>IF(BPU!A451="","",BPU!A451)</f>
        <v/>
      </c>
      <c r="B451" s="32" t="str">
        <f>IF(BPU!B451="","",BPU!B451)</f>
        <v/>
      </c>
      <c r="C451" s="35" t="str">
        <f>IF(BPU!C451="","",BPU!C451)</f>
        <v/>
      </c>
      <c r="D451" s="36" t="n"/>
      <c r="E451" s="37" t="str">
        <f>IF(BPU!D451="","",BPU!D451)</f>
        <v/>
      </c>
      <c r="F451" s="38" t="str">
        <f>IF('Détail des lignes'!$F448="Sous-total",'Détail des lignes'!$AD448,IF(AND('Détail des lignes'!$F448="Ligne",ISNUMBER(D451),ISNUMBER(E451)),ROUND(D451*E451,2),""))</f>
        <v/>
      </c>
    </row>
    <row r="452" ht="26" customHeight="1">
      <c r="A452" s="35" t="str">
        <f>IF(BPU!A452="","",BPU!A452)</f>
        <v/>
      </c>
      <c r="B452" s="32" t="str">
        <f>IF(BPU!B452="","",BPU!B452)</f>
        <v/>
      </c>
      <c r="C452" s="35" t="str">
        <f>IF(BPU!C452="","",BPU!C452)</f>
        <v/>
      </c>
      <c r="D452" s="36" t="n"/>
      <c r="E452" s="37" t="str">
        <f>IF(BPU!D452="","",BPU!D452)</f>
        <v/>
      </c>
      <c r="F452" s="38" t="str">
        <f>IF('Détail des lignes'!$F449="Sous-total",'Détail des lignes'!$AD449,IF(AND('Détail des lignes'!$F449="Ligne",ISNUMBER(D452),ISNUMBER(E452)),ROUND(D452*E452,2),""))</f>
        <v/>
      </c>
    </row>
    <row r="453" ht="26" customHeight="1">
      <c r="A453" s="35" t="str">
        <f>IF(BPU!A453="","",BPU!A453)</f>
        <v/>
      </c>
      <c r="B453" s="32" t="str">
        <f>IF(BPU!B453="","",BPU!B453)</f>
        <v/>
      </c>
      <c r="C453" s="35" t="str">
        <f>IF(BPU!C453="","",BPU!C453)</f>
        <v/>
      </c>
      <c r="D453" s="36" t="n"/>
      <c r="E453" s="37" t="str">
        <f>IF(BPU!D453="","",BPU!D453)</f>
        <v/>
      </c>
      <c r="F453" s="38" t="str">
        <f>IF('Détail des lignes'!$F450="Sous-total",'Détail des lignes'!$AD450,IF(AND('Détail des lignes'!$F450="Ligne",ISNUMBER(D453),ISNUMBER(E453)),ROUND(D453*E453,2),""))</f>
        <v/>
      </c>
    </row>
    <row r="454" ht="26" customHeight="1">
      <c r="A454" s="35" t="str">
        <f>IF(BPU!A454="","",BPU!A454)</f>
        <v/>
      </c>
      <c r="B454" s="32" t="str">
        <f>IF(BPU!B454="","",BPU!B454)</f>
        <v/>
      </c>
      <c r="C454" s="35" t="str">
        <f>IF(BPU!C454="","",BPU!C454)</f>
        <v/>
      </c>
      <c r="D454" s="36" t="n"/>
      <c r="E454" s="37" t="str">
        <f>IF(BPU!D454="","",BPU!D454)</f>
        <v/>
      </c>
      <c r="F454" s="38" t="str">
        <f>IF('Détail des lignes'!$F451="Sous-total",'Détail des lignes'!$AD451,IF(AND('Détail des lignes'!$F451="Ligne",ISNUMBER(D454),ISNUMBER(E454)),ROUND(D454*E454,2),""))</f>
        <v/>
      </c>
    </row>
    <row r="455" ht="26" customHeight="1">
      <c r="A455" s="35" t="str">
        <f>IF(BPU!A455="","",BPU!A455)</f>
        <v/>
      </c>
      <c r="B455" s="32" t="str">
        <f>IF(BPU!B455="","",BPU!B455)</f>
        <v/>
      </c>
      <c r="C455" s="35" t="str">
        <f>IF(BPU!C455="","",BPU!C455)</f>
        <v/>
      </c>
      <c r="D455" s="36" t="n"/>
      <c r="E455" s="37" t="str">
        <f>IF(BPU!D455="","",BPU!D455)</f>
        <v/>
      </c>
      <c r="F455" s="38" t="str">
        <f>IF('Détail des lignes'!$F452="Sous-total",'Détail des lignes'!$AD452,IF(AND('Détail des lignes'!$F452="Ligne",ISNUMBER(D455),ISNUMBER(E455)),ROUND(D455*E455,2),""))</f>
        <v/>
      </c>
    </row>
    <row r="456" ht="26" customHeight="1">
      <c r="A456" s="35" t="str">
        <f>IF(BPU!A456="","",BPU!A456)</f>
        <v/>
      </c>
      <c r="B456" s="32" t="str">
        <f>IF(BPU!B456="","",BPU!B456)</f>
        <v/>
      </c>
      <c r="C456" s="35" t="str">
        <f>IF(BPU!C456="","",BPU!C456)</f>
        <v/>
      </c>
      <c r="D456" s="36" t="n"/>
      <c r="E456" s="37" t="str">
        <f>IF(BPU!D456="","",BPU!D456)</f>
        <v/>
      </c>
      <c r="F456" s="38" t="str">
        <f>IF('Détail des lignes'!$F453="Sous-total",'Détail des lignes'!$AD453,IF(AND('Détail des lignes'!$F453="Ligne",ISNUMBER(D456),ISNUMBER(E456)),ROUND(D456*E456,2),""))</f>
        <v/>
      </c>
    </row>
    <row r="457" ht="26" customHeight="1">
      <c r="A457" s="35" t="str">
        <f>IF(BPU!A457="","",BPU!A457)</f>
        <v/>
      </c>
      <c r="B457" s="32" t="str">
        <f>IF(BPU!B457="","",BPU!B457)</f>
        <v/>
      </c>
      <c r="C457" s="35" t="str">
        <f>IF(BPU!C457="","",BPU!C457)</f>
        <v/>
      </c>
      <c r="D457" s="36" t="n"/>
      <c r="E457" s="37" t="str">
        <f>IF(BPU!D457="","",BPU!D457)</f>
        <v/>
      </c>
      <c r="F457" s="38" t="str">
        <f>IF('Détail des lignes'!$F454="Sous-total",'Détail des lignes'!$AD454,IF(AND('Détail des lignes'!$F454="Ligne",ISNUMBER(D457),ISNUMBER(E457)),ROUND(D457*E457,2),""))</f>
        <v/>
      </c>
    </row>
    <row r="458" ht="26" customHeight="1">
      <c r="A458" s="35" t="str">
        <f>IF(BPU!A458="","",BPU!A458)</f>
        <v/>
      </c>
      <c r="B458" s="32" t="str">
        <f>IF(BPU!B458="","",BPU!B458)</f>
        <v/>
      </c>
      <c r="C458" s="35" t="str">
        <f>IF(BPU!C458="","",BPU!C458)</f>
        <v/>
      </c>
      <c r="D458" s="36" t="n"/>
      <c r="E458" s="37" t="str">
        <f>IF(BPU!D458="","",BPU!D458)</f>
        <v/>
      </c>
      <c r="F458" s="38" t="str">
        <f>IF('Détail des lignes'!$F455="Sous-total",'Détail des lignes'!$AD455,IF(AND('Détail des lignes'!$F455="Ligne",ISNUMBER(D458),ISNUMBER(E458)),ROUND(D458*E458,2),""))</f>
        <v/>
      </c>
    </row>
    <row r="459" ht="26" customHeight="1">
      <c r="A459" s="35" t="str">
        <f>IF(BPU!A459="","",BPU!A459)</f>
        <v/>
      </c>
      <c r="B459" s="32" t="str">
        <f>IF(BPU!B459="","",BPU!B459)</f>
        <v/>
      </c>
      <c r="C459" s="35" t="str">
        <f>IF(BPU!C459="","",BPU!C459)</f>
        <v/>
      </c>
      <c r="D459" s="36" t="n"/>
      <c r="E459" s="37" t="str">
        <f>IF(BPU!D459="","",BPU!D459)</f>
        <v/>
      </c>
      <c r="F459" s="38" t="str">
        <f>IF('Détail des lignes'!$F456="Sous-total",'Détail des lignes'!$AD456,IF(AND('Détail des lignes'!$F456="Ligne",ISNUMBER(D459),ISNUMBER(E459)),ROUND(D459*E459,2),""))</f>
        <v/>
      </c>
    </row>
    <row r="460" ht="26" customHeight="1">
      <c r="A460" s="35" t="str">
        <f>IF(BPU!A460="","",BPU!A460)</f>
        <v/>
      </c>
      <c r="B460" s="32" t="str">
        <f>IF(BPU!B460="","",BPU!B460)</f>
        <v/>
      </c>
      <c r="C460" s="35" t="str">
        <f>IF(BPU!C460="","",BPU!C460)</f>
        <v/>
      </c>
      <c r="D460" s="36" t="n"/>
      <c r="E460" s="37" t="str">
        <f>IF(BPU!D460="","",BPU!D460)</f>
        <v/>
      </c>
      <c r="F460" s="38" t="str">
        <f>IF('Détail des lignes'!$F457="Sous-total",'Détail des lignes'!$AD457,IF(AND('Détail des lignes'!$F457="Ligne",ISNUMBER(D460),ISNUMBER(E460)),ROUND(D460*E460,2),""))</f>
        <v/>
      </c>
    </row>
    <row r="461" ht="26" customHeight="1">
      <c r="A461" s="35" t="str">
        <f>IF(BPU!A461="","",BPU!A461)</f>
        <v/>
      </c>
      <c r="B461" s="32" t="str">
        <f>IF(BPU!B461="","",BPU!B461)</f>
        <v/>
      </c>
      <c r="C461" s="35" t="str">
        <f>IF(BPU!C461="","",BPU!C461)</f>
        <v/>
      </c>
      <c r="D461" s="36" t="n"/>
      <c r="E461" s="37" t="str">
        <f>IF(BPU!D461="","",BPU!D461)</f>
        <v/>
      </c>
      <c r="F461" s="38" t="str">
        <f>IF('Détail des lignes'!$F458="Sous-total",'Détail des lignes'!$AD458,IF(AND('Détail des lignes'!$F458="Ligne",ISNUMBER(D461),ISNUMBER(E461)),ROUND(D461*E461,2),""))</f>
        <v/>
      </c>
    </row>
    <row r="462" ht="26" customHeight="1">
      <c r="A462" s="35" t="str">
        <f>IF(BPU!A462="","",BPU!A462)</f>
        <v/>
      </c>
      <c r="B462" s="32" t="str">
        <f>IF(BPU!B462="","",BPU!B462)</f>
        <v/>
      </c>
      <c r="C462" s="35" t="str">
        <f>IF(BPU!C462="","",BPU!C462)</f>
        <v/>
      </c>
      <c r="D462" s="36" t="n"/>
      <c r="E462" s="37" t="str">
        <f>IF(BPU!D462="","",BPU!D462)</f>
        <v/>
      </c>
      <c r="F462" s="38" t="str">
        <f>IF('Détail des lignes'!$F459="Sous-total",'Détail des lignes'!$AD459,IF(AND('Détail des lignes'!$F459="Ligne",ISNUMBER(D462),ISNUMBER(E462)),ROUND(D462*E462,2),""))</f>
        <v/>
      </c>
    </row>
    <row r="463" ht="26" customHeight="1">
      <c r="A463" s="35" t="str">
        <f>IF(BPU!A463="","",BPU!A463)</f>
        <v/>
      </c>
      <c r="B463" s="32" t="str">
        <f>IF(BPU!B463="","",BPU!B463)</f>
        <v/>
      </c>
      <c r="C463" s="35" t="str">
        <f>IF(BPU!C463="","",BPU!C463)</f>
        <v/>
      </c>
      <c r="D463" s="36" t="n"/>
      <c r="E463" s="37" t="str">
        <f>IF(BPU!D463="","",BPU!D463)</f>
        <v/>
      </c>
      <c r="F463" s="38" t="str">
        <f>IF('Détail des lignes'!$F460="Sous-total",'Détail des lignes'!$AD460,IF(AND('Détail des lignes'!$F460="Ligne",ISNUMBER(D463),ISNUMBER(E463)),ROUND(D463*E463,2),""))</f>
        <v/>
      </c>
    </row>
    <row r="464" ht="26" customHeight="1">
      <c r="A464" s="35" t="str">
        <f>IF(BPU!A464="","",BPU!A464)</f>
        <v/>
      </c>
      <c r="B464" s="32" t="str">
        <f>IF(BPU!B464="","",BPU!B464)</f>
        <v/>
      </c>
      <c r="C464" s="35" t="str">
        <f>IF(BPU!C464="","",BPU!C464)</f>
        <v/>
      </c>
      <c r="D464" s="36" t="n"/>
      <c r="E464" s="37" t="str">
        <f>IF(BPU!D464="","",BPU!D464)</f>
        <v/>
      </c>
      <c r="F464" s="38" t="str">
        <f>IF('Détail des lignes'!$F461="Sous-total",'Détail des lignes'!$AD461,IF(AND('Détail des lignes'!$F461="Ligne",ISNUMBER(D464),ISNUMBER(E464)),ROUND(D464*E464,2),""))</f>
        <v/>
      </c>
    </row>
    <row r="465" ht="26" customHeight="1">
      <c r="A465" s="35" t="str">
        <f>IF(BPU!A465="","",BPU!A465)</f>
        <v/>
      </c>
      <c r="B465" s="32" t="str">
        <f>IF(BPU!B465="","",BPU!B465)</f>
        <v/>
      </c>
      <c r="C465" s="35" t="str">
        <f>IF(BPU!C465="","",BPU!C465)</f>
        <v/>
      </c>
      <c r="D465" s="36" t="n"/>
      <c r="E465" s="37" t="str">
        <f>IF(BPU!D465="","",BPU!D465)</f>
        <v/>
      </c>
      <c r="F465" s="38" t="str">
        <f>IF('Détail des lignes'!$F462="Sous-total",'Détail des lignes'!$AD462,IF(AND('Détail des lignes'!$F462="Ligne",ISNUMBER(D465),ISNUMBER(E465)),ROUND(D465*E465,2),""))</f>
        <v/>
      </c>
    </row>
    <row r="466" ht="26" customHeight="1">
      <c r="A466" s="35" t="str">
        <f>IF(BPU!A466="","",BPU!A466)</f>
        <v/>
      </c>
      <c r="B466" s="32" t="str">
        <f>IF(BPU!B466="","",BPU!B466)</f>
        <v/>
      </c>
      <c r="C466" s="35" t="str">
        <f>IF(BPU!C466="","",BPU!C466)</f>
        <v/>
      </c>
      <c r="D466" s="36" t="n"/>
      <c r="E466" s="37" t="str">
        <f>IF(BPU!D466="","",BPU!D466)</f>
        <v/>
      </c>
      <c r="F466" s="38" t="str">
        <f>IF('Détail des lignes'!$F463="Sous-total",'Détail des lignes'!$AD463,IF(AND('Détail des lignes'!$F463="Ligne",ISNUMBER(D466),ISNUMBER(E466)),ROUND(D466*E466,2),""))</f>
        <v/>
      </c>
    </row>
    <row r="467" ht="26" customHeight="1">
      <c r="A467" s="35" t="str">
        <f>IF(BPU!A467="","",BPU!A467)</f>
        <v/>
      </c>
      <c r="B467" s="32" t="str">
        <f>IF(BPU!B467="","",BPU!B467)</f>
        <v/>
      </c>
      <c r="C467" s="35" t="str">
        <f>IF(BPU!C467="","",BPU!C467)</f>
        <v/>
      </c>
      <c r="D467" s="36" t="n"/>
      <c r="E467" s="37" t="str">
        <f>IF(BPU!D467="","",BPU!D467)</f>
        <v/>
      </c>
      <c r="F467" s="38" t="str">
        <f>IF('Détail des lignes'!$F464="Sous-total",'Détail des lignes'!$AD464,IF(AND('Détail des lignes'!$F464="Ligne",ISNUMBER(D467),ISNUMBER(E467)),ROUND(D467*E467,2),""))</f>
        <v/>
      </c>
    </row>
    <row r="468" ht="26" customHeight="1">
      <c r="A468" s="35" t="str">
        <f>IF(BPU!A468="","",BPU!A468)</f>
        <v/>
      </c>
      <c r="B468" s="32" t="str">
        <f>IF(BPU!B468="","",BPU!B468)</f>
        <v/>
      </c>
      <c r="C468" s="35" t="str">
        <f>IF(BPU!C468="","",BPU!C468)</f>
        <v/>
      </c>
      <c r="D468" s="36" t="n"/>
      <c r="E468" s="37" t="str">
        <f>IF(BPU!D468="","",BPU!D468)</f>
        <v/>
      </c>
      <c r="F468" s="38" t="str">
        <f>IF('Détail des lignes'!$F465="Sous-total",'Détail des lignes'!$AD465,IF(AND('Détail des lignes'!$F465="Ligne",ISNUMBER(D468),ISNUMBER(E468)),ROUND(D468*E468,2),""))</f>
        <v/>
      </c>
    </row>
    <row r="469" ht="26" customHeight="1">
      <c r="A469" s="35" t="str">
        <f>IF(BPU!A469="","",BPU!A469)</f>
        <v/>
      </c>
      <c r="B469" s="32" t="str">
        <f>IF(BPU!B469="","",BPU!B469)</f>
        <v/>
      </c>
      <c r="C469" s="35" t="str">
        <f>IF(BPU!C469="","",BPU!C469)</f>
        <v/>
      </c>
      <c r="D469" s="36" t="n"/>
      <c r="E469" s="37" t="str">
        <f>IF(BPU!D469="","",BPU!D469)</f>
        <v/>
      </c>
      <c r="F469" s="38" t="str">
        <f>IF('Détail des lignes'!$F466="Sous-total",'Détail des lignes'!$AD466,IF(AND('Détail des lignes'!$F466="Ligne",ISNUMBER(D469),ISNUMBER(E469)),ROUND(D469*E469,2),""))</f>
        <v/>
      </c>
    </row>
    <row r="470" ht="26" customHeight="1">
      <c r="A470" s="35" t="str">
        <f>IF(BPU!A470="","",BPU!A470)</f>
        <v/>
      </c>
      <c r="B470" s="32" t="str">
        <f>IF(BPU!B470="","",BPU!B470)</f>
        <v/>
      </c>
      <c r="C470" s="35" t="str">
        <f>IF(BPU!C470="","",BPU!C470)</f>
        <v/>
      </c>
      <c r="D470" s="36" t="n"/>
      <c r="E470" s="37" t="str">
        <f>IF(BPU!D470="","",BPU!D470)</f>
        <v/>
      </c>
      <c r="F470" s="38" t="str">
        <f>IF('Détail des lignes'!$F467="Sous-total",'Détail des lignes'!$AD467,IF(AND('Détail des lignes'!$F467="Ligne",ISNUMBER(D470),ISNUMBER(E470)),ROUND(D470*E470,2),""))</f>
        <v/>
      </c>
    </row>
    <row r="471" ht="26" customHeight="1">
      <c r="A471" s="35" t="str">
        <f>IF(BPU!A471="","",BPU!A471)</f>
        <v/>
      </c>
      <c r="B471" s="32" t="str">
        <f>IF(BPU!B471="","",BPU!B471)</f>
        <v/>
      </c>
      <c r="C471" s="35" t="str">
        <f>IF(BPU!C471="","",BPU!C471)</f>
        <v/>
      </c>
      <c r="D471" s="36" t="n"/>
      <c r="E471" s="37" t="str">
        <f>IF(BPU!D471="","",BPU!D471)</f>
        <v/>
      </c>
      <c r="F471" s="38" t="str">
        <f>IF('Détail des lignes'!$F468="Sous-total",'Détail des lignes'!$AD468,IF(AND('Détail des lignes'!$F468="Ligne",ISNUMBER(D471),ISNUMBER(E471)),ROUND(D471*E471,2),""))</f>
        <v/>
      </c>
    </row>
    <row r="472" ht="26" customHeight="1">
      <c r="A472" s="35" t="str">
        <f>IF(BPU!A472="","",BPU!A472)</f>
        <v/>
      </c>
      <c r="B472" s="32" t="str">
        <f>IF(BPU!B472="","",BPU!B472)</f>
        <v/>
      </c>
      <c r="C472" s="35" t="str">
        <f>IF(BPU!C472="","",BPU!C472)</f>
        <v/>
      </c>
      <c r="D472" s="36" t="n"/>
      <c r="E472" s="37" t="str">
        <f>IF(BPU!D472="","",BPU!D472)</f>
        <v/>
      </c>
      <c r="F472" s="38" t="str">
        <f>IF('Détail des lignes'!$F469="Sous-total",'Détail des lignes'!$AD469,IF(AND('Détail des lignes'!$F469="Ligne",ISNUMBER(D472),ISNUMBER(E472)),ROUND(D472*E472,2),""))</f>
        <v/>
      </c>
    </row>
    <row r="473" ht="26" customHeight="1">
      <c r="A473" s="35" t="str">
        <f>IF(BPU!A473="","",BPU!A473)</f>
        <v/>
      </c>
      <c r="B473" s="32" t="str">
        <f>IF(BPU!B473="","",BPU!B473)</f>
        <v/>
      </c>
      <c r="C473" s="35" t="str">
        <f>IF(BPU!C473="","",BPU!C473)</f>
        <v/>
      </c>
      <c r="D473" s="36" t="n"/>
      <c r="E473" s="37" t="str">
        <f>IF(BPU!D473="","",BPU!D473)</f>
        <v/>
      </c>
      <c r="F473" s="38" t="str">
        <f>IF('Détail des lignes'!$F470="Sous-total",'Détail des lignes'!$AD470,IF(AND('Détail des lignes'!$F470="Ligne",ISNUMBER(D473),ISNUMBER(E473)),ROUND(D473*E473,2),""))</f>
        <v/>
      </c>
    </row>
    <row r="474" ht="26" customHeight="1">
      <c r="A474" s="35" t="str">
        <f>IF(BPU!A474="","",BPU!A474)</f>
        <v/>
      </c>
      <c r="B474" s="32" t="str">
        <f>IF(BPU!B474="","",BPU!B474)</f>
        <v/>
      </c>
      <c r="C474" s="35" t="str">
        <f>IF(BPU!C474="","",BPU!C474)</f>
        <v/>
      </c>
      <c r="D474" s="36" t="n"/>
      <c r="E474" s="37" t="str">
        <f>IF(BPU!D474="","",BPU!D474)</f>
        <v/>
      </c>
      <c r="F474" s="38" t="str">
        <f>IF('Détail des lignes'!$F471="Sous-total",'Détail des lignes'!$AD471,IF(AND('Détail des lignes'!$F471="Ligne",ISNUMBER(D474),ISNUMBER(E474)),ROUND(D474*E474,2),""))</f>
        <v/>
      </c>
    </row>
    <row r="475" ht="26" customHeight="1">
      <c r="A475" s="35" t="str">
        <f>IF(BPU!A475="","",BPU!A475)</f>
        <v/>
      </c>
      <c r="B475" s="32" t="str">
        <f>IF(BPU!B475="","",BPU!B475)</f>
        <v/>
      </c>
      <c r="C475" s="35" t="str">
        <f>IF(BPU!C475="","",BPU!C475)</f>
        <v/>
      </c>
      <c r="D475" s="36" t="n"/>
      <c r="E475" s="37" t="str">
        <f>IF(BPU!D475="","",BPU!D475)</f>
        <v/>
      </c>
      <c r="F475" s="38" t="str">
        <f>IF('Détail des lignes'!$F472="Sous-total",'Détail des lignes'!$AD472,IF(AND('Détail des lignes'!$F472="Ligne",ISNUMBER(D475),ISNUMBER(E475)),ROUND(D475*E475,2),""))</f>
        <v/>
      </c>
    </row>
    <row r="476" ht="26" customHeight="1">
      <c r="A476" s="35" t="str">
        <f>IF(BPU!A476="","",BPU!A476)</f>
        <v/>
      </c>
      <c r="B476" s="32" t="str">
        <f>IF(BPU!B476="","",BPU!B476)</f>
        <v/>
      </c>
      <c r="C476" s="35" t="str">
        <f>IF(BPU!C476="","",BPU!C476)</f>
        <v/>
      </c>
      <c r="D476" s="36" t="n"/>
      <c r="E476" s="37" t="str">
        <f>IF(BPU!D476="","",BPU!D476)</f>
        <v/>
      </c>
      <c r="F476" s="38" t="str">
        <f>IF('Détail des lignes'!$F473="Sous-total",'Détail des lignes'!$AD473,IF(AND('Détail des lignes'!$F473="Ligne",ISNUMBER(D476),ISNUMBER(E476)),ROUND(D476*E476,2),""))</f>
        <v/>
      </c>
    </row>
    <row r="477" ht="26" customHeight="1">
      <c r="A477" s="35" t="str">
        <f>IF(BPU!A477="","",BPU!A477)</f>
        <v/>
      </c>
      <c r="B477" s="32" t="str">
        <f>IF(BPU!B477="","",BPU!B477)</f>
        <v/>
      </c>
      <c r="C477" s="35" t="str">
        <f>IF(BPU!C477="","",BPU!C477)</f>
        <v/>
      </c>
      <c r="D477" s="36" t="n"/>
      <c r="E477" s="37" t="str">
        <f>IF(BPU!D477="","",BPU!D477)</f>
        <v/>
      </c>
      <c r="F477" s="38" t="str">
        <f>IF('Détail des lignes'!$F474="Sous-total",'Détail des lignes'!$AD474,IF(AND('Détail des lignes'!$F474="Ligne",ISNUMBER(D477),ISNUMBER(E477)),ROUND(D477*E477,2),""))</f>
        <v/>
      </c>
    </row>
    <row r="478" ht="26" customHeight="1">
      <c r="A478" s="35" t="str">
        <f>IF(BPU!A478="","",BPU!A478)</f>
        <v/>
      </c>
      <c r="B478" s="32" t="str">
        <f>IF(BPU!B478="","",BPU!B478)</f>
        <v/>
      </c>
      <c r="C478" s="35" t="str">
        <f>IF(BPU!C478="","",BPU!C478)</f>
        <v/>
      </c>
      <c r="D478" s="36" t="n"/>
      <c r="E478" s="37" t="str">
        <f>IF(BPU!D478="","",BPU!D478)</f>
        <v/>
      </c>
      <c r="F478" s="38" t="str">
        <f>IF('Détail des lignes'!$F475="Sous-total",'Détail des lignes'!$AD475,IF(AND('Détail des lignes'!$F475="Ligne",ISNUMBER(D478),ISNUMBER(E478)),ROUND(D478*E478,2),""))</f>
        <v/>
      </c>
    </row>
    <row r="479" ht="26" customHeight="1">
      <c r="A479" s="35" t="str">
        <f>IF(BPU!A479="","",BPU!A479)</f>
        <v/>
      </c>
      <c r="B479" s="32" t="str">
        <f>IF(BPU!B479="","",BPU!B479)</f>
        <v/>
      </c>
      <c r="C479" s="35" t="str">
        <f>IF(BPU!C479="","",BPU!C479)</f>
        <v/>
      </c>
      <c r="D479" s="36" t="n"/>
      <c r="E479" s="37" t="str">
        <f>IF(BPU!D479="","",BPU!D479)</f>
        <v/>
      </c>
      <c r="F479" s="38" t="str">
        <f>IF('Détail des lignes'!$F476="Sous-total",'Détail des lignes'!$AD476,IF(AND('Détail des lignes'!$F476="Ligne",ISNUMBER(D479),ISNUMBER(E479)),ROUND(D479*E479,2),""))</f>
        <v/>
      </c>
    </row>
    <row r="480" ht="26" customHeight="1">
      <c r="A480" s="35" t="str">
        <f>IF(BPU!A480="","",BPU!A480)</f>
        <v/>
      </c>
      <c r="B480" s="32" t="str">
        <f>IF(BPU!B480="","",BPU!B480)</f>
        <v/>
      </c>
      <c r="C480" s="35" t="str">
        <f>IF(BPU!C480="","",BPU!C480)</f>
        <v/>
      </c>
      <c r="D480" s="36" t="n"/>
      <c r="E480" s="37" t="str">
        <f>IF(BPU!D480="","",BPU!D480)</f>
        <v/>
      </c>
      <c r="F480" s="38" t="str">
        <f>IF('Détail des lignes'!$F477="Sous-total",'Détail des lignes'!$AD477,IF(AND('Détail des lignes'!$F477="Ligne",ISNUMBER(D480),ISNUMBER(E480)),ROUND(D480*E480,2),""))</f>
        <v/>
      </c>
    </row>
    <row r="481" ht="26" customHeight="1">
      <c r="A481" s="35" t="str">
        <f>IF(BPU!A481="","",BPU!A481)</f>
        <v/>
      </c>
      <c r="B481" s="32" t="str">
        <f>IF(BPU!B481="","",BPU!B481)</f>
        <v/>
      </c>
      <c r="C481" s="35" t="str">
        <f>IF(BPU!C481="","",BPU!C481)</f>
        <v/>
      </c>
      <c r="D481" s="36" t="n"/>
      <c r="E481" s="37" t="str">
        <f>IF(BPU!D481="","",BPU!D481)</f>
        <v/>
      </c>
      <c r="F481" s="38" t="str">
        <f>IF('Détail des lignes'!$F478="Sous-total",'Détail des lignes'!$AD478,IF(AND('Détail des lignes'!$F478="Ligne",ISNUMBER(D481),ISNUMBER(E481)),ROUND(D481*E481,2),""))</f>
        <v/>
      </c>
    </row>
    <row r="482" ht="26" customHeight="1">
      <c r="A482" s="35" t="str">
        <f>IF(BPU!A482="","",BPU!A482)</f>
        <v/>
      </c>
      <c r="B482" s="32" t="str">
        <f>IF(BPU!B482="","",BPU!B482)</f>
        <v/>
      </c>
      <c r="C482" s="35" t="str">
        <f>IF(BPU!C482="","",BPU!C482)</f>
        <v/>
      </c>
      <c r="D482" s="36" t="n"/>
      <c r="E482" s="37" t="str">
        <f>IF(BPU!D482="","",BPU!D482)</f>
        <v/>
      </c>
      <c r="F482" s="38" t="str">
        <f>IF('Détail des lignes'!$F479="Sous-total",'Détail des lignes'!$AD479,IF(AND('Détail des lignes'!$F479="Ligne",ISNUMBER(D482),ISNUMBER(E482)),ROUND(D482*E482,2),""))</f>
        <v/>
      </c>
    </row>
    <row r="483" ht="26" customHeight="1">
      <c r="A483" s="35" t="str">
        <f>IF(BPU!A483="","",BPU!A483)</f>
        <v/>
      </c>
      <c r="B483" s="32" t="str">
        <f>IF(BPU!B483="","",BPU!B483)</f>
        <v/>
      </c>
      <c r="C483" s="35" t="str">
        <f>IF(BPU!C483="","",BPU!C483)</f>
        <v/>
      </c>
      <c r="D483" s="36" t="n"/>
      <c r="E483" s="37" t="str">
        <f>IF(BPU!D483="","",BPU!D483)</f>
        <v/>
      </c>
      <c r="F483" s="38" t="str">
        <f>IF('Détail des lignes'!$F480="Sous-total",'Détail des lignes'!$AD480,IF(AND('Détail des lignes'!$F480="Ligne",ISNUMBER(D483),ISNUMBER(E483)),ROUND(D483*E483,2),""))</f>
        <v/>
      </c>
    </row>
    <row r="484" ht="26" customHeight="1">
      <c r="A484" s="35" t="str">
        <f>IF(BPU!A484="","",BPU!A484)</f>
        <v/>
      </c>
      <c r="B484" s="32" t="str">
        <f>IF(BPU!B484="","",BPU!B484)</f>
        <v/>
      </c>
      <c r="C484" s="35" t="str">
        <f>IF(BPU!C484="","",BPU!C484)</f>
        <v/>
      </c>
      <c r="D484" s="36" t="n"/>
      <c r="E484" s="37" t="str">
        <f>IF(BPU!D484="","",BPU!D484)</f>
        <v/>
      </c>
      <c r="F484" s="38" t="str">
        <f>IF('Détail des lignes'!$F481="Sous-total",'Détail des lignes'!$AD481,IF(AND('Détail des lignes'!$F481="Ligne",ISNUMBER(D484),ISNUMBER(E484)),ROUND(D484*E484,2),""))</f>
        <v/>
      </c>
    </row>
    <row r="485" ht="26" customHeight="1">
      <c r="A485" s="35" t="str">
        <f>IF(BPU!A485="","",BPU!A485)</f>
        <v/>
      </c>
      <c r="B485" s="32" t="str">
        <f>IF(BPU!B485="","",BPU!B485)</f>
        <v/>
      </c>
      <c r="C485" s="35" t="str">
        <f>IF(BPU!C485="","",BPU!C485)</f>
        <v/>
      </c>
      <c r="D485" s="36" t="n"/>
      <c r="E485" s="37" t="str">
        <f>IF(BPU!D485="","",BPU!D485)</f>
        <v/>
      </c>
      <c r="F485" s="38" t="str">
        <f>IF('Détail des lignes'!$F482="Sous-total",'Détail des lignes'!$AD482,IF(AND('Détail des lignes'!$F482="Ligne",ISNUMBER(D485),ISNUMBER(E485)),ROUND(D485*E485,2),""))</f>
        <v/>
      </c>
    </row>
    <row r="486" ht="26" customHeight="1">
      <c r="A486" s="35" t="str">
        <f>IF(BPU!A486="","",BPU!A486)</f>
        <v/>
      </c>
      <c r="B486" s="32" t="str">
        <f>IF(BPU!B486="","",BPU!B486)</f>
        <v/>
      </c>
      <c r="C486" s="35" t="str">
        <f>IF(BPU!C486="","",BPU!C486)</f>
        <v/>
      </c>
      <c r="D486" s="36" t="n"/>
      <c r="E486" s="37" t="str">
        <f>IF(BPU!D486="","",BPU!D486)</f>
        <v/>
      </c>
      <c r="F486" s="38" t="str">
        <f>IF('Détail des lignes'!$F483="Sous-total",'Détail des lignes'!$AD483,IF(AND('Détail des lignes'!$F483="Ligne",ISNUMBER(D486),ISNUMBER(E486)),ROUND(D486*E486,2),""))</f>
        <v/>
      </c>
    </row>
    <row r="487" ht="26" customHeight="1">
      <c r="A487" s="35" t="str">
        <f>IF(BPU!A487="","",BPU!A487)</f>
        <v/>
      </c>
      <c r="B487" s="32" t="str">
        <f>IF(BPU!B487="","",BPU!B487)</f>
        <v/>
      </c>
      <c r="C487" s="35" t="str">
        <f>IF(BPU!C487="","",BPU!C487)</f>
        <v/>
      </c>
      <c r="D487" s="36" t="n"/>
      <c r="E487" s="37" t="str">
        <f>IF(BPU!D487="","",BPU!D487)</f>
        <v/>
      </c>
      <c r="F487" s="38" t="str">
        <f>IF('Détail des lignes'!$F484="Sous-total",'Détail des lignes'!$AD484,IF(AND('Détail des lignes'!$F484="Ligne",ISNUMBER(D487),ISNUMBER(E487)),ROUND(D487*E487,2),""))</f>
        <v/>
      </c>
    </row>
    <row r="488" ht="26" customHeight="1">
      <c r="A488" s="35" t="str">
        <f>IF(BPU!A488="","",BPU!A488)</f>
        <v/>
      </c>
      <c r="B488" s="32" t="str">
        <f>IF(BPU!B488="","",BPU!B488)</f>
        <v/>
      </c>
      <c r="C488" s="35" t="str">
        <f>IF(BPU!C488="","",BPU!C488)</f>
        <v/>
      </c>
      <c r="D488" s="36" t="n"/>
      <c r="E488" s="37" t="str">
        <f>IF(BPU!D488="","",BPU!D488)</f>
        <v/>
      </c>
      <c r="F488" s="38" t="str">
        <f>IF('Détail des lignes'!$F485="Sous-total",'Détail des lignes'!$AD485,IF(AND('Détail des lignes'!$F485="Ligne",ISNUMBER(D488),ISNUMBER(E488)),ROUND(D488*E488,2),""))</f>
        <v/>
      </c>
    </row>
    <row r="489" ht="26" customHeight="1">
      <c r="A489" s="35" t="str">
        <f>IF(BPU!A489="","",BPU!A489)</f>
        <v/>
      </c>
      <c r="B489" s="32" t="str">
        <f>IF(BPU!B489="","",BPU!B489)</f>
        <v/>
      </c>
      <c r="C489" s="35" t="str">
        <f>IF(BPU!C489="","",BPU!C489)</f>
        <v/>
      </c>
      <c r="D489" s="36" t="n"/>
      <c r="E489" s="37" t="str">
        <f>IF(BPU!D489="","",BPU!D489)</f>
        <v/>
      </c>
      <c r="F489" s="38" t="str">
        <f>IF('Détail des lignes'!$F486="Sous-total",'Détail des lignes'!$AD486,IF(AND('Détail des lignes'!$F486="Ligne",ISNUMBER(D489),ISNUMBER(E489)),ROUND(D489*E489,2),""))</f>
        <v/>
      </c>
    </row>
    <row r="490" ht="26" customHeight="1">
      <c r="A490" s="35" t="str">
        <f>IF(BPU!A490="","",BPU!A490)</f>
        <v/>
      </c>
      <c r="B490" s="32" t="str">
        <f>IF(BPU!B490="","",BPU!B490)</f>
        <v/>
      </c>
      <c r="C490" s="35" t="str">
        <f>IF(BPU!C490="","",BPU!C490)</f>
        <v/>
      </c>
      <c r="D490" s="36" t="n"/>
      <c r="E490" s="37" t="str">
        <f>IF(BPU!D490="","",BPU!D490)</f>
        <v/>
      </c>
      <c r="F490" s="38" t="str">
        <f>IF('Détail des lignes'!$F487="Sous-total",'Détail des lignes'!$AD487,IF(AND('Détail des lignes'!$F487="Ligne",ISNUMBER(D490),ISNUMBER(E490)),ROUND(D490*E490,2),""))</f>
        <v/>
      </c>
    </row>
    <row r="491" ht="26" customHeight="1">
      <c r="A491" s="35" t="str">
        <f>IF(BPU!A491="","",BPU!A491)</f>
        <v/>
      </c>
      <c r="B491" s="32" t="str">
        <f>IF(BPU!B491="","",BPU!B491)</f>
        <v/>
      </c>
      <c r="C491" s="35" t="str">
        <f>IF(BPU!C491="","",BPU!C491)</f>
        <v/>
      </c>
      <c r="D491" s="36" t="n"/>
      <c r="E491" s="37" t="str">
        <f>IF(BPU!D491="","",BPU!D491)</f>
        <v/>
      </c>
      <c r="F491" s="38" t="str">
        <f>IF('Détail des lignes'!$F488="Sous-total",'Détail des lignes'!$AD488,IF(AND('Détail des lignes'!$F488="Ligne",ISNUMBER(D491),ISNUMBER(E491)),ROUND(D491*E491,2),""))</f>
        <v/>
      </c>
    </row>
    <row r="492" ht="26" customHeight="1">
      <c r="A492" s="35" t="str">
        <f>IF(BPU!A492="","",BPU!A492)</f>
        <v/>
      </c>
      <c r="B492" s="32" t="str">
        <f>IF(BPU!B492="","",BPU!B492)</f>
        <v/>
      </c>
      <c r="C492" s="35" t="str">
        <f>IF(BPU!C492="","",BPU!C492)</f>
        <v/>
      </c>
      <c r="D492" s="36" t="n"/>
      <c r="E492" s="37" t="str">
        <f>IF(BPU!D492="","",BPU!D492)</f>
        <v/>
      </c>
      <c r="F492" s="38" t="str">
        <f>IF('Détail des lignes'!$F489="Sous-total",'Détail des lignes'!$AD489,IF(AND('Détail des lignes'!$F489="Ligne",ISNUMBER(D492),ISNUMBER(E492)),ROUND(D492*E492,2),""))</f>
        <v/>
      </c>
    </row>
    <row r="493" ht="26" customHeight="1">
      <c r="A493" s="35" t="str">
        <f>IF(BPU!A493="","",BPU!A493)</f>
        <v/>
      </c>
      <c r="B493" s="32" t="str">
        <f>IF(BPU!B493="","",BPU!B493)</f>
        <v/>
      </c>
      <c r="C493" s="35" t="str">
        <f>IF(BPU!C493="","",BPU!C493)</f>
        <v/>
      </c>
      <c r="D493" s="36" t="n"/>
      <c r="E493" s="37" t="str">
        <f>IF(BPU!D493="","",BPU!D493)</f>
        <v/>
      </c>
      <c r="F493" s="38" t="str">
        <f>IF('Détail des lignes'!$F490="Sous-total",'Détail des lignes'!$AD490,IF(AND('Détail des lignes'!$F490="Ligne",ISNUMBER(D493),ISNUMBER(E493)),ROUND(D493*E493,2),""))</f>
        <v/>
      </c>
    </row>
    <row r="494" ht="26" customHeight="1">
      <c r="A494" s="35" t="str">
        <f>IF(BPU!A494="","",BPU!A494)</f>
        <v/>
      </c>
      <c r="B494" s="32" t="str">
        <f>IF(BPU!B494="","",BPU!B494)</f>
        <v/>
      </c>
      <c r="C494" s="35" t="str">
        <f>IF(BPU!C494="","",BPU!C494)</f>
        <v/>
      </c>
      <c r="D494" s="36" t="n"/>
      <c r="E494" s="37" t="str">
        <f>IF(BPU!D494="","",BPU!D494)</f>
        <v/>
      </c>
      <c r="F494" s="38" t="str">
        <f>IF('Détail des lignes'!$F491="Sous-total",'Détail des lignes'!$AD491,IF(AND('Détail des lignes'!$F491="Ligne",ISNUMBER(D494),ISNUMBER(E494)),ROUND(D494*E494,2),""))</f>
        <v/>
      </c>
    </row>
    <row r="495" ht="26" customHeight="1">
      <c r="A495" s="35" t="str">
        <f>IF(BPU!A495="","",BPU!A495)</f>
        <v/>
      </c>
      <c r="B495" s="32" t="str">
        <f>IF(BPU!B495="","",BPU!B495)</f>
        <v/>
      </c>
      <c r="C495" s="35" t="str">
        <f>IF(BPU!C495="","",BPU!C495)</f>
        <v/>
      </c>
      <c r="D495" s="36" t="n"/>
      <c r="E495" s="37" t="str">
        <f>IF(BPU!D495="","",BPU!D495)</f>
        <v/>
      </c>
      <c r="F495" s="38" t="str">
        <f>IF('Détail des lignes'!$F492="Sous-total",'Détail des lignes'!$AD492,IF(AND('Détail des lignes'!$F492="Ligne",ISNUMBER(D495),ISNUMBER(E495)),ROUND(D495*E495,2),""))</f>
        <v/>
      </c>
    </row>
    <row r="496" ht="26" customHeight="1">
      <c r="A496" s="35" t="str">
        <f>IF(BPU!A496="","",BPU!A496)</f>
        <v/>
      </c>
      <c r="B496" s="32" t="str">
        <f>IF(BPU!B496="","",BPU!B496)</f>
        <v/>
      </c>
      <c r="C496" s="35" t="str">
        <f>IF(BPU!C496="","",BPU!C496)</f>
        <v/>
      </c>
      <c r="D496" s="36" t="n"/>
      <c r="E496" s="37" t="str">
        <f>IF(BPU!D496="","",BPU!D496)</f>
        <v/>
      </c>
      <c r="F496" s="38" t="str">
        <f>IF('Détail des lignes'!$F493="Sous-total",'Détail des lignes'!$AD493,IF(AND('Détail des lignes'!$F493="Ligne",ISNUMBER(D496),ISNUMBER(E496)),ROUND(D496*E496,2),""))</f>
        <v/>
      </c>
    </row>
    <row r="497" ht="26" customHeight="1">
      <c r="A497" s="35" t="str">
        <f>IF(BPU!A497="","",BPU!A497)</f>
        <v/>
      </c>
      <c r="B497" s="32" t="str">
        <f>IF(BPU!B497="","",BPU!B497)</f>
        <v/>
      </c>
      <c r="C497" s="35" t="str">
        <f>IF(BPU!C497="","",BPU!C497)</f>
        <v/>
      </c>
      <c r="D497" s="36" t="n"/>
      <c r="E497" s="37" t="str">
        <f>IF(BPU!D497="","",BPU!D497)</f>
        <v/>
      </c>
      <c r="F497" s="38" t="str">
        <f>IF('Détail des lignes'!$F494="Sous-total",'Détail des lignes'!$AD494,IF(AND('Détail des lignes'!$F494="Ligne",ISNUMBER(D497),ISNUMBER(E497)),ROUND(D497*E497,2),""))</f>
        <v/>
      </c>
    </row>
    <row r="498" ht="26" customHeight="1">
      <c r="A498" s="35" t="str">
        <f>IF(BPU!A498="","",BPU!A498)</f>
        <v/>
      </c>
      <c r="B498" s="32" t="str">
        <f>IF(BPU!B498="","",BPU!B498)</f>
        <v/>
      </c>
      <c r="C498" s="35" t="str">
        <f>IF(BPU!C498="","",BPU!C498)</f>
        <v/>
      </c>
      <c r="D498" s="36" t="n"/>
      <c r="E498" s="37" t="str">
        <f>IF(BPU!D498="","",BPU!D498)</f>
        <v/>
      </c>
      <c r="F498" s="38" t="str">
        <f>IF('Détail des lignes'!$F495="Sous-total",'Détail des lignes'!$AD495,IF(AND('Détail des lignes'!$F495="Ligne",ISNUMBER(D498),ISNUMBER(E498)),ROUND(D498*E498,2),""))</f>
        <v/>
      </c>
    </row>
    <row r="499" ht="26" customHeight="1">
      <c r="A499" s="35" t="str">
        <f>IF(BPU!A499="","",BPU!A499)</f>
        <v/>
      </c>
      <c r="B499" s="32" t="str">
        <f>IF(BPU!B499="","",BPU!B499)</f>
        <v/>
      </c>
      <c r="C499" s="35" t="str">
        <f>IF(BPU!C499="","",BPU!C499)</f>
        <v/>
      </c>
      <c r="D499" s="36" t="n"/>
      <c r="E499" s="37" t="str">
        <f>IF(BPU!D499="","",BPU!D499)</f>
        <v/>
      </c>
      <c r="F499" s="38" t="str">
        <f>IF('Détail des lignes'!$F496="Sous-total",'Détail des lignes'!$AD496,IF(AND('Détail des lignes'!$F496="Ligne",ISNUMBER(D499),ISNUMBER(E499)),ROUND(D499*E499,2),""))</f>
        <v/>
      </c>
    </row>
    <row r="500" ht="26" customHeight="1">
      <c r="A500" s="35" t="str">
        <f>IF(BPU!A500="","",BPU!A500)</f>
        <v/>
      </c>
      <c r="B500" s="32" t="str">
        <f>IF(BPU!B500="","",BPU!B500)</f>
        <v/>
      </c>
      <c r="C500" s="35" t="str">
        <f>IF(BPU!C500="","",BPU!C500)</f>
        <v/>
      </c>
      <c r="D500" s="36" t="n"/>
      <c r="E500" s="37" t="str">
        <f>IF(BPU!D500="","",BPU!D500)</f>
        <v/>
      </c>
      <c r="F500" s="38" t="str">
        <f>IF('Détail des lignes'!$F497="Sous-total",'Détail des lignes'!$AD497,IF(AND('Détail des lignes'!$F497="Ligne",ISNUMBER(D500),ISNUMBER(E500)),ROUND(D500*E500,2),""))</f>
        <v/>
      </c>
    </row>
    <row r="501" ht="26" customHeight="1">
      <c r="A501" s="35" t="str">
        <f>IF(BPU!A501="","",BPU!A501)</f>
        <v/>
      </c>
      <c r="B501" s="32" t="str">
        <f>IF(BPU!B501="","",BPU!B501)</f>
        <v/>
      </c>
      <c r="C501" s="35" t="str">
        <f>IF(BPU!C501="","",BPU!C501)</f>
        <v/>
      </c>
      <c r="D501" s="36" t="n"/>
      <c r="E501" s="37" t="str">
        <f>IF(BPU!D501="","",BPU!D501)</f>
        <v/>
      </c>
      <c r="F501" s="38" t="str">
        <f>IF('Détail des lignes'!$F498="Sous-total",'Détail des lignes'!$AD498,IF(AND('Détail des lignes'!$F498="Ligne",ISNUMBER(D501),ISNUMBER(E501)),ROUND(D501*E501,2),""))</f>
        <v/>
      </c>
    </row>
    <row r="502" ht="26" customHeight="1">
      <c r="A502" s="35" t="str">
        <f>IF(BPU!A502="","",BPU!A502)</f>
        <v/>
      </c>
      <c r="B502" s="32" t="str">
        <f>IF(BPU!B502="","",BPU!B502)</f>
        <v/>
      </c>
      <c r="C502" s="35" t="str">
        <f>IF(BPU!C502="","",BPU!C502)</f>
        <v/>
      </c>
      <c r="D502" s="36" t="n"/>
      <c r="E502" s="37" t="str">
        <f>IF(BPU!D502="","",BPU!D502)</f>
        <v/>
      </c>
      <c r="F502" s="38" t="str">
        <f>IF('Détail des lignes'!$F499="Sous-total",'Détail des lignes'!$AD499,IF(AND('Détail des lignes'!$F499="Ligne",ISNUMBER(D502),ISNUMBER(E502)),ROUND(D502*E502,2),""))</f>
        <v/>
      </c>
    </row>
    <row r="503" ht="26" customHeight="1">
      <c r="A503" s="35" t="str">
        <f>IF(BPU!A503="","",BPU!A503)</f>
        <v/>
      </c>
      <c r="B503" s="32" t="str">
        <f>IF(BPU!B503="","",BPU!B503)</f>
        <v/>
      </c>
      <c r="C503" s="35" t="str">
        <f>IF(BPU!C503="","",BPU!C503)</f>
        <v/>
      </c>
      <c r="D503" s="36" t="n"/>
      <c r="E503" s="37" t="str">
        <f>IF(BPU!D503="","",BPU!D503)</f>
        <v/>
      </c>
      <c r="F503" s="38" t="str">
        <f>IF('Détail des lignes'!$F500="Sous-total",'Détail des lignes'!$AD500,IF(AND('Détail des lignes'!$F500="Ligne",ISNUMBER(D503),ISNUMBER(E503)),ROUND(D503*E503,2),""))</f>
        <v/>
      </c>
    </row>
    <row r="504" ht="26" customHeight="1">
      <c r="A504" s="35" t="str">
        <f>IF(BPU!A504="","",BPU!A504)</f>
        <v/>
      </c>
      <c r="B504" s="32" t="str">
        <f>IF(BPU!B504="","",BPU!B504)</f>
        <v/>
      </c>
      <c r="C504" s="35" t="str">
        <f>IF(BPU!C504="","",BPU!C504)</f>
        <v/>
      </c>
      <c r="D504" s="36" t="n"/>
      <c r="E504" s="37" t="str">
        <f>IF(BPU!D504="","",BPU!D504)</f>
        <v/>
      </c>
      <c r="F504" s="38" t="str">
        <f>IF('Détail des lignes'!$F501="Sous-total",'Détail des lignes'!$AD501,IF(AND('Détail des lignes'!$F501="Ligne",ISNUMBER(D504),ISNUMBER(E504)),ROUND(D504*E504,2),""))</f>
        <v/>
      </c>
    </row>
    <row r="505" ht="26" customHeight="1">
      <c r="A505" s="35" t="str">
        <f>IF(BPU!A505="","",BPU!A505)</f>
        <v/>
      </c>
      <c r="B505" s="32" t="str">
        <f>IF(BPU!B505="","",BPU!B505)</f>
        <v/>
      </c>
      <c r="C505" s="35" t="str">
        <f>IF(BPU!C505="","",BPU!C505)</f>
        <v/>
      </c>
      <c r="D505" s="36" t="n"/>
      <c r="E505" s="37" t="str">
        <f>IF(BPU!D505="","",BPU!D505)</f>
        <v/>
      </c>
      <c r="F505" s="38" t="str">
        <f>IF('Détail des lignes'!$F502="Sous-total",'Détail des lignes'!$AD502,IF(AND('Détail des lignes'!$F502="Ligne",ISNUMBER(D505),ISNUMBER(E505)),ROUND(D505*E505,2),""))</f>
        <v/>
      </c>
    </row>
    <row r="506" ht="26" customHeight="1">
      <c r="A506" s="35" t="str">
        <f>IF(BPU!A506="","",BPU!A506)</f>
        <v/>
      </c>
      <c r="B506" s="32" t="str">
        <f>IF(BPU!B506="","",BPU!B506)</f>
        <v/>
      </c>
      <c r="C506" s="35" t="str">
        <f>IF(BPU!C506="","",BPU!C506)</f>
        <v/>
      </c>
      <c r="D506" s="36" t="n"/>
      <c r="E506" s="37" t="str">
        <f>IF(BPU!D506="","",BPU!D506)</f>
        <v/>
      </c>
      <c r="F506" s="38" t="str">
        <f>IF('Détail des lignes'!$F503="Sous-total",'Détail des lignes'!$AD503,IF(AND('Détail des lignes'!$F503="Ligne",ISNUMBER(D506),ISNUMBER(E506)),ROUND(D506*E506,2),""))</f>
        <v/>
      </c>
    </row>
    <row r="507" ht="26" customHeight="1">
      <c r="A507" s="35" t="str">
        <f>IF(BPU!A507="","",BPU!A507)</f>
        <v/>
      </c>
      <c r="B507" s="32" t="str">
        <f>IF(BPU!B507="","",BPU!B507)</f>
        <v/>
      </c>
      <c r="C507" s="35" t="str">
        <f>IF(BPU!C507="","",BPU!C507)</f>
        <v/>
      </c>
      <c r="D507" s="36" t="n"/>
      <c r="E507" s="37" t="str">
        <f>IF(BPU!D507="","",BPU!D507)</f>
        <v/>
      </c>
      <c r="F507" s="38" t="str">
        <f>IF('Détail des lignes'!$F504="Sous-total",'Détail des lignes'!$AD504,IF(AND('Détail des lignes'!$F504="Ligne",ISNUMBER(D507),ISNUMBER(E507)),ROUND(D507*E507,2),""))</f>
        <v/>
      </c>
    </row>
    <row r="508" ht="26" customHeight="1">
      <c r="A508" s="35" t="str">
        <f>IF(BPU!A508="","",BPU!A508)</f>
        <v/>
      </c>
      <c r="B508" s="32" t="str">
        <f>IF(BPU!B508="","",BPU!B508)</f>
        <v/>
      </c>
      <c r="C508" s="35" t="str">
        <f>IF(BPU!C508="","",BPU!C508)</f>
        <v/>
      </c>
      <c r="D508" s="36" t="n"/>
      <c r="E508" s="37" t="str">
        <f>IF(BPU!D508="","",BPU!D508)</f>
        <v/>
      </c>
      <c r="F508" s="38" t="str">
        <f>IF('Détail des lignes'!$F505="Sous-total",'Détail des lignes'!$AD505,IF(AND('Détail des lignes'!$F505="Ligne",ISNUMBER(D508),ISNUMBER(E508)),ROUND(D508*E508,2),""))</f>
        <v/>
      </c>
    </row>
    <row r="509" ht="26" customHeight="1">
      <c r="A509" s="35" t="str">
        <f>IF(BPU!A509="","",BPU!A509)</f>
        <v/>
      </c>
      <c r="B509" s="32" t="str">
        <f>IF(BPU!B509="","",BPU!B509)</f>
        <v/>
      </c>
      <c r="C509" s="35" t="str">
        <f>IF(BPU!C509="","",BPU!C509)</f>
        <v/>
      </c>
      <c r="D509" s="36" t="n"/>
      <c r="E509" s="37" t="str">
        <f>IF(BPU!D509="","",BPU!D509)</f>
        <v/>
      </c>
      <c r="F509" s="38" t="str">
        <f>IF('Détail des lignes'!$F506="Sous-total",'Détail des lignes'!$AD506,IF(AND('Détail des lignes'!$F506="Ligne",ISNUMBER(D509),ISNUMBER(E509)),ROUND(D509*E509,2),""))</f>
        <v/>
      </c>
    </row>
    <row r="510" ht="26" customHeight="1">
      <c r="A510" s="35" t="str">
        <f>IF(BPU!A510="","",BPU!A510)</f>
        <v/>
      </c>
      <c r="B510" s="32" t="str">
        <f>IF(BPU!B510="","",BPU!B510)</f>
        <v/>
      </c>
      <c r="C510" s="35" t="str">
        <f>IF(BPU!C510="","",BPU!C510)</f>
        <v/>
      </c>
      <c r="D510" s="36" t="n"/>
      <c r="E510" s="37" t="str">
        <f>IF(BPU!D510="","",BPU!D510)</f>
        <v/>
      </c>
      <c r="F510" s="38" t="str">
        <f>IF('Détail des lignes'!$F507="Sous-total",'Détail des lignes'!$AD507,IF(AND('Détail des lignes'!$F507="Ligne",ISNUMBER(D510),ISNUMBER(E510)),ROUND(D510*E510,2),""))</f>
        <v/>
      </c>
    </row>
    <row r="511" ht="26" customHeight="1">
      <c r="A511" s="35" t="str">
        <f>IF(BPU!A511="","",BPU!A511)</f>
        <v/>
      </c>
      <c r="B511" s="32" t="str">
        <f>IF(BPU!B511="","",BPU!B511)</f>
        <v/>
      </c>
      <c r="C511" s="35" t="str">
        <f>IF(BPU!C511="","",BPU!C511)</f>
        <v/>
      </c>
      <c r="D511" s="36" t="n"/>
      <c r="E511" s="37" t="str">
        <f>IF(BPU!D511="","",BPU!D511)</f>
        <v/>
      </c>
      <c r="F511" s="38" t="str">
        <f>IF('Détail des lignes'!$F508="Sous-total",'Détail des lignes'!$AD508,IF(AND('Détail des lignes'!$F508="Ligne",ISNUMBER(D511),ISNUMBER(E511)),ROUND(D511*E511,2),""))</f>
        <v/>
      </c>
    </row>
    <row r="512" ht="26" customHeight="1">
      <c r="A512" s="35" t="str">
        <f>IF(BPU!A512="","",BPU!A512)</f>
        <v/>
      </c>
      <c r="B512" s="32" t="str">
        <f>IF(BPU!B512="","",BPU!B512)</f>
        <v/>
      </c>
      <c r="C512" s="35" t="str">
        <f>IF(BPU!C512="","",BPU!C512)</f>
        <v/>
      </c>
      <c r="D512" s="36" t="n"/>
      <c r="E512" s="37" t="str">
        <f>IF(BPU!D512="","",BPU!D512)</f>
        <v/>
      </c>
      <c r="F512" s="38" t="str">
        <f>IF('Détail des lignes'!$F509="Sous-total",'Détail des lignes'!$AD509,IF(AND('Détail des lignes'!$F509="Ligne",ISNUMBER(D512),ISNUMBER(E512)),ROUND(D512*E512,2),""))</f>
        <v/>
      </c>
    </row>
    <row r="513" ht="26" customHeight="1">
      <c r="A513" s="35" t="str">
        <f>IF(BPU!A513="","",BPU!A513)</f>
        <v/>
      </c>
      <c r="B513" s="32" t="str">
        <f>IF(BPU!B513="","",BPU!B513)</f>
        <v/>
      </c>
      <c r="C513" s="35" t="str">
        <f>IF(BPU!C513="","",BPU!C513)</f>
        <v/>
      </c>
      <c r="D513" s="36" t="n"/>
      <c r="E513" s="37" t="str">
        <f>IF(BPU!D513="","",BPU!D513)</f>
        <v/>
      </c>
      <c r="F513" s="38" t="str">
        <f>IF('Détail des lignes'!$F510="Sous-total",'Détail des lignes'!$AD510,IF(AND('Détail des lignes'!$F510="Ligne",ISNUMBER(D513),ISNUMBER(E513)),ROUND(D513*E513,2),""))</f>
        <v/>
      </c>
    </row>
    <row r="514" ht="26" customHeight="1">
      <c r="A514" s="35" t="str">
        <f>IF(BPU!A514="","",BPU!A514)</f>
        <v/>
      </c>
      <c r="B514" s="32" t="str">
        <f>IF(BPU!B514="","",BPU!B514)</f>
        <v/>
      </c>
      <c r="C514" s="35" t="str">
        <f>IF(BPU!C514="","",BPU!C514)</f>
        <v/>
      </c>
      <c r="D514" s="36" t="n"/>
      <c r="E514" s="37" t="str">
        <f>IF(BPU!D514="","",BPU!D514)</f>
        <v/>
      </c>
      <c r="F514" s="38" t="str">
        <f>IF('Détail des lignes'!$F511="Sous-total",'Détail des lignes'!$AD511,IF(AND('Détail des lignes'!$F511="Ligne",ISNUMBER(D514),ISNUMBER(E514)),ROUND(D514*E514,2),""))</f>
        <v/>
      </c>
    </row>
    <row r="515" ht="26" customHeight="1">
      <c r="A515" s="35" t="str">
        <f>IF(BPU!A515="","",BPU!A515)</f>
        <v/>
      </c>
      <c r="B515" s="32" t="str">
        <f>IF(BPU!B515="","",BPU!B515)</f>
        <v/>
      </c>
      <c r="C515" s="35" t="str">
        <f>IF(BPU!C515="","",BPU!C515)</f>
        <v/>
      </c>
      <c r="D515" s="36" t="n"/>
      <c r="E515" s="37" t="str">
        <f>IF(BPU!D515="","",BPU!D515)</f>
        <v/>
      </c>
      <c r="F515" s="38" t="str">
        <f>IF('Détail des lignes'!$F512="Sous-total",'Détail des lignes'!$AD512,IF(AND('Détail des lignes'!$F512="Ligne",ISNUMBER(D515),ISNUMBER(E515)),ROUND(D515*E515,2),""))</f>
        <v/>
      </c>
    </row>
    <row r="516" ht="26" customHeight="1">
      <c r="A516" s="35" t="str">
        <f>IF(BPU!A516="","",BPU!A516)</f>
        <v/>
      </c>
      <c r="B516" s="32" t="str">
        <f>IF(BPU!B516="","",BPU!B516)</f>
        <v/>
      </c>
      <c r="C516" s="35" t="str">
        <f>IF(BPU!C516="","",BPU!C516)</f>
        <v/>
      </c>
      <c r="D516" s="36" t="n"/>
      <c r="E516" s="37" t="str">
        <f>IF(BPU!D516="","",BPU!D516)</f>
        <v/>
      </c>
      <c r="F516" s="38" t="str">
        <f>IF('Détail des lignes'!$F513="Sous-total",'Détail des lignes'!$AD513,IF(AND('Détail des lignes'!$F513="Ligne",ISNUMBER(D516),ISNUMBER(E516)),ROUND(D516*E516,2),""))</f>
        <v/>
      </c>
    </row>
    <row r="517" ht="26" customHeight="1">
      <c r="A517" s="35" t="str">
        <f>IF(BPU!A517="","",BPU!A517)</f>
        <v/>
      </c>
      <c r="B517" s="32" t="str">
        <f>IF(BPU!B517="","",BPU!B517)</f>
        <v/>
      </c>
      <c r="C517" s="35" t="str">
        <f>IF(BPU!C517="","",BPU!C517)</f>
        <v/>
      </c>
      <c r="D517" s="36" t="n"/>
      <c r="E517" s="37" t="str">
        <f>IF(BPU!D517="","",BPU!D517)</f>
        <v/>
      </c>
      <c r="F517" s="38" t="str">
        <f>IF('Détail des lignes'!$F514="Sous-total",'Détail des lignes'!$AD514,IF(AND('Détail des lignes'!$F514="Ligne",ISNUMBER(D517),ISNUMBER(E517)),ROUND(D517*E517,2),""))</f>
        <v/>
      </c>
    </row>
    <row r="518" ht="26" customHeight="1">
      <c r="A518" s="35" t="str">
        <f>IF(BPU!A518="","",BPU!A518)</f>
        <v/>
      </c>
      <c r="B518" s="32" t="str">
        <f>IF(BPU!B518="","",BPU!B518)</f>
        <v/>
      </c>
      <c r="C518" s="35" t="str">
        <f>IF(BPU!C518="","",BPU!C518)</f>
        <v/>
      </c>
      <c r="D518" s="36" t="n"/>
      <c r="E518" s="37" t="str">
        <f>IF(BPU!D518="","",BPU!D518)</f>
        <v/>
      </c>
      <c r="F518" s="38" t="str">
        <f>IF('Détail des lignes'!$F515="Sous-total",'Détail des lignes'!$AD515,IF(AND('Détail des lignes'!$F515="Ligne",ISNUMBER(D518),ISNUMBER(E518)),ROUND(D518*E518,2),""))</f>
        <v/>
      </c>
    </row>
    <row r="519" ht="26" customHeight="1">
      <c r="A519" s="35" t="str">
        <f>IF(BPU!A519="","",BPU!A519)</f>
        <v/>
      </c>
      <c r="B519" s="32" t="str">
        <f>IF(BPU!B519="","",BPU!B519)</f>
        <v/>
      </c>
      <c r="C519" s="35" t="str">
        <f>IF(BPU!C519="","",BPU!C519)</f>
        <v/>
      </c>
      <c r="D519" s="36" t="n"/>
      <c r="E519" s="37" t="str">
        <f>IF(BPU!D519="","",BPU!D519)</f>
        <v/>
      </c>
      <c r="F519" s="38" t="str">
        <f>IF('Détail des lignes'!$F516="Sous-total",'Détail des lignes'!$AD516,IF(AND('Détail des lignes'!$F516="Ligne",ISNUMBER(D519),ISNUMBER(E519)),ROUND(D519*E519,2),""))</f>
        <v/>
      </c>
    </row>
    <row r="520" ht="26" customHeight="1">
      <c r="A520" s="35" t="str">
        <f>IF(BPU!A520="","",BPU!A520)</f>
        <v/>
      </c>
      <c r="B520" s="32" t="str">
        <f>IF(BPU!B520="","",BPU!B520)</f>
        <v/>
      </c>
      <c r="C520" s="35" t="str">
        <f>IF(BPU!C520="","",BPU!C520)</f>
        <v/>
      </c>
      <c r="D520" s="36" t="n"/>
      <c r="E520" s="37" t="str">
        <f>IF(BPU!D520="","",BPU!D520)</f>
        <v/>
      </c>
      <c r="F520" s="38" t="str">
        <f>IF('Détail des lignes'!$F517="Sous-total",'Détail des lignes'!$AD517,IF(AND('Détail des lignes'!$F517="Ligne",ISNUMBER(D520),ISNUMBER(E520)),ROUND(D520*E520,2),""))</f>
        <v/>
      </c>
    </row>
    <row r="521" ht="26" customHeight="1">
      <c r="A521" s="35" t="str">
        <f>IF(BPU!A521="","",BPU!A521)</f>
        <v/>
      </c>
      <c r="B521" s="32" t="str">
        <f>IF(BPU!B521="","",BPU!B521)</f>
        <v/>
      </c>
      <c r="C521" s="35" t="str">
        <f>IF(BPU!C521="","",BPU!C521)</f>
        <v/>
      </c>
      <c r="D521" s="36" t="n"/>
      <c r="E521" s="37" t="str">
        <f>IF(BPU!D521="","",BPU!D521)</f>
        <v/>
      </c>
      <c r="F521" s="38" t="str">
        <f>IF('Détail des lignes'!$F518="Sous-total",'Détail des lignes'!$AD518,IF(AND('Détail des lignes'!$F518="Ligne",ISNUMBER(D521),ISNUMBER(E521)),ROUND(D521*E521,2),""))</f>
        <v/>
      </c>
    </row>
    <row r="522" ht="26" customHeight="1">
      <c r="A522" s="35" t="str">
        <f>IF(BPU!A522="","",BPU!A522)</f>
        <v/>
      </c>
      <c r="B522" s="32" t="str">
        <f>IF(BPU!B522="","",BPU!B522)</f>
        <v/>
      </c>
      <c r="C522" s="35" t="str">
        <f>IF(BPU!C522="","",BPU!C522)</f>
        <v/>
      </c>
      <c r="D522" s="36" t="n"/>
      <c r="E522" s="37" t="str">
        <f>IF(BPU!D522="","",BPU!D522)</f>
        <v/>
      </c>
      <c r="F522" s="38" t="str">
        <f>IF('Détail des lignes'!$F519="Sous-total",'Détail des lignes'!$AD519,IF(AND('Détail des lignes'!$F519="Ligne",ISNUMBER(D522),ISNUMBER(E522)),ROUND(D522*E522,2),""))</f>
        <v/>
      </c>
    </row>
    <row r="523" ht="26" customHeight="1">
      <c r="A523" s="35" t="str">
        <f>IF(BPU!A523="","",BPU!A523)</f>
        <v/>
      </c>
      <c r="B523" s="32" t="str">
        <f>IF(BPU!B523="","",BPU!B523)</f>
        <v/>
      </c>
      <c r="C523" s="35" t="str">
        <f>IF(BPU!C523="","",BPU!C523)</f>
        <v/>
      </c>
      <c r="D523" s="36" t="n"/>
      <c r="E523" s="37" t="str">
        <f>IF(BPU!D523="","",BPU!D523)</f>
        <v/>
      </c>
      <c r="F523" s="38" t="str">
        <f>IF('Détail des lignes'!$F520="Sous-total",'Détail des lignes'!$AD520,IF(AND('Détail des lignes'!$F520="Ligne",ISNUMBER(D523),ISNUMBER(E523)),ROUND(D523*E523,2),""))</f>
        <v/>
      </c>
    </row>
    <row r="524" ht="26" customHeight="1">
      <c r="A524" s="35" t="str">
        <f>IF(BPU!A524="","",BPU!A524)</f>
        <v/>
      </c>
      <c r="B524" s="32" t="str">
        <f>IF(BPU!B524="","",BPU!B524)</f>
        <v/>
      </c>
      <c r="C524" s="35" t="str">
        <f>IF(BPU!C524="","",BPU!C524)</f>
        <v/>
      </c>
      <c r="D524" s="36" t="n"/>
      <c r="E524" s="37" t="str">
        <f>IF(BPU!D524="","",BPU!D524)</f>
        <v/>
      </c>
      <c r="F524" s="38" t="str">
        <f>IF('Détail des lignes'!$F521="Sous-total",'Détail des lignes'!$AD521,IF(AND('Détail des lignes'!$F521="Ligne",ISNUMBER(D524),ISNUMBER(E524)),ROUND(D524*E524,2),""))</f>
        <v/>
      </c>
    </row>
    <row r="525" ht="26" customHeight="1">
      <c r="A525" s="35" t="str">
        <f>IF(BPU!A525="","",BPU!A525)</f>
        <v/>
      </c>
      <c r="B525" s="32" t="str">
        <f>IF(BPU!B525="","",BPU!B525)</f>
        <v/>
      </c>
      <c r="C525" s="35" t="str">
        <f>IF(BPU!C525="","",BPU!C525)</f>
        <v/>
      </c>
      <c r="D525" s="36" t="n"/>
      <c r="E525" s="37" t="str">
        <f>IF(BPU!D525="","",BPU!D525)</f>
        <v/>
      </c>
      <c r="F525" s="38" t="str">
        <f>IF('Détail des lignes'!$F522="Sous-total",'Détail des lignes'!$AD522,IF(AND('Détail des lignes'!$F522="Ligne",ISNUMBER(D525),ISNUMBER(E525)),ROUND(D525*E525,2),""))</f>
        <v/>
      </c>
    </row>
    <row r="526" ht="26" customHeight="1">
      <c r="A526" s="35" t="str">
        <f>IF(BPU!A526="","",BPU!A526)</f>
        <v/>
      </c>
      <c r="B526" s="32" t="str">
        <f>IF(BPU!B526="","",BPU!B526)</f>
        <v/>
      </c>
      <c r="C526" s="35" t="str">
        <f>IF(BPU!C526="","",BPU!C526)</f>
        <v/>
      </c>
      <c r="D526" s="36" t="n"/>
      <c r="E526" s="37" t="str">
        <f>IF(BPU!D526="","",BPU!D526)</f>
        <v/>
      </c>
      <c r="F526" s="38" t="str">
        <f>IF('Détail des lignes'!$F523="Sous-total",'Détail des lignes'!$AD523,IF(AND('Détail des lignes'!$F523="Ligne",ISNUMBER(D526),ISNUMBER(E526)),ROUND(D526*E526,2),""))</f>
        <v/>
      </c>
    </row>
    <row r="527" ht="26" customHeight="1">
      <c r="A527" s="35" t="str">
        <f>IF(BPU!A527="","",BPU!A527)</f>
        <v/>
      </c>
      <c r="B527" s="32" t="str">
        <f>IF(BPU!B527="","",BPU!B527)</f>
        <v/>
      </c>
      <c r="C527" s="35" t="str">
        <f>IF(BPU!C527="","",BPU!C527)</f>
        <v/>
      </c>
      <c r="D527" s="36" t="n"/>
      <c r="E527" s="37" t="str">
        <f>IF(BPU!D527="","",BPU!D527)</f>
        <v/>
      </c>
      <c r="F527" s="38" t="str">
        <f>IF('Détail des lignes'!$F524="Sous-total",'Détail des lignes'!$AD524,IF(AND('Détail des lignes'!$F524="Ligne",ISNUMBER(D527),ISNUMBER(E527)),ROUND(D527*E527,2),""))</f>
        <v/>
      </c>
    </row>
    <row r="528" ht="26" customHeight="1">
      <c r="A528" s="35" t="str">
        <f>IF(BPU!A528="","",BPU!A528)</f>
        <v/>
      </c>
      <c r="B528" s="32" t="str">
        <f>IF(BPU!B528="","",BPU!B528)</f>
        <v/>
      </c>
      <c r="C528" s="35" t="str">
        <f>IF(BPU!C528="","",BPU!C528)</f>
        <v/>
      </c>
      <c r="D528" s="36" t="n"/>
      <c r="E528" s="37" t="str">
        <f>IF(BPU!D528="","",BPU!D528)</f>
        <v/>
      </c>
      <c r="F528" s="38" t="str">
        <f>IF('Détail des lignes'!$F525="Sous-total",'Détail des lignes'!$AD525,IF(AND('Détail des lignes'!$F525="Ligne",ISNUMBER(D528),ISNUMBER(E528)),ROUND(D528*E528,2),""))</f>
        <v/>
      </c>
    </row>
    <row r="529" ht="26" customHeight="1">
      <c r="A529" s="35" t="str">
        <f>IF(BPU!A529="","",BPU!A529)</f>
        <v/>
      </c>
      <c r="B529" s="32" t="str">
        <f>IF(BPU!B529="","",BPU!B529)</f>
        <v/>
      </c>
      <c r="C529" s="35" t="str">
        <f>IF(BPU!C529="","",BPU!C529)</f>
        <v/>
      </c>
      <c r="D529" s="36" t="n"/>
      <c r="E529" s="37" t="str">
        <f>IF(BPU!D529="","",BPU!D529)</f>
        <v/>
      </c>
      <c r="F529" s="38" t="str">
        <f>IF('Détail des lignes'!$F526="Sous-total",'Détail des lignes'!$AD526,IF(AND('Détail des lignes'!$F526="Ligne",ISNUMBER(D529),ISNUMBER(E529)),ROUND(D529*E529,2),""))</f>
        <v/>
      </c>
    </row>
    <row r="530" ht="26" customHeight="1">
      <c r="A530" s="35" t="str">
        <f>IF(BPU!A530="","",BPU!A530)</f>
        <v/>
      </c>
      <c r="B530" s="32" t="str">
        <f>IF(BPU!B530="","",BPU!B530)</f>
        <v/>
      </c>
      <c r="C530" s="35" t="str">
        <f>IF(BPU!C530="","",BPU!C530)</f>
        <v/>
      </c>
      <c r="D530" s="36" t="n"/>
      <c r="E530" s="37" t="str">
        <f>IF(BPU!D530="","",BPU!D530)</f>
        <v/>
      </c>
      <c r="F530" s="38" t="str">
        <f>IF('Détail des lignes'!$F527="Sous-total",'Détail des lignes'!$AD527,IF(AND('Détail des lignes'!$F527="Ligne",ISNUMBER(D530),ISNUMBER(E530)),ROUND(D530*E530,2),""))</f>
        <v/>
      </c>
    </row>
    <row r="531" ht="26" customHeight="1">
      <c r="A531" s="35" t="str">
        <f>IF(BPU!A531="","",BPU!A531)</f>
        <v/>
      </c>
      <c r="B531" s="32" t="str">
        <f>IF(BPU!B531="","",BPU!B531)</f>
        <v/>
      </c>
      <c r="C531" s="35" t="str">
        <f>IF(BPU!C531="","",BPU!C531)</f>
        <v/>
      </c>
      <c r="D531" s="36" t="n"/>
      <c r="E531" s="37" t="str">
        <f>IF(BPU!D531="","",BPU!D531)</f>
        <v/>
      </c>
      <c r="F531" s="38" t="str">
        <f>IF('Détail des lignes'!$F528="Sous-total",'Détail des lignes'!$AD528,IF(AND('Détail des lignes'!$F528="Ligne",ISNUMBER(D531),ISNUMBER(E531)),ROUND(D531*E531,2),""))</f>
        <v/>
      </c>
    </row>
    <row r="532" ht="26" customHeight="1">
      <c r="A532" s="35" t="str">
        <f>IF(BPU!A532="","",BPU!A532)</f>
        <v/>
      </c>
      <c r="B532" s="32" t="str">
        <f>IF(BPU!B532="","",BPU!B532)</f>
        <v/>
      </c>
      <c r="C532" s="35" t="str">
        <f>IF(BPU!C532="","",BPU!C532)</f>
        <v/>
      </c>
      <c r="D532" s="36" t="n"/>
      <c r="E532" s="37" t="str">
        <f>IF(BPU!D532="","",BPU!D532)</f>
        <v/>
      </c>
      <c r="F532" s="38" t="str">
        <f>IF('Détail des lignes'!$F529="Sous-total",'Détail des lignes'!$AD529,IF(AND('Détail des lignes'!$F529="Ligne",ISNUMBER(D532),ISNUMBER(E532)),ROUND(D532*E532,2),""))</f>
        <v/>
      </c>
    </row>
    <row r="533" ht="26" customHeight="1">
      <c r="A533" s="35" t="str">
        <f>IF(BPU!A533="","",BPU!A533)</f>
        <v/>
      </c>
      <c r="B533" s="32" t="str">
        <f>IF(BPU!B533="","",BPU!B533)</f>
        <v/>
      </c>
      <c r="C533" s="35" t="str">
        <f>IF(BPU!C533="","",BPU!C533)</f>
        <v/>
      </c>
      <c r="D533" s="36" t="n"/>
      <c r="E533" s="37" t="str">
        <f>IF(BPU!D533="","",BPU!D533)</f>
        <v/>
      </c>
      <c r="F533" s="38" t="str">
        <f>IF('Détail des lignes'!$F530="Sous-total",'Détail des lignes'!$AD530,IF(AND('Détail des lignes'!$F530="Ligne",ISNUMBER(D533),ISNUMBER(E533)),ROUND(D533*E533,2),""))</f>
        <v/>
      </c>
    </row>
    <row r="534" ht="26" customHeight="1">
      <c r="A534" s="35" t="str">
        <f>IF(BPU!A534="","",BPU!A534)</f>
        <v/>
      </c>
      <c r="B534" s="32" t="str">
        <f>IF(BPU!B534="","",BPU!B534)</f>
        <v/>
      </c>
      <c r="C534" s="35" t="str">
        <f>IF(BPU!C534="","",BPU!C534)</f>
        <v/>
      </c>
      <c r="D534" s="36" t="n"/>
      <c r="E534" s="37" t="str">
        <f>IF(BPU!D534="","",BPU!D534)</f>
        <v/>
      </c>
      <c r="F534" s="38" t="str">
        <f>IF('Détail des lignes'!$F531="Sous-total",'Détail des lignes'!$AD531,IF(AND('Détail des lignes'!$F531="Ligne",ISNUMBER(D534),ISNUMBER(E534)),ROUND(D534*E534,2),""))</f>
        <v/>
      </c>
    </row>
    <row r="535" ht="26" customHeight="1">
      <c r="A535" s="35" t="str">
        <f>IF(BPU!A535="","",BPU!A535)</f>
        <v/>
      </c>
      <c r="B535" s="32" t="str">
        <f>IF(BPU!B535="","",BPU!B535)</f>
        <v/>
      </c>
      <c r="C535" s="35" t="str">
        <f>IF(BPU!C535="","",BPU!C535)</f>
        <v/>
      </c>
      <c r="D535" s="36" t="n"/>
      <c r="E535" s="37" t="str">
        <f>IF(BPU!D535="","",BPU!D535)</f>
        <v/>
      </c>
      <c r="F535" s="38" t="str">
        <f>IF('Détail des lignes'!$F532="Sous-total",'Détail des lignes'!$AD532,IF(AND('Détail des lignes'!$F532="Ligne",ISNUMBER(D535),ISNUMBER(E535)),ROUND(D535*E535,2),""))</f>
        <v/>
      </c>
    </row>
    <row r="536" ht="26" customHeight="1">
      <c r="A536" s="35" t="str">
        <f>IF(BPU!A536="","",BPU!A536)</f>
        <v/>
      </c>
      <c r="B536" s="32" t="str">
        <f>IF(BPU!B536="","",BPU!B536)</f>
        <v/>
      </c>
      <c r="C536" s="35" t="str">
        <f>IF(BPU!C536="","",BPU!C536)</f>
        <v/>
      </c>
      <c r="D536" s="36" t="n"/>
      <c r="E536" s="37" t="str">
        <f>IF(BPU!D536="","",BPU!D536)</f>
        <v/>
      </c>
      <c r="F536" s="38" t="str">
        <f>IF('Détail des lignes'!$F533="Sous-total",'Détail des lignes'!$AD533,IF(AND('Détail des lignes'!$F533="Ligne",ISNUMBER(D536),ISNUMBER(E536)),ROUND(D536*E536,2),""))</f>
        <v/>
      </c>
    </row>
    <row r="537" ht="26" customHeight="1">
      <c r="A537" s="35" t="str">
        <f>IF(BPU!A537="","",BPU!A537)</f>
        <v/>
      </c>
      <c r="B537" s="32" t="str">
        <f>IF(BPU!B537="","",BPU!B537)</f>
        <v/>
      </c>
      <c r="C537" s="35" t="str">
        <f>IF(BPU!C537="","",BPU!C537)</f>
        <v/>
      </c>
      <c r="D537" s="36" t="n"/>
      <c r="E537" s="37" t="str">
        <f>IF(BPU!D537="","",BPU!D537)</f>
        <v/>
      </c>
      <c r="F537" s="38" t="str">
        <f>IF('Détail des lignes'!$F534="Sous-total",'Détail des lignes'!$AD534,IF(AND('Détail des lignes'!$F534="Ligne",ISNUMBER(D537),ISNUMBER(E537)),ROUND(D537*E537,2),""))</f>
        <v/>
      </c>
    </row>
    <row r="538" ht="26" customHeight="1">
      <c r="A538" s="35" t="str">
        <f>IF(BPU!A538="","",BPU!A538)</f>
        <v/>
      </c>
      <c r="B538" s="32" t="str">
        <f>IF(BPU!B538="","",BPU!B538)</f>
        <v/>
      </c>
      <c r="C538" s="35" t="str">
        <f>IF(BPU!C538="","",BPU!C538)</f>
        <v/>
      </c>
      <c r="D538" s="36" t="n"/>
      <c r="E538" s="37" t="str">
        <f>IF(BPU!D538="","",BPU!D538)</f>
        <v/>
      </c>
      <c r="F538" s="38" t="str">
        <f>IF('Détail des lignes'!$F535="Sous-total",'Détail des lignes'!$AD535,IF(AND('Détail des lignes'!$F535="Ligne",ISNUMBER(D538),ISNUMBER(E538)),ROUND(D538*E538,2),""))</f>
        <v/>
      </c>
    </row>
    <row r="539" ht="26" customHeight="1">
      <c r="A539" s="35" t="str">
        <f>IF(BPU!A539="","",BPU!A539)</f>
        <v/>
      </c>
      <c r="B539" s="32" t="str">
        <f>IF(BPU!B539="","",BPU!B539)</f>
        <v/>
      </c>
      <c r="C539" s="35" t="str">
        <f>IF(BPU!C539="","",BPU!C539)</f>
        <v/>
      </c>
      <c r="D539" s="36" t="n"/>
      <c r="E539" s="37" t="str">
        <f>IF(BPU!D539="","",BPU!D539)</f>
        <v/>
      </c>
      <c r="F539" s="38" t="str">
        <f>IF('Détail des lignes'!$F536="Sous-total",'Détail des lignes'!$AD536,IF(AND('Détail des lignes'!$F536="Ligne",ISNUMBER(D539),ISNUMBER(E539)),ROUND(D539*E539,2),""))</f>
        <v/>
      </c>
    </row>
    <row r="540" ht="26" customHeight="1">
      <c r="A540" s="35" t="str">
        <f>IF(BPU!A540="","",BPU!A540)</f>
        <v/>
      </c>
      <c r="B540" s="32" t="str">
        <f>IF(BPU!B540="","",BPU!B540)</f>
        <v/>
      </c>
      <c r="C540" s="35" t="str">
        <f>IF(BPU!C540="","",BPU!C540)</f>
        <v/>
      </c>
      <c r="D540" s="36" t="n"/>
      <c r="E540" s="37" t="str">
        <f>IF(BPU!D540="","",BPU!D540)</f>
        <v/>
      </c>
      <c r="F540" s="38" t="str">
        <f>IF('Détail des lignes'!$F537="Sous-total",'Détail des lignes'!$AD537,IF(AND('Détail des lignes'!$F537="Ligne",ISNUMBER(D540),ISNUMBER(E540)),ROUND(D540*E540,2),""))</f>
        <v/>
      </c>
    </row>
    <row r="541" ht="26" customHeight="1">
      <c r="A541" s="35" t="str">
        <f>IF(BPU!A541="","",BPU!A541)</f>
        <v/>
      </c>
      <c r="B541" s="32" t="str">
        <f>IF(BPU!B541="","",BPU!B541)</f>
        <v/>
      </c>
      <c r="C541" s="35" t="str">
        <f>IF(BPU!C541="","",BPU!C541)</f>
        <v/>
      </c>
      <c r="D541" s="36" t="n"/>
      <c r="E541" s="37" t="str">
        <f>IF(BPU!D541="","",BPU!D541)</f>
        <v/>
      </c>
      <c r="F541" s="38" t="str">
        <f>IF('Détail des lignes'!$F538="Sous-total",'Détail des lignes'!$AD538,IF(AND('Détail des lignes'!$F538="Ligne",ISNUMBER(D541),ISNUMBER(E541)),ROUND(D541*E541,2),""))</f>
        <v/>
      </c>
    </row>
    <row r="542" ht="26" customHeight="1">
      <c r="A542" s="35" t="str">
        <f>IF(BPU!A542="","",BPU!A542)</f>
        <v/>
      </c>
      <c r="B542" s="32" t="str">
        <f>IF(BPU!B542="","",BPU!B542)</f>
        <v/>
      </c>
      <c r="C542" s="35" t="str">
        <f>IF(BPU!C542="","",BPU!C542)</f>
        <v/>
      </c>
      <c r="D542" s="36" t="n"/>
      <c r="E542" s="37" t="str">
        <f>IF(BPU!D542="","",BPU!D542)</f>
        <v/>
      </c>
      <c r="F542" s="38" t="str">
        <f>IF('Détail des lignes'!$F539="Sous-total",'Détail des lignes'!$AD539,IF(AND('Détail des lignes'!$F539="Ligne",ISNUMBER(D542),ISNUMBER(E542)),ROUND(D542*E542,2),""))</f>
        <v/>
      </c>
    </row>
    <row r="543" ht="26" customHeight="1">
      <c r="A543" s="35" t="str">
        <f>IF(BPU!A543="","",BPU!A543)</f>
        <v/>
      </c>
      <c r="B543" s="32" t="str">
        <f>IF(BPU!B543="","",BPU!B543)</f>
        <v/>
      </c>
      <c r="C543" s="35" t="str">
        <f>IF(BPU!C543="","",BPU!C543)</f>
        <v/>
      </c>
      <c r="D543" s="36" t="n"/>
      <c r="E543" s="37" t="str">
        <f>IF(BPU!D543="","",BPU!D543)</f>
        <v/>
      </c>
      <c r="F543" s="38" t="str">
        <f>IF('Détail des lignes'!$F540="Sous-total",'Détail des lignes'!$AD540,IF(AND('Détail des lignes'!$F540="Ligne",ISNUMBER(D543),ISNUMBER(E543)),ROUND(D543*E543,2),""))</f>
        <v/>
      </c>
    </row>
    <row r="544" ht="26" customHeight="1">
      <c r="A544" s="35" t="str">
        <f>IF(BPU!A544="","",BPU!A544)</f>
        <v/>
      </c>
      <c r="B544" s="32" t="str">
        <f>IF(BPU!B544="","",BPU!B544)</f>
        <v/>
      </c>
      <c r="C544" s="35" t="str">
        <f>IF(BPU!C544="","",BPU!C544)</f>
        <v/>
      </c>
      <c r="D544" s="36" t="n"/>
      <c r="E544" s="37" t="str">
        <f>IF(BPU!D544="","",BPU!D544)</f>
        <v/>
      </c>
      <c r="F544" s="38" t="str">
        <f>IF('Détail des lignes'!$F541="Sous-total",'Détail des lignes'!$AD541,IF(AND('Détail des lignes'!$F541="Ligne",ISNUMBER(D544),ISNUMBER(E544)),ROUND(D544*E544,2),""))</f>
        <v/>
      </c>
    </row>
    <row r="545" ht="26" customHeight="1">
      <c r="A545" s="35" t="str">
        <f>IF(BPU!A545="","",BPU!A545)</f>
        <v/>
      </c>
      <c r="B545" s="32" t="str">
        <f>IF(BPU!B545="","",BPU!B545)</f>
        <v/>
      </c>
      <c r="C545" s="35" t="str">
        <f>IF(BPU!C545="","",BPU!C545)</f>
        <v/>
      </c>
      <c r="D545" s="36" t="n"/>
      <c r="E545" s="37" t="str">
        <f>IF(BPU!D545="","",BPU!D545)</f>
        <v/>
      </c>
      <c r="F545" s="38" t="str">
        <f>IF('Détail des lignes'!$F542="Sous-total",'Détail des lignes'!$AD542,IF(AND('Détail des lignes'!$F542="Ligne",ISNUMBER(D545),ISNUMBER(E545)),ROUND(D545*E545,2),""))</f>
        <v/>
      </c>
    </row>
    <row r="546" ht="26" customHeight="1">
      <c r="A546" s="35" t="str">
        <f>IF(BPU!A546="","",BPU!A546)</f>
        <v/>
      </c>
      <c r="B546" s="32" t="str">
        <f>IF(BPU!B546="","",BPU!B546)</f>
        <v/>
      </c>
      <c r="C546" s="35" t="str">
        <f>IF(BPU!C546="","",BPU!C546)</f>
        <v/>
      </c>
      <c r="D546" s="36" t="n"/>
      <c r="E546" s="37" t="str">
        <f>IF(BPU!D546="","",BPU!D546)</f>
        <v/>
      </c>
      <c r="F546" s="38" t="str">
        <f>IF('Détail des lignes'!$F543="Sous-total",'Détail des lignes'!$AD543,IF(AND('Détail des lignes'!$F543="Ligne",ISNUMBER(D546),ISNUMBER(E546)),ROUND(D546*E546,2),""))</f>
        <v/>
      </c>
    </row>
    <row r="547" ht="26" customHeight="1">
      <c r="A547" s="35" t="str">
        <f>IF(BPU!A547="","",BPU!A547)</f>
        <v/>
      </c>
      <c r="B547" s="32" t="str">
        <f>IF(BPU!B547="","",BPU!B547)</f>
        <v/>
      </c>
      <c r="C547" s="35" t="str">
        <f>IF(BPU!C547="","",BPU!C547)</f>
        <v/>
      </c>
      <c r="D547" s="36" t="n"/>
      <c r="E547" s="37" t="str">
        <f>IF(BPU!D547="","",BPU!D547)</f>
        <v/>
      </c>
      <c r="F547" s="38" t="str">
        <f>IF('Détail des lignes'!$F544="Sous-total",'Détail des lignes'!$AD544,IF(AND('Détail des lignes'!$F544="Ligne",ISNUMBER(D547),ISNUMBER(E547)),ROUND(D547*E547,2),""))</f>
        <v/>
      </c>
    </row>
    <row r="548" ht="26" customHeight="1">
      <c r="A548" s="35" t="str">
        <f>IF(BPU!A548="","",BPU!A548)</f>
        <v/>
      </c>
      <c r="B548" s="32" t="str">
        <f>IF(BPU!B548="","",BPU!B548)</f>
        <v/>
      </c>
      <c r="C548" s="35" t="str">
        <f>IF(BPU!C548="","",BPU!C548)</f>
        <v/>
      </c>
      <c r="D548" s="36" t="n"/>
      <c r="E548" s="37" t="str">
        <f>IF(BPU!D548="","",BPU!D548)</f>
        <v/>
      </c>
      <c r="F548" s="38" t="str">
        <f>IF('Détail des lignes'!$F545="Sous-total",'Détail des lignes'!$AD545,IF(AND('Détail des lignes'!$F545="Ligne",ISNUMBER(D548),ISNUMBER(E548)),ROUND(D548*E548,2),""))</f>
        <v/>
      </c>
    </row>
    <row r="549" ht="26" customHeight="1">
      <c r="A549" s="35" t="str">
        <f>IF(BPU!A549="","",BPU!A549)</f>
        <v/>
      </c>
      <c r="B549" s="32" t="str">
        <f>IF(BPU!B549="","",BPU!B549)</f>
        <v/>
      </c>
      <c r="C549" s="35" t="str">
        <f>IF(BPU!C549="","",BPU!C549)</f>
        <v/>
      </c>
      <c r="D549" s="36" t="n"/>
      <c r="E549" s="37" t="str">
        <f>IF(BPU!D549="","",BPU!D549)</f>
        <v/>
      </c>
      <c r="F549" s="38" t="str">
        <f>IF('Détail des lignes'!$F546="Sous-total",'Détail des lignes'!$AD546,IF(AND('Détail des lignes'!$F546="Ligne",ISNUMBER(D549),ISNUMBER(E549)),ROUND(D549*E549,2),""))</f>
        <v/>
      </c>
    </row>
    <row r="550" ht="26" customHeight="1">
      <c r="A550" s="35" t="str">
        <f>IF(BPU!A550="","",BPU!A550)</f>
        <v/>
      </c>
      <c r="B550" s="32" t="str">
        <f>IF(BPU!B550="","",BPU!B550)</f>
        <v/>
      </c>
      <c r="C550" s="35" t="str">
        <f>IF(BPU!C550="","",BPU!C550)</f>
        <v/>
      </c>
      <c r="D550" s="36" t="n"/>
      <c r="E550" s="37" t="str">
        <f>IF(BPU!D550="","",BPU!D550)</f>
        <v/>
      </c>
      <c r="F550" s="38" t="str">
        <f>IF('Détail des lignes'!$F547="Sous-total",'Détail des lignes'!$AD547,IF(AND('Détail des lignes'!$F547="Ligne",ISNUMBER(D550),ISNUMBER(E550)),ROUND(D550*E550,2),""))</f>
        <v/>
      </c>
    </row>
    <row r="551" ht="26" customHeight="1">
      <c r="A551" s="35" t="str">
        <f>IF(BPU!A551="","",BPU!A551)</f>
        <v/>
      </c>
      <c r="B551" s="32" t="str">
        <f>IF(BPU!B551="","",BPU!B551)</f>
        <v/>
      </c>
      <c r="C551" s="35" t="str">
        <f>IF(BPU!C551="","",BPU!C551)</f>
        <v/>
      </c>
      <c r="D551" s="36" t="n"/>
      <c r="E551" s="37" t="str">
        <f>IF(BPU!D551="","",BPU!D551)</f>
        <v/>
      </c>
      <c r="F551" s="38" t="str">
        <f>IF('Détail des lignes'!$F548="Sous-total",'Détail des lignes'!$AD548,IF(AND('Détail des lignes'!$F548="Ligne",ISNUMBER(D551),ISNUMBER(E551)),ROUND(D551*E551,2),""))</f>
        <v/>
      </c>
    </row>
    <row r="552" ht="26" customHeight="1">
      <c r="A552" s="35" t="str">
        <f>IF(BPU!A552="","",BPU!A552)</f>
        <v/>
      </c>
      <c r="B552" s="32" t="str">
        <f>IF(BPU!B552="","",BPU!B552)</f>
        <v/>
      </c>
      <c r="C552" s="35" t="str">
        <f>IF(BPU!C552="","",BPU!C552)</f>
        <v/>
      </c>
      <c r="D552" s="36" t="n"/>
      <c r="E552" s="37" t="str">
        <f>IF(BPU!D552="","",BPU!D552)</f>
        <v/>
      </c>
      <c r="F552" s="38" t="str">
        <f>IF('Détail des lignes'!$F549="Sous-total",'Détail des lignes'!$AD549,IF(AND('Détail des lignes'!$F549="Ligne",ISNUMBER(D552),ISNUMBER(E552)),ROUND(D552*E552,2),""))</f>
        <v/>
      </c>
    </row>
    <row r="553" ht="26" customHeight="1">
      <c r="A553" s="35" t="str">
        <f>IF(BPU!A553="","",BPU!A553)</f>
        <v/>
      </c>
      <c r="B553" s="32" t="str">
        <f>IF(BPU!B553="","",BPU!B553)</f>
        <v/>
      </c>
      <c r="C553" s="35" t="str">
        <f>IF(BPU!C553="","",BPU!C553)</f>
        <v/>
      </c>
      <c r="D553" s="36" t="n"/>
      <c r="E553" s="37" t="str">
        <f>IF(BPU!D553="","",BPU!D553)</f>
        <v/>
      </c>
      <c r="F553" s="38" t="str">
        <f>IF('Détail des lignes'!$F550="Sous-total",'Détail des lignes'!$AD550,IF(AND('Détail des lignes'!$F550="Ligne",ISNUMBER(D553),ISNUMBER(E553)),ROUND(D553*E553,2),""))</f>
        <v/>
      </c>
    </row>
    <row r="554" ht="26" customHeight="1">
      <c r="A554" s="35" t="str">
        <f>IF(BPU!A554="","",BPU!A554)</f>
        <v/>
      </c>
      <c r="B554" s="32" t="str">
        <f>IF(BPU!B554="","",BPU!B554)</f>
        <v/>
      </c>
      <c r="C554" s="35" t="str">
        <f>IF(BPU!C554="","",BPU!C554)</f>
        <v/>
      </c>
      <c r="D554" s="36" t="n"/>
      <c r="E554" s="37" t="str">
        <f>IF(BPU!D554="","",BPU!D554)</f>
        <v/>
      </c>
      <c r="F554" s="38" t="str">
        <f>IF('Détail des lignes'!$F551="Sous-total",'Détail des lignes'!$AD551,IF(AND('Détail des lignes'!$F551="Ligne",ISNUMBER(D554),ISNUMBER(E554)),ROUND(D554*E554,2),""))</f>
        <v/>
      </c>
    </row>
    <row r="555" ht="26" customHeight="1">
      <c r="A555" s="35" t="str">
        <f>IF(BPU!A555="","",BPU!A555)</f>
        <v/>
      </c>
      <c r="B555" s="32" t="str">
        <f>IF(BPU!B555="","",BPU!B555)</f>
        <v/>
      </c>
      <c r="C555" s="35" t="str">
        <f>IF(BPU!C555="","",BPU!C555)</f>
        <v/>
      </c>
      <c r="D555" s="36" t="n"/>
      <c r="E555" s="37" t="str">
        <f>IF(BPU!D555="","",BPU!D555)</f>
        <v/>
      </c>
      <c r="F555" s="38" t="str">
        <f>IF('Détail des lignes'!$F552="Sous-total",'Détail des lignes'!$AD552,IF(AND('Détail des lignes'!$F552="Ligne",ISNUMBER(D555),ISNUMBER(E555)),ROUND(D555*E555,2),""))</f>
        <v/>
      </c>
    </row>
    <row r="556" ht="26" customHeight="1">
      <c r="A556" s="35" t="str">
        <f>IF(BPU!A556="","",BPU!A556)</f>
        <v/>
      </c>
      <c r="B556" s="32" t="str">
        <f>IF(BPU!B556="","",BPU!B556)</f>
        <v/>
      </c>
      <c r="C556" s="35" t="str">
        <f>IF(BPU!C556="","",BPU!C556)</f>
        <v/>
      </c>
      <c r="D556" s="36" t="n"/>
      <c r="E556" s="37" t="str">
        <f>IF(BPU!D556="","",BPU!D556)</f>
        <v/>
      </c>
      <c r="F556" s="38" t="str">
        <f>IF('Détail des lignes'!$F553="Sous-total",'Détail des lignes'!$AD553,IF(AND('Détail des lignes'!$F553="Ligne",ISNUMBER(D556),ISNUMBER(E556)),ROUND(D556*E556,2),""))</f>
        <v/>
      </c>
    </row>
    <row r="557" ht="26" customHeight="1">
      <c r="A557" s="35" t="str">
        <f>IF(BPU!A557="","",BPU!A557)</f>
        <v/>
      </c>
      <c r="B557" s="32" t="str">
        <f>IF(BPU!B557="","",BPU!B557)</f>
        <v/>
      </c>
      <c r="C557" s="35" t="str">
        <f>IF(BPU!C557="","",BPU!C557)</f>
        <v/>
      </c>
      <c r="D557" s="36" t="n"/>
      <c r="E557" s="37" t="str">
        <f>IF(BPU!D557="","",BPU!D557)</f>
        <v/>
      </c>
      <c r="F557" s="38" t="str">
        <f>IF('Détail des lignes'!$F554="Sous-total",'Détail des lignes'!$AD554,IF(AND('Détail des lignes'!$F554="Ligne",ISNUMBER(D557),ISNUMBER(E557)),ROUND(D557*E557,2),""))</f>
        <v/>
      </c>
    </row>
    <row r="558" ht="26" customHeight="1">
      <c r="A558" s="35" t="str">
        <f>IF(BPU!A558="","",BPU!A558)</f>
        <v/>
      </c>
      <c r="B558" s="32" t="str">
        <f>IF(BPU!B558="","",BPU!B558)</f>
        <v/>
      </c>
      <c r="C558" s="35" t="str">
        <f>IF(BPU!C558="","",BPU!C558)</f>
        <v/>
      </c>
      <c r="D558" s="36" t="n"/>
      <c r="E558" s="37" t="str">
        <f>IF(BPU!D558="","",BPU!D558)</f>
        <v/>
      </c>
      <c r="F558" s="38" t="str">
        <f>IF('Détail des lignes'!$F555="Sous-total",'Détail des lignes'!$AD555,IF(AND('Détail des lignes'!$F555="Ligne",ISNUMBER(D558),ISNUMBER(E558)),ROUND(D558*E558,2),""))</f>
        <v/>
      </c>
    </row>
    <row r="559" ht="26" customHeight="1">
      <c r="A559" s="35" t="str">
        <f>IF(BPU!A559="","",BPU!A559)</f>
        <v/>
      </c>
      <c r="B559" s="32" t="str">
        <f>IF(BPU!B559="","",BPU!B559)</f>
        <v/>
      </c>
      <c r="C559" s="35" t="str">
        <f>IF(BPU!C559="","",BPU!C559)</f>
        <v/>
      </c>
      <c r="D559" s="36" t="n"/>
      <c r="E559" s="37" t="str">
        <f>IF(BPU!D559="","",BPU!D559)</f>
        <v/>
      </c>
      <c r="F559" s="38" t="str">
        <f>IF('Détail des lignes'!$F556="Sous-total",'Détail des lignes'!$AD556,IF(AND('Détail des lignes'!$F556="Ligne",ISNUMBER(D559),ISNUMBER(E559)),ROUND(D559*E559,2),""))</f>
        <v/>
      </c>
    </row>
    <row r="560" ht="26" customHeight="1">
      <c r="A560" s="35" t="str">
        <f>IF(BPU!A560="","",BPU!A560)</f>
        <v/>
      </c>
      <c r="B560" s="32" t="str">
        <f>IF(BPU!B560="","",BPU!B560)</f>
        <v/>
      </c>
      <c r="C560" s="35" t="str">
        <f>IF(BPU!C560="","",BPU!C560)</f>
        <v/>
      </c>
      <c r="D560" s="36" t="n"/>
      <c r="E560" s="37" t="str">
        <f>IF(BPU!D560="","",BPU!D560)</f>
        <v/>
      </c>
      <c r="F560" s="38" t="str">
        <f>IF('Détail des lignes'!$F557="Sous-total",'Détail des lignes'!$AD557,IF(AND('Détail des lignes'!$F557="Ligne",ISNUMBER(D560),ISNUMBER(E560)),ROUND(D560*E560,2),""))</f>
        <v/>
      </c>
    </row>
    <row r="561" ht="26" customHeight="1">
      <c r="A561" s="35" t="str">
        <f>IF(BPU!A561="","",BPU!A561)</f>
        <v/>
      </c>
      <c r="B561" s="32" t="str">
        <f>IF(BPU!B561="","",BPU!B561)</f>
        <v/>
      </c>
      <c r="C561" s="35" t="str">
        <f>IF(BPU!C561="","",BPU!C561)</f>
        <v/>
      </c>
      <c r="D561" s="36" t="n"/>
      <c r="E561" s="37" t="str">
        <f>IF(BPU!D561="","",BPU!D561)</f>
        <v/>
      </c>
      <c r="F561" s="38" t="str">
        <f>IF('Détail des lignes'!$F558="Sous-total",'Détail des lignes'!$AD558,IF(AND('Détail des lignes'!$F558="Ligne",ISNUMBER(D561),ISNUMBER(E561)),ROUND(D561*E561,2),""))</f>
        <v/>
      </c>
    </row>
    <row r="562" ht="26" customHeight="1">
      <c r="A562" s="35" t="str">
        <f>IF(BPU!A562="","",BPU!A562)</f>
        <v/>
      </c>
      <c r="B562" s="32" t="str">
        <f>IF(BPU!B562="","",BPU!B562)</f>
        <v/>
      </c>
      <c r="C562" s="35" t="str">
        <f>IF(BPU!C562="","",BPU!C562)</f>
        <v/>
      </c>
      <c r="D562" s="36" t="n"/>
      <c r="E562" s="37" t="str">
        <f>IF(BPU!D562="","",BPU!D562)</f>
        <v/>
      </c>
      <c r="F562" s="38" t="str">
        <f>IF('Détail des lignes'!$F559="Sous-total",'Détail des lignes'!$AD559,IF(AND('Détail des lignes'!$F559="Ligne",ISNUMBER(D562),ISNUMBER(E562)),ROUND(D562*E562,2),""))</f>
        <v/>
      </c>
    </row>
    <row r="563" ht="26" customHeight="1">
      <c r="A563" s="35" t="str">
        <f>IF(BPU!A563="","",BPU!A563)</f>
        <v/>
      </c>
      <c r="B563" s="32" t="str">
        <f>IF(BPU!B563="","",BPU!B563)</f>
        <v/>
      </c>
      <c r="C563" s="35" t="str">
        <f>IF(BPU!C563="","",BPU!C563)</f>
        <v/>
      </c>
      <c r="D563" s="36" t="n"/>
      <c r="E563" s="37" t="str">
        <f>IF(BPU!D563="","",BPU!D563)</f>
        <v/>
      </c>
      <c r="F563" s="38" t="str">
        <f>IF('Détail des lignes'!$F560="Sous-total",'Détail des lignes'!$AD560,IF(AND('Détail des lignes'!$F560="Ligne",ISNUMBER(D563),ISNUMBER(E563)),ROUND(D563*E563,2),""))</f>
        <v/>
      </c>
    </row>
    <row r="564" ht="26" customHeight="1">
      <c r="A564" s="35" t="str">
        <f>IF(BPU!A564="","",BPU!A564)</f>
        <v/>
      </c>
      <c r="B564" s="32" t="str">
        <f>IF(BPU!B564="","",BPU!B564)</f>
        <v/>
      </c>
      <c r="C564" s="35" t="str">
        <f>IF(BPU!C564="","",BPU!C564)</f>
        <v/>
      </c>
      <c r="D564" s="36" t="n"/>
      <c r="E564" s="37" t="str">
        <f>IF(BPU!D564="","",BPU!D564)</f>
        <v/>
      </c>
      <c r="F564" s="38" t="str">
        <f>IF('Détail des lignes'!$F561="Sous-total",'Détail des lignes'!$AD561,IF(AND('Détail des lignes'!$F561="Ligne",ISNUMBER(D564),ISNUMBER(E564)),ROUND(D564*E564,2),""))</f>
        <v/>
      </c>
    </row>
    <row r="565" ht="26" customHeight="1">
      <c r="A565" s="35" t="str">
        <f>IF(BPU!A565="","",BPU!A565)</f>
        <v/>
      </c>
      <c r="B565" s="32" t="str">
        <f>IF(BPU!B565="","",BPU!B565)</f>
        <v/>
      </c>
      <c r="C565" s="35" t="str">
        <f>IF(BPU!C565="","",BPU!C565)</f>
        <v/>
      </c>
      <c r="D565" s="36" t="n"/>
      <c r="E565" s="37" t="str">
        <f>IF(BPU!D565="","",BPU!D565)</f>
        <v/>
      </c>
      <c r="F565" s="38" t="str">
        <f>IF('Détail des lignes'!$F562="Sous-total",'Détail des lignes'!$AD562,IF(AND('Détail des lignes'!$F562="Ligne",ISNUMBER(D565),ISNUMBER(E565)),ROUND(D565*E565,2),""))</f>
        <v/>
      </c>
    </row>
    <row r="566" ht="26" customHeight="1">
      <c r="A566" s="35" t="str">
        <f>IF(BPU!A566="","",BPU!A566)</f>
        <v/>
      </c>
      <c r="B566" s="32" t="str">
        <f>IF(BPU!B566="","",BPU!B566)</f>
        <v/>
      </c>
      <c r="C566" s="35" t="str">
        <f>IF(BPU!C566="","",BPU!C566)</f>
        <v/>
      </c>
      <c r="D566" s="36" t="n"/>
      <c r="E566" s="37" t="str">
        <f>IF(BPU!D566="","",BPU!D566)</f>
        <v/>
      </c>
      <c r="F566" s="38" t="str">
        <f>IF('Détail des lignes'!$F563="Sous-total",'Détail des lignes'!$AD563,IF(AND('Détail des lignes'!$F563="Ligne",ISNUMBER(D566),ISNUMBER(E566)),ROUND(D566*E566,2),""))</f>
        <v/>
      </c>
    </row>
    <row r="567" ht="26" customHeight="1">
      <c r="A567" s="35" t="str">
        <f>IF(BPU!A567="","",BPU!A567)</f>
        <v/>
      </c>
      <c r="B567" s="32" t="str">
        <f>IF(BPU!B567="","",BPU!B567)</f>
        <v/>
      </c>
      <c r="C567" s="35" t="str">
        <f>IF(BPU!C567="","",BPU!C567)</f>
        <v/>
      </c>
      <c r="D567" s="36" t="n"/>
      <c r="E567" s="37" t="str">
        <f>IF(BPU!D567="","",BPU!D567)</f>
        <v/>
      </c>
      <c r="F567" s="38" t="str">
        <f>IF('Détail des lignes'!$F564="Sous-total",'Détail des lignes'!$AD564,IF(AND('Détail des lignes'!$F564="Ligne",ISNUMBER(D567),ISNUMBER(E567)),ROUND(D567*E567,2),""))</f>
        <v/>
      </c>
    </row>
    <row r="568" ht="26" customHeight="1">
      <c r="A568" s="35" t="str">
        <f>IF(BPU!A568="","",BPU!A568)</f>
        <v/>
      </c>
      <c r="B568" s="32" t="str">
        <f>IF(BPU!B568="","",BPU!B568)</f>
        <v/>
      </c>
      <c r="C568" s="35" t="str">
        <f>IF(BPU!C568="","",BPU!C568)</f>
        <v/>
      </c>
      <c r="D568" s="36" t="n"/>
      <c r="E568" s="37" t="str">
        <f>IF(BPU!D568="","",BPU!D568)</f>
        <v/>
      </c>
      <c r="F568" s="38" t="str">
        <f>IF('Détail des lignes'!$F565="Sous-total",'Détail des lignes'!$AD565,IF(AND('Détail des lignes'!$F565="Ligne",ISNUMBER(D568),ISNUMBER(E568)),ROUND(D568*E568,2),""))</f>
        <v/>
      </c>
    </row>
    <row r="569" ht="26" customHeight="1">
      <c r="A569" s="35" t="str">
        <f>IF(BPU!A569="","",BPU!A569)</f>
        <v/>
      </c>
      <c r="B569" s="32" t="str">
        <f>IF(BPU!B569="","",BPU!B569)</f>
        <v/>
      </c>
      <c r="C569" s="35" t="str">
        <f>IF(BPU!C569="","",BPU!C569)</f>
        <v/>
      </c>
      <c r="D569" s="36" t="n"/>
      <c r="E569" s="37" t="str">
        <f>IF(BPU!D569="","",BPU!D569)</f>
        <v/>
      </c>
      <c r="F569" s="38" t="str">
        <f>IF('Détail des lignes'!$F566="Sous-total",'Détail des lignes'!$AD566,IF(AND('Détail des lignes'!$F566="Ligne",ISNUMBER(D569),ISNUMBER(E569)),ROUND(D569*E569,2),""))</f>
        <v/>
      </c>
    </row>
    <row r="570" ht="26" customHeight="1">
      <c r="A570" s="35" t="str">
        <f>IF(BPU!A570="","",BPU!A570)</f>
        <v/>
      </c>
      <c r="B570" s="32" t="str">
        <f>IF(BPU!B570="","",BPU!B570)</f>
        <v/>
      </c>
      <c r="C570" s="35" t="str">
        <f>IF(BPU!C570="","",BPU!C570)</f>
        <v/>
      </c>
      <c r="D570" s="36" t="n"/>
      <c r="E570" s="37" t="str">
        <f>IF(BPU!D570="","",BPU!D570)</f>
        <v/>
      </c>
      <c r="F570" s="38" t="str">
        <f>IF('Détail des lignes'!$F567="Sous-total",'Détail des lignes'!$AD567,IF(AND('Détail des lignes'!$F567="Ligne",ISNUMBER(D570),ISNUMBER(E570)),ROUND(D570*E570,2),""))</f>
        <v/>
      </c>
    </row>
    <row r="571" ht="26" customHeight="1">
      <c r="A571" s="35" t="str">
        <f>IF(BPU!A571="","",BPU!A571)</f>
        <v/>
      </c>
      <c r="B571" s="32" t="str">
        <f>IF(BPU!B571="","",BPU!B571)</f>
        <v/>
      </c>
      <c r="C571" s="35" t="str">
        <f>IF(BPU!C571="","",BPU!C571)</f>
        <v/>
      </c>
      <c r="D571" s="36" t="n"/>
      <c r="E571" s="37" t="str">
        <f>IF(BPU!D571="","",BPU!D571)</f>
        <v/>
      </c>
      <c r="F571" s="38" t="str">
        <f>IF('Détail des lignes'!$F568="Sous-total",'Détail des lignes'!$AD568,IF(AND('Détail des lignes'!$F568="Ligne",ISNUMBER(D571),ISNUMBER(E571)),ROUND(D571*E571,2),""))</f>
        <v/>
      </c>
    </row>
    <row r="572" ht="26" customHeight="1">
      <c r="A572" s="35" t="str">
        <f>IF(BPU!A572="","",BPU!A572)</f>
        <v/>
      </c>
      <c r="B572" s="32" t="str">
        <f>IF(BPU!B572="","",BPU!B572)</f>
        <v/>
      </c>
      <c r="C572" s="35" t="str">
        <f>IF(BPU!C572="","",BPU!C572)</f>
        <v/>
      </c>
      <c r="D572" s="36" t="n"/>
      <c r="E572" s="37" t="str">
        <f>IF(BPU!D572="","",BPU!D572)</f>
        <v/>
      </c>
      <c r="F572" s="38" t="str">
        <f>IF('Détail des lignes'!$F569="Sous-total",'Détail des lignes'!$AD569,IF(AND('Détail des lignes'!$F569="Ligne",ISNUMBER(D572),ISNUMBER(E572)),ROUND(D572*E572,2),""))</f>
        <v/>
      </c>
    </row>
    <row r="573" ht="26" customHeight="1">
      <c r="A573" s="35" t="str">
        <f>IF(BPU!A573="","",BPU!A573)</f>
        <v/>
      </c>
      <c r="B573" s="32" t="str">
        <f>IF(BPU!B573="","",BPU!B573)</f>
        <v/>
      </c>
      <c r="C573" s="35" t="str">
        <f>IF(BPU!C573="","",BPU!C573)</f>
        <v/>
      </c>
      <c r="D573" s="36" t="n"/>
      <c r="E573" s="37" t="str">
        <f>IF(BPU!D573="","",BPU!D573)</f>
        <v/>
      </c>
      <c r="F573" s="38" t="str">
        <f>IF('Détail des lignes'!$F570="Sous-total",'Détail des lignes'!$AD570,IF(AND('Détail des lignes'!$F570="Ligne",ISNUMBER(D573),ISNUMBER(E573)),ROUND(D573*E573,2),""))</f>
        <v/>
      </c>
    </row>
    <row r="574" ht="26" customHeight="1">
      <c r="A574" s="35" t="str">
        <f>IF(BPU!A574="","",BPU!A574)</f>
        <v/>
      </c>
      <c r="B574" s="32" t="str">
        <f>IF(BPU!B574="","",BPU!B574)</f>
        <v/>
      </c>
      <c r="C574" s="35" t="str">
        <f>IF(BPU!C574="","",BPU!C574)</f>
        <v/>
      </c>
      <c r="D574" s="36" t="n"/>
      <c r="E574" s="37" t="str">
        <f>IF(BPU!D574="","",BPU!D574)</f>
        <v/>
      </c>
      <c r="F574" s="38" t="str">
        <f>IF('Détail des lignes'!$F571="Sous-total",'Détail des lignes'!$AD571,IF(AND('Détail des lignes'!$F571="Ligne",ISNUMBER(D574),ISNUMBER(E574)),ROUND(D574*E574,2),""))</f>
        <v/>
      </c>
    </row>
    <row r="575" ht="26" customHeight="1">
      <c r="A575" s="35" t="str">
        <f>IF(BPU!A575="","",BPU!A575)</f>
        <v/>
      </c>
      <c r="B575" s="32" t="str">
        <f>IF(BPU!B575="","",BPU!B575)</f>
        <v/>
      </c>
      <c r="C575" s="35" t="str">
        <f>IF(BPU!C575="","",BPU!C575)</f>
        <v/>
      </c>
      <c r="D575" s="36" t="n"/>
      <c r="E575" s="37" t="str">
        <f>IF(BPU!D575="","",BPU!D575)</f>
        <v/>
      </c>
      <c r="F575" s="38" t="str">
        <f>IF('Détail des lignes'!$F572="Sous-total",'Détail des lignes'!$AD572,IF(AND('Détail des lignes'!$F572="Ligne",ISNUMBER(D575),ISNUMBER(E575)),ROUND(D575*E575,2),""))</f>
        <v/>
      </c>
    </row>
    <row r="576" ht="26" customHeight="1">
      <c r="A576" s="35" t="str">
        <f>IF(BPU!A576="","",BPU!A576)</f>
        <v/>
      </c>
      <c r="B576" s="32" t="str">
        <f>IF(BPU!B576="","",BPU!B576)</f>
        <v/>
      </c>
      <c r="C576" s="35" t="str">
        <f>IF(BPU!C576="","",BPU!C576)</f>
        <v/>
      </c>
      <c r="D576" s="36" t="n"/>
      <c r="E576" s="37" t="str">
        <f>IF(BPU!D576="","",BPU!D576)</f>
        <v/>
      </c>
      <c r="F576" s="38" t="str">
        <f>IF('Détail des lignes'!$F573="Sous-total",'Détail des lignes'!$AD573,IF(AND('Détail des lignes'!$F573="Ligne",ISNUMBER(D576),ISNUMBER(E576)),ROUND(D576*E576,2),""))</f>
        <v/>
      </c>
    </row>
    <row r="577" ht="26" customHeight="1">
      <c r="A577" s="35" t="str">
        <f>IF(BPU!A577="","",BPU!A577)</f>
        <v/>
      </c>
      <c r="B577" s="32" t="str">
        <f>IF(BPU!B577="","",BPU!B577)</f>
        <v/>
      </c>
      <c r="C577" s="35" t="str">
        <f>IF(BPU!C577="","",BPU!C577)</f>
        <v/>
      </c>
      <c r="D577" s="36" t="n"/>
      <c r="E577" s="37" t="str">
        <f>IF(BPU!D577="","",BPU!D577)</f>
        <v/>
      </c>
      <c r="F577" s="38" t="str">
        <f>IF('Détail des lignes'!$F574="Sous-total",'Détail des lignes'!$AD574,IF(AND('Détail des lignes'!$F574="Ligne",ISNUMBER(D577),ISNUMBER(E577)),ROUND(D577*E577,2),""))</f>
        <v/>
      </c>
    </row>
    <row r="578" ht="26" customHeight="1">
      <c r="A578" s="35" t="str">
        <f>IF(BPU!A578="","",BPU!A578)</f>
        <v/>
      </c>
      <c r="B578" s="32" t="str">
        <f>IF(BPU!B578="","",BPU!B578)</f>
        <v/>
      </c>
      <c r="C578" s="35" t="str">
        <f>IF(BPU!C578="","",BPU!C578)</f>
        <v/>
      </c>
      <c r="D578" s="36" t="n"/>
      <c r="E578" s="37" t="str">
        <f>IF(BPU!D578="","",BPU!D578)</f>
        <v/>
      </c>
      <c r="F578" s="38" t="str">
        <f>IF('Détail des lignes'!$F575="Sous-total",'Détail des lignes'!$AD575,IF(AND('Détail des lignes'!$F575="Ligne",ISNUMBER(D578),ISNUMBER(E578)),ROUND(D578*E578,2),""))</f>
        <v/>
      </c>
    </row>
    <row r="579" ht="26" customHeight="1">
      <c r="A579" s="35" t="str">
        <f>IF(BPU!A579="","",BPU!A579)</f>
        <v/>
      </c>
      <c r="B579" s="32" t="str">
        <f>IF(BPU!B579="","",BPU!B579)</f>
        <v/>
      </c>
      <c r="C579" s="35" t="str">
        <f>IF(BPU!C579="","",BPU!C579)</f>
        <v/>
      </c>
      <c r="D579" s="36" t="n"/>
      <c r="E579" s="37" t="str">
        <f>IF(BPU!D579="","",BPU!D579)</f>
        <v/>
      </c>
      <c r="F579" s="38" t="str">
        <f>IF('Détail des lignes'!$F576="Sous-total",'Détail des lignes'!$AD576,IF(AND('Détail des lignes'!$F576="Ligne",ISNUMBER(D579),ISNUMBER(E579)),ROUND(D579*E579,2),""))</f>
        <v/>
      </c>
    </row>
    <row r="580" ht="26" customHeight="1">
      <c r="A580" s="35" t="str">
        <f>IF(BPU!A580="","",BPU!A580)</f>
        <v/>
      </c>
      <c r="B580" s="32" t="str">
        <f>IF(BPU!B580="","",BPU!B580)</f>
        <v/>
      </c>
      <c r="C580" s="35" t="str">
        <f>IF(BPU!C580="","",BPU!C580)</f>
        <v/>
      </c>
      <c r="D580" s="36" t="n"/>
      <c r="E580" s="37" t="str">
        <f>IF(BPU!D580="","",BPU!D580)</f>
        <v/>
      </c>
      <c r="F580" s="38" t="str">
        <f>IF('Détail des lignes'!$F577="Sous-total",'Détail des lignes'!$AD577,IF(AND('Détail des lignes'!$F577="Ligne",ISNUMBER(D580),ISNUMBER(E580)),ROUND(D580*E580,2),""))</f>
        <v/>
      </c>
    </row>
    <row r="581" ht="26" customHeight="1">
      <c r="A581" s="35" t="str">
        <f>IF(BPU!A581="","",BPU!A581)</f>
        <v/>
      </c>
      <c r="B581" s="32" t="str">
        <f>IF(BPU!B581="","",BPU!B581)</f>
        <v/>
      </c>
      <c r="C581" s="35" t="str">
        <f>IF(BPU!C581="","",BPU!C581)</f>
        <v/>
      </c>
      <c r="D581" s="36" t="n"/>
      <c r="E581" s="37" t="str">
        <f>IF(BPU!D581="","",BPU!D581)</f>
        <v/>
      </c>
      <c r="F581" s="38" t="str">
        <f>IF('Détail des lignes'!$F578="Sous-total",'Détail des lignes'!$AD578,IF(AND('Détail des lignes'!$F578="Ligne",ISNUMBER(D581),ISNUMBER(E581)),ROUND(D581*E581,2),""))</f>
        <v/>
      </c>
    </row>
    <row r="582" ht="26" customHeight="1">
      <c r="A582" s="35" t="str">
        <f>IF(BPU!A582="","",BPU!A582)</f>
        <v/>
      </c>
      <c r="B582" s="32" t="str">
        <f>IF(BPU!B582="","",BPU!B582)</f>
        <v/>
      </c>
      <c r="C582" s="35" t="str">
        <f>IF(BPU!C582="","",BPU!C582)</f>
        <v/>
      </c>
      <c r="D582" s="36" t="n"/>
      <c r="E582" s="37" t="str">
        <f>IF(BPU!D582="","",BPU!D582)</f>
        <v/>
      </c>
      <c r="F582" s="38" t="str">
        <f>IF('Détail des lignes'!$F579="Sous-total",'Détail des lignes'!$AD579,IF(AND('Détail des lignes'!$F579="Ligne",ISNUMBER(D582),ISNUMBER(E582)),ROUND(D582*E582,2),""))</f>
        <v/>
      </c>
    </row>
    <row r="583" ht="26" customHeight="1">
      <c r="A583" s="35" t="str">
        <f>IF(BPU!A583="","",BPU!A583)</f>
        <v/>
      </c>
      <c r="B583" s="32" t="str">
        <f>IF(BPU!B583="","",BPU!B583)</f>
        <v/>
      </c>
      <c r="C583" s="35" t="str">
        <f>IF(BPU!C583="","",BPU!C583)</f>
        <v/>
      </c>
      <c r="D583" s="36" t="n"/>
      <c r="E583" s="37" t="str">
        <f>IF(BPU!D583="","",BPU!D583)</f>
        <v/>
      </c>
      <c r="F583" s="38" t="str">
        <f>IF('Détail des lignes'!$F580="Sous-total",'Détail des lignes'!$AD580,IF(AND('Détail des lignes'!$F580="Ligne",ISNUMBER(D583),ISNUMBER(E583)),ROUND(D583*E583,2),""))</f>
        <v/>
      </c>
    </row>
    <row r="584" ht="26" customHeight="1">
      <c r="A584" s="35" t="str">
        <f>IF(BPU!A584="","",BPU!A584)</f>
        <v/>
      </c>
      <c r="B584" s="32" t="str">
        <f>IF(BPU!B584="","",BPU!B584)</f>
        <v/>
      </c>
      <c r="C584" s="35" t="str">
        <f>IF(BPU!C584="","",BPU!C584)</f>
        <v/>
      </c>
      <c r="D584" s="36" t="n"/>
      <c r="E584" s="37" t="str">
        <f>IF(BPU!D584="","",BPU!D584)</f>
        <v/>
      </c>
      <c r="F584" s="38" t="str">
        <f>IF('Détail des lignes'!$F581="Sous-total",'Détail des lignes'!$AD581,IF(AND('Détail des lignes'!$F581="Ligne",ISNUMBER(D584),ISNUMBER(E584)),ROUND(D584*E584,2),""))</f>
        <v/>
      </c>
    </row>
    <row r="585" ht="26" customHeight="1">
      <c r="A585" s="35" t="str">
        <f>IF(BPU!A585="","",BPU!A585)</f>
        <v/>
      </c>
      <c r="B585" s="32" t="str">
        <f>IF(BPU!B585="","",BPU!B585)</f>
        <v/>
      </c>
      <c r="C585" s="35" t="str">
        <f>IF(BPU!C585="","",BPU!C585)</f>
        <v/>
      </c>
      <c r="D585" s="36" t="n"/>
      <c r="E585" s="37" t="str">
        <f>IF(BPU!D585="","",BPU!D585)</f>
        <v/>
      </c>
      <c r="F585" s="38" t="str">
        <f>IF('Détail des lignes'!$F582="Sous-total",'Détail des lignes'!$AD582,IF(AND('Détail des lignes'!$F582="Ligne",ISNUMBER(D585),ISNUMBER(E585)),ROUND(D585*E585,2),""))</f>
        <v/>
      </c>
    </row>
    <row r="586" ht="26" customHeight="1">
      <c r="A586" s="35" t="str">
        <f>IF(BPU!A586="","",BPU!A586)</f>
        <v/>
      </c>
      <c r="B586" s="32" t="str">
        <f>IF(BPU!B586="","",BPU!B586)</f>
        <v/>
      </c>
      <c r="C586" s="35" t="str">
        <f>IF(BPU!C586="","",BPU!C586)</f>
        <v/>
      </c>
      <c r="D586" s="36" t="n"/>
      <c r="E586" s="37" t="str">
        <f>IF(BPU!D586="","",BPU!D586)</f>
        <v/>
      </c>
      <c r="F586" s="38" t="str">
        <f>IF('Détail des lignes'!$F583="Sous-total",'Détail des lignes'!$AD583,IF(AND('Détail des lignes'!$F583="Ligne",ISNUMBER(D586),ISNUMBER(E586)),ROUND(D586*E586,2),""))</f>
        <v/>
      </c>
    </row>
    <row r="587" ht="26" customHeight="1">
      <c r="A587" s="35" t="str">
        <f>IF(BPU!A587="","",BPU!A587)</f>
        <v/>
      </c>
      <c r="B587" s="32" t="str">
        <f>IF(BPU!B587="","",BPU!B587)</f>
        <v/>
      </c>
      <c r="C587" s="35" t="str">
        <f>IF(BPU!C587="","",BPU!C587)</f>
        <v/>
      </c>
      <c r="D587" s="36" t="n"/>
      <c r="E587" s="37" t="str">
        <f>IF(BPU!D587="","",BPU!D587)</f>
        <v/>
      </c>
      <c r="F587" s="38" t="str">
        <f>IF('Détail des lignes'!$F584="Sous-total",'Détail des lignes'!$AD584,IF(AND('Détail des lignes'!$F584="Ligne",ISNUMBER(D587),ISNUMBER(E587)),ROUND(D587*E587,2),""))</f>
        <v/>
      </c>
    </row>
    <row r="588" ht="26" customHeight="1">
      <c r="A588" s="35" t="str">
        <f>IF(BPU!A588="","",BPU!A588)</f>
        <v/>
      </c>
      <c r="B588" s="32" t="str">
        <f>IF(BPU!B588="","",BPU!B588)</f>
        <v/>
      </c>
      <c r="C588" s="35" t="str">
        <f>IF(BPU!C588="","",BPU!C588)</f>
        <v/>
      </c>
      <c r="D588" s="36" t="n"/>
      <c r="E588" s="37" t="str">
        <f>IF(BPU!D588="","",BPU!D588)</f>
        <v/>
      </c>
      <c r="F588" s="38" t="str">
        <f>IF('Détail des lignes'!$F585="Sous-total",'Détail des lignes'!$AD585,IF(AND('Détail des lignes'!$F585="Ligne",ISNUMBER(D588),ISNUMBER(E588)),ROUND(D588*E588,2),""))</f>
        <v/>
      </c>
    </row>
    <row r="589" ht="26" customHeight="1">
      <c r="A589" s="35" t="str">
        <f>IF(BPU!A589="","",BPU!A589)</f>
        <v/>
      </c>
      <c r="B589" s="32" t="str">
        <f>IF(BPU!B589="","",BPU!B589)</f>
        <v/>
      </c>
      <c r="C589" s="35" t="str">
        <f>IF(BPU!C589="","",BPU!C589)</f>
        <v/>
      </c>
      <c r="D589" s="36" t="n"/>
      <c r="E589" s="37" t="str">
        <f>IF(BPU!D589="","",BPU!D589)</f>
        <v/>
      </c>
      <c r="F589" s="38" t="str">
        <f>IF('Détail des lignes'!$F586="Sous-total",'Détail des lignes'!$AD586,IF(AND('Détail des lignes'!$F586="Ligne",ISNUMBER(D589),ISNUMBER(E589)),ROUND(D589*E589,2),""))</f>
        <v/>
      </c>
    </row>
    <row r="590" ht="26" customHeight="1">
      <c r="A590" s="35" t="str">
        <f>IF(BPU!A590="","",BPU!A590)</f>
        <v/>
      </c>
      <c r="B590" s="32" t="str">
        <f>IF(BPU!B590="","",BPU!B590)</f>
        <v/>
      </c>
      <c r="C590" s="35" t="str">
        <f>IF(BPU!C590="","",BPU!C590)</f>
        <v/>
      </c>
      <c r="D590" s="36" t="n"/>
      <c r="E590" s="37" t="str">
        <f>IF(BPU!D590="","",BPU!D590)</f>
        <v/>
      </c>
      <c r="F590" s="38" t="str">
        <f>IF('Détail des lignes'!$F587="Sous-total",'Détail des lignes'!$AD587,IF(AND('Détail des lignes'!$F587="Ligne",ISNUMBER(D590),ISNUMBER(E590)),ROUND(D590*E590,2),""))</f>
        <v/>
      </c>
    </row>
    <row r="591" ht="26" customHeight="1">
      <c r="A591" s="35" t="str">
        <f>IF(BPU!A591="","",BPU!A591)</f>
        <v/>
      </c>
      <c r="B591" s="32" t="str">
        <f>IF(BPU!B591="","",BPU!B591)</f>
        <v/>
      </c>
      <c r="C591" s="35" t="str">
        <f>IF(BPU!C591="","",BPU!C591)</f>
        <v/>
      </c>
      <c r="D591" s="36" t="n"/>
      <c r="E591" s="37" t="str">
        <f>IF(BPU!D591="","",BPU!D591)</f>
        <v/>
      </c>
      <c r="F591" s="38" t="str">
        <f>IF('Détail des lignes'!$F588="Sous-total",'Détail des lignes'!$AD588,IF(AND('Détail des lignes'!$F588="Ligne",ISNUMBER(D591),ISNUMBER(E591)),ROUND(D591*E591,2),""))</f>
        <v/>
      </c>
    </row>
    <row r="592" ht="26" customHeight="1">
      <c r="A592" s="35" t="str">
        <f>IF(BPU!A592="","",BPU!A592)</f>
        <v/>
      </c>
      <c r="B592" s="32" t="str">
        <f>IF(BPU!B592="","",BPU!B592)</f>
        <v/>
      </c>
      <c r="C592" s="35" t="str">
        <f>IF(BPU!C592="","",BPU!C592)</f>
        <v/>
      </c>
      <c r="D592" s="36" t="n"/>
      <c r="E592" s="37" t="str">
        <f>IF(BPU!D592="","",BPU!D592)</f>
        <v/>
      </c>
      <c r="F592" s="38" t="str">
        <f>IF('Détail des lignes'!$F589="Sous-total",'Détail des lignes'!$AD589,IF(AND('Détail des lignes'!$F589="Ligne",ISNUMBER(D592),ISNUMBER(E592)),ROUND(D592*E592,2),""))</f>
        <v/>
      </c>
    </row>
    <row r="593" ht="26" customHeight="1">
      <c r="A593" s="35" t="str">
        <f>IF(BPU!A593="","",BPU!A593)</f>
        <v/>
      </c>
      <c r="B593" s="32" t="str">
        <f>IF(BPU!B593="","",BPU!B593)</f>
        <v/>
      </c>
      <c r="C593" s="35" t="str">
        <f>IF(BPU!C593="","",BPU!C593)</f>
        <v/>
      </c>
      <c r="D593" s="36" t="n"/>
      <c r="E593" s="37" t="str">
        <f>IF(BPU!D593="","",BPU!D593)</f>
        <v/>
      </c>
      <c r="F593" s="38" t="str">
        <f>IF('Détail des lignes'!$F590="Sous-total",'Détail des lignes'!$AD590,IF(AND('Détail des lignes'!$F590="Ligne",ISNUMBER(D593),ISNUMBER(E593)),ROUND(D593*E593,2),""))</f>
        <v/>
      </c>
    </row>
    <row r="594" ht="26" customHeight="1">
      <c r="A594" s="35" t="str">
        <f>IF(BPU!A594="","",BPU!A594)</f>
        <v/>
      </c>
      <c r="B594" s="32" t="str">
        <f>IF(BPU!B594="","",BPU!B594)</f>
        <v/>
      </c>
      <c r="C594" s="35" t="str">
        <f>IF(BPU!C594="","",BPU!C594)</f>
        <v/>
      </c>
      <c r="D594" s="36" t="n"/>
      <c r="E594" s="37" t="str">
        <f>IF(BPU!D594="","",BPU!D594)</f>
        <v/>
      </c>
      <c r="F594" s="38" t="str">
        <f>IF('Détail des lignes'!$F591="Sous-total",'Détail des lignes'!$AD591,IF(AND('Détail des lignes'!$F591="Ligne",ISNUMBER(D594),ISNUMBER(E594)),ROUND(D594*E594,2),""))</f>
        <v/>
      </c>
    </row>
    <row r="595" ht="26" customHeight="1">
      <c r="A595" s="35" t="str">
        <f>IF(BPU!A595="","",BPU!A595)</f>
        <v/>
      </c>
      <c r="B595" s="32" t="str">
        <f>IF(BPU!B595="","",BPU!B595)</f>
        <v/>
      </c>
      <c r="C595" s="35" t="str">
        <f>IF(BPU!C595="","",BPU!C595)</f>
        <v/>
      </c>
      <c r="D595" s="36" t="n"/>
      <c r="E595" s="37" t="str">
        <f>IF(BPU!D595="","",BPU!D595)</f>
        <v/>
      </c>
      <c r="F595" s="38" t="str">
        <f>IF('Détail des lignes'!$F592="Sous-total",'Détail des lignes'!$AD592,IF(AND('Détail des lignes'!$F592="Ligne",ISNUMBER(D595),ISNUMBER(E595)),ROUND(D595*E595,2),""))</f>
        <v/>
      </c>
    </row>
    <row r="596" ht="26" customHeight="1">
      <c r="A596" s="35" t="str">
        <f>IF(BPU!A596="","",BPU!A596)</f>
        <v/>
      </c>
      <c r="B596" s="32" t="str">
        <f>IF(BPU!B596="","",BPU!B596)</f>
        <v/>
      </c>
      <c r="C596" s="35" t="str">
        <f>IF(BPU!C596="","",BPU!C596)</f>
        <v/>
      </c>
      <c r="D596" s="36" t="n"/>
      <c r="E596" s="37" t="str">
        <f>IF(BPU!D596="","",BPU!D596)</f>
        <v/>
      </c>
      <c r="F596" s="38" t="str">
        <f>IF('Détail des lignes'!$F593="Sous-total",'Détail des lignes'!$AD593,IF(AND('Détail des lignes'!$F593="Ligne",ISNUMBER(D596),ISNUMBER(E596)),ROUND(D596*E596,2),""))</f>
        <v/>
      </c>
    </row>
    <row r="597" ht="26" customHeight="1">
      <c r="A597" s="35" t="str">
        <f>IF(BPU!A597="","",BPU!A597)</f>
        <v/>
      </c>
      <c r="B597" s="32" t="str">
        <f>IF(BPU!B597="","",BPU!B597)</f>
        <v/>
      </c>
      <c r="C597" s="35" t="str">
        <f>IF(BPU!C597="","",BPU!C597)</f>
        <v/>
      </c>
      <c r="D597" s="36" t="n"/>
      <c r="E597" s="37" t="str">
        <f>IF(BPU!D597="","",BPU!D597)</f>
        <v/>
      </c>
      <c r="F597" s="38" t="str">
        <f>IF('Détail des lignes'!$F594="Sous-total",'Détail des lignes'!$AD594,IF(AND('Détail des lignes'!$F594="Ligne",ISNUMBER(D597),ISNUMBER(E597)),ROUND(D597*E597,2),""))</f>
        <v/>
      </c>
    </row>
    <row r="598" ht="26" customHeight="1">
      <c r="A598" s="35" t="str">
        <f>IF(BPU!A598="","",BPU!A598)</f>
        <v/>
      </c>
      <c r="B598" s="32" t="str">
        <f>IF(BPU!B598="","",BPU!B598)</f>
        <v/>
      </c>
      <c r="C598" s="35" t="str">
        <f>IF(BPU!C598="","",BPU!C598)</f>
        <v/>
      </c>
      <c r="D598" s="36" t="n"/>
      <c r="E598" s="37" t="str">
        <f>IF(BPU!D598="","",BPU!D598)</f>
        <v/>
      </c>
      <c r="F598" s="38" t="str">
        <f>IF('Détail des lignes'!$F595="Sous-total",'Détail des lignes'!$AD595,IF(AND('Détail des lignes'!$F595="Ligne",ISNUMBER(D598),ISNUMBER(E598)),ROUND(D598*E598,2),""))</f>
        <v/>
      </c>
    </row>
    <row r="599" ht="26" customHeight="1">
      <c r="A599" s="35" t="str">
        <f>IF(BPU!A599="","",BPU!A599)</f>
        <v/>
      </c>
      <c r="B599" s="32" t="str">
        <f>IF(BPU!B599="","",BPU!B599)</f>
        <v/>
      </c>
      <c r="C599" s="35" t="str">
        <f>IF(BPU!C599="","",BPU!C599)</f>
        <v/>
      </c>
      <c r="D599" s="36" t="n"/>
      <c r="E599" s="37" t="str">
        <f>IF(BPU!D599="","",BPU!D599)</f>
        <v/>
      </c>
      <c r="F599" s="38" t="str">
        <f>IF('Détail des lignes'!$F596="Sous-total",'Détail des lignes'!$AD596,IF(AND('Détail des lignes'!$F596="Ligne",ISNUMBER(D599),ISNUMBER(E599)),ROUND(D599*E599,2),""))</f>
        <v/>
      </c>
    </row>
    <row r="600" ht="26" customHeight="1">
      <c r="A600" s="35" t="str">
        <f>IF(BPU!A600="","",BPU!A600)</f>
        <v/>
      </c>
      <c r="B600" s="32" t="str">
        <f>IF(BPU!B600="","",BPU!B600)</f>
        <v/>
      </c>
      <c r="C600" s="35" t="str">
        <f>IF(BPU!C600="","",BPU!C600)</f>
        <v/>
      </c>
      <c r="D600" s="36" t="n"/>
      <c r="E600" s="37" t="str">
        <f>IF(BPU!D600="","",BPU!D600)</f>
        <v/>
      </c>
      <c r="F600" s="38" t="str">
        <f>IF('Détail des lignes'!$F597="Sous-total",'Détail des lignes'!$AD597,IF(AND('Détail des lignes'!$F597="Ligne",ISNUMBER(D600),ISNUMBER(E600)),ROUND(D600*E600,2),""))</f>
        <v/>
      </c>
    </row>
    <row r="601" ht="26" customHeight="1">
      <c r="A601" s="35" t="str">
        <f>IF(BPU!A601="","",BPU!A601)</f>
        <v/>
      </c>
      <c r="B601" s="32" t="str">
        <f>IF(BPU!B601="","",BPU!B601)</f>
        <v/>
      </c>
      <c r="C601" s="35" t="str">
        <f>IF(BPU!C601="","",BPU!C601)</f>
        <v/>
      </c>
      <c r="D601" s="36" t="n"/>
      <c r="E601" s="37" t="str">
        <f>IF(BPU!D601="","",BPU!D601)</f>
        <v/>
      </c>
      <c r="F601" s="38" t="str">
        <f>IF('Détail des lignes'!$F598="Sous-total",'Détail des lignes'!$AD598,IF(AND('Détail des lignes'!$F598="Ligne",ISNUMBER(D601),ISNUMBER(E601)),ROUND(D601*E601,2),""))</f>
        <v/>
      </c>
    </row>
    <row r="602" ht="26" customHeight="1">
      <c r="A602" s="35" t="str">
        <f>IF(BPU!A602="","",BPU!A602)</f>
        <v/>
      </c>
      <c r="B602" s="32" t="str">
        <f>IF(BPU!B602="","",BPU!B602)</f>
        <v/>
      </c>
      <c r="C602" s="35" t="str">
        <f>IF(BPU!C602="","",BPU!C602)</f>
        <v/>
      </c>
      <c r="D602" s="36" t="n"/>
      <c r="E602" s="37" t="str">
        <f>IF(BPU!D602="","",BPU!D602)</f>
        <v/>
      </c>
      <c r="F602" s="38" t="str">
        <f>IF('Détail des lignes'!$F599="Sous-total",'Détail des lignes'!$AD599,IF(AND('Détail des lignes'!$F599="Ligne",ISNUMBER(D602),ISNUMBER(E602)),ROUND(D602*E602,2),""))</f>
        <v/>
      </c>
    </row>
    <row r="603" ht="26" customHeight="1">
      <c r="A603" s="35" t="str">
        <f>IF(BPU!A603="","",BPU!A603)</f>
        <v/>
      </c>
      <c r="B603" s="32" t="str">
        <f>IF(BPU!B603="","",BPU!B603)</f>
        <v/>
      </c>
      <c r="C603" s="35" t="str">
        <f>IF(BPU!C603="","",BPU!C603)</f>
        <v/>
      </c>
      <c r="D603" s="36" t="n"/>
      <c r="E603" s="37" t="str">
        <f>IF(BPU!D603="","",BPU!D603)</f>
        <v/>
      </c>
      <c r="F603" s="38" t="str">
        <f>IF('Détail des lignes'!$F600="Sous-total",'Détail des lignes'!$AD600,IF(AND('Détail des lignes'!$F600="Ligne",ISNUMBER(D603),ISNUMBER(E603)),ROUND(D603*E603,2),""))</f>
        <v/>
      </c>
    </row>
    <row r="604" ht="26" customHeight="1">
      <c r="A604" s="35" t="str">
        <f>IF(BPU!A604="","",BPU!A604)</f>
        <v/>
      </c>
      <c r="B604" s="32" t="str">
        <f>IF(BPU!B604="","",BPU!B604)</f>
        <v/>
      </c>
      <c r="C604" s="35" t="str">
        <f>IF(BPU!C604="","",BPU!C604)</f>
        <v/>
      </c>
      <c r="D604" s="36" t="n"/>
      <c r="E604" s="37" t="str">
        <f>IF(BPU!D604="","",BPU!D604)</f>
        <v/>
      </c>
      <c r="F604" s="38" t="str">
        <f>IF('Détail des lignes'!$F601="Sous-total",'Détail des lignes'!$AD601,IF(AND('Détail des lignes'!$F601="Ligne",ISNUMBER(D604),ISNUMBER(E604)),ROUND(D604*E604,2),""))</f>
        <v/>
      </c>
    </row>
    <row r="605" ht="26" customHeight="1">
      <c r="A605" s="35" t="str">
        <f>IF(BPU!A605="","",BPU!A605)</f>
        <v/>
      </c>
      <c r="B605" s="32" t="str">
        <f>IF(BPU!B605="","",BPU!B605)</f>
        <v/>
      </c>
      <c r="C605" s="35" t="str">
        <f>IF(BPU!C605="","",BPU!C605)</f>
        <v/>
      </c>
      <c r="D605" s="36" t="n"/>
      <c r="E605" s="37" t="str">
        <f>IF(BPU!D605="","",BPU!D605)</f>
        <v/>
      </c>
      <c r="F605" s="38" t="str">
        <f>IF('Détail des lignes'!$F602="Sous-total",'Détail des lignes'!$AD602,IF(AND('Détail des lignes'!$F602="Ligne",ISNUMBER(D605),ISNUMBER(E605)),ROUND(D605*E605,2),""))</f>
        <v/>
      </c>
    </row>
    <row r="606" ht="26" customHeight="1">
      <c r="A606" s="35" t="str">
        <f>IF(BPU!A606="","",BPU!A606)</f>
        <v/>
      </c>
      <c r="B606" s="32" t="str">
        <f>IF(BPU!B606="","",BPU!B606)</f>
        <v/>
      </c>
      <c r="C606" s="35" t="str">
        <f>IF(BPU!C606="","",BPU!C606)</f>
        <v/>
      </c>
      <c r="D606" s="36" t="n"/>
      <c r="E606" s="37" t="str">
        <f>IF(BPU!D606="","",BPU!D606)</f>
        <v/>
      </c>
      <c r="F606" s="38" t="str">
        <f>IF('Détail des lignes'!$F603="Sous-total",'Détail des lignes'!$AD603,IF(AND('Détail des lignes'!$F603="Ligne",ISNUMBER(D606),ISNUMBER(E606)),ROUND(D606*E606,2),""))</f>
        <v/>
      </c>
    </row>
    <row r="607" ht="26" customHeight="1">
      <c r="A607" s="35" t="str">
        <f>IF(BPU!A607="","",BPU!A607)</f>
        <v/>
      </c>
      <c r="B607" s="32" t="str">
        <f>IF(BPU!B607="","",BPU!B607)</f>
        <v/>
      </c>
      <c r="C607" s="35" t="str">
        <f>IF(BPU!C607="","",BPU!C607)</f>
        <v/>
      </c>
      <c r="D607" s="36" t="n"/>
      <c r="E607" s="37" t="str">
        <f>IF(BPU!D607="","",BPU!D607)</f>
        <v/>
      </c>
      <c r="F607" s="38" t="str">
        <f>IF('Détail des lignes'!$F604="Sous-total",'Détail des lignes'!$AD604,IF(AND('Détail des lignes'!$F604="Ligne",ISNUMBER(D607),ISNUMBER(E607)),ROUND(D607*E607,2),""))</f>
        <v/>
      </c>
    </row>
    <row r="608" ht="26" customHeight="1">
      <c r="A608" s="35" t="str">
        <f>IF(BPU!A608="","",BPU!A608)</f>
        <v/>
      </c>
      <c r="B608" s="32" t="str">
        <f>IF(BPU!B608="","",BPU!B608)</f>
        <v/>
      </c>
      <c r="C608" s="35" t="str">
        <f>IF(BPU!C608="","",BPU!C608)</f>
        <v/>
      </c>
      <c r="D608" s="36" t="n"/>
      <c r="E608" s="37" t="str">
        <f>IF(BPU!D608="","",BPU!D608)</f>
        <v/>
      </c>
      <c r="F608" s="38" t="str">
        <f>IF('Détail des lignes'!$F605="Sous-total",'Détail des lignes'!$AD605,IF(AND('Détail des lignes'!$F605="Ligne",ISNUMBER(D608),ISNUMBER(E608)),ROUND(D608*E608,2),""))</f>
        <v/>
      </c>
    </row>
    <row r="609" ht="26" customHeight="1">
      <c r="A609" s="35" t="str">
        <f>IF(BPU!A609="","",BPU!A609)</f>
        <v/>
      </c>
      <c r="B609" s="32" t="str">
        <f>IF(BPU!B609="","",BPU!B609)</f>
        <v/>
      </c>
      <c r="C609" s="35" t="str">
        <f>IF(BPU!C609="","",BPU!C609)</f>
        <v/>
      </c>
      <c r="D609" s="36" t="n"/>
      <c r="E609" s="37" t="str">
        <f>IF(BPU!D609="","",BPU!D609)</f>
        <v/>
      </c>
      <c r="F609" s="38" t="str">
        <f>IF('Détail des lignes'!$F606="Sous-total",'Détail des lignes'!$AD606,IF(AND('Détail des lignes'!$F606="Ligne",ISNUMBER(D609),ISNUMBER(E609)),ROUND(D609*E609,2),""))</f>
        <v/>
      </c>
    </row>
    <row r="610" ht="26" customHeight="1">
      <c r="A610" s="35" t="str">
        <f>IF(BPU!A610="","",BPU!A610)</f>
        <v/>
      </c>
      <c r="B610" s="32" t="str">
        <f>IF(BPU!B610="","",BPU!B610)</f>
        <v/>
      </c>
      <c r="C610" s="35" t="str">
        <f>IF(BPU!C610="","",BPU!C610)</f>
        <v/>
      </c>
      <c r="D610" s="36" t="n"/>
      <c r="E610" s="37" t="str">
        <f>IF(BPU!D610="","",BPU!D610)</f>
        <v/>
      </c>
      <c r="F610" s="38" t="str">
        <f>IF('Détail des lignes'!$F607="Sous-total",'Détail des lignes'!$AD607,IF(AND('Détail des lignes'!$F607="Ligne",ISNUMBER(D610),ISNUMBER(E610)),ROUND(D610*E610,2),""))</f>
        <v/>
      </c>
    </row>
    <row r="611" ht="26" customHeight="1">
      <c r="A611" s="35" t="str">
        <f>IF(BPU!A611="","",BPU!A611)</f>
        <v/>
      </c>
      <c r="B611" s="32" t="str">
        <f>IF(BPU!B611="","",BPU!B611)</f>
        <v/>
      </c>
      <c r="C611" s="35" t="str">
        <f>IF(BPU!C611="","",BPU!C611)</f>
        <v/>
      </c>
      <c r="D611" s="36" t="n"/>
      <c r="E611" s="37" t="str">
        <f>IF(BPU!D611="","",BPU!D611)</f>
        <v/>
      </c>
      <c r="F611" s="38" t="str">
        <f>IF('Détail des lignes'!$F608="Sous-total",'Détail des lignes'!$AD608,IF(AND('Détail des lignes'!$F608="Ligne",ISNUMBER(D611),ISNUMBER(E611)),ROUND(D611*E611,2),""))</f>
        <v/>
      </c>
    </row>
    <row r="612" ht="26" customHeight="1">
      <c r="A612" s="35" t="str">
        <f>IF(BPU!A612="","",BPU!A612)</f>
        <v/>
      </c>
      <c r="B612" s="32" t="str">
        <f>IF(BPU!B612="","",BPU!B612)</f>
        <v/>
      </c>
      <c r="C612" s="35" t="str">
        <f>IF(BPU!C612="","",BPU!C612)</f>
        <v/>
      </c>
      <c r="D612" s="36" t="n"/>
      <c r="E612" s="37" t="str">
        <f>IF(BPU!D612="","",BPU!D612)</f>
        <v/>
      </c>
      <c r="F612" s="38" t="str">
        <f>IF('Détail des lignes'!$F609="Sous-total",'Détail des lignes'!$AD609,IF(AND('Détail des lignes'!$F609="Ligne",ISNUMBER(D612),ISNUMBER(E612)),ROUND(D612*E612,2),""))</f>
        <v/>
      </c>
    </row>
    <row r="613" ht="26" customHeight="1">
      <c r="A613" s="35" t="str">
        <f>IF(BPU!A613="","",BPU!A613)</f>
        <v/>
      </c>
      <c r="B613" s="32" t="str">
        <f>IF(BPU!B613="","",BPU!B613)</f>
        <v/>
      </c>
      <c r="C613" s="35" t="str">
        <f>IF(BPU!C613="","",BPU!C613)</f>
        <v/>
      </c>
      <c r="D613" s="36" t="n"/>
      <c r="E613" s="37" t="str">
        <f>IF(BPU!D613="","",BPU!D613)</f>
        <v/>
      </c>
      <c r="F613" s="38" t="str">
        <f>IF('Détail des lignes'!$F610="Sous-total",'Détail des lignes'!$AD610,IF(AND('Détail des lignes'!$F610="Ligne",ISNUMBER(D613),ISNUMBER(E613)),ROUND(D613*E613,2),""))</f>
        <v/>
      </c>
    </row>
    <row r="614" ht="26" customHeight="1">
      <c r="A614" s="35" t="str">
        <f>IF(BPU!A614="","",BPU!A614)</f>
        <v/>
      </c>
      <c r="B614" s="32" t="str">
        <f>IF(BPU!B614="","",BPU!B614)</f>
        <v/>
      </c>
      <c r="C614" s="35" t="str">
        <f>IF(BPU!C614="","",BPU!C614)</f>
        <v/>
      </c>
      <c r="D614" s="36" t="n"/>
      <c r="E614" s="37" t="str">
        <f>IF(BPU!D614="","",BPU!D614)</f>
        <v/>
      </c>
      <c r="F614" s="38" t="str">
        <f>IF('Détail des lignes'!$F611="Sous-total",'Détail des lignes'!$AD611,IF(AND('Détail des lignes'!$F611="Ligne",ISNUMBER(D614),ISNUMBER(E614)),ROUND(D614*E614,2),""))</f>
        <v/>
      </c>
    </row>
    <row r="615" ht="26" customHeight="1">
      <c r="A615" s="35" t="str">
        <f>IF(BPU!A615="","",BPU!A615)</f>
        <v/>
      </c>
      <c r="B615" s="32" t="str">
        <f>IF(BPU!B615="","",BPU!B615)</f>
        <v/>
      </c>
      <c r="C615" s="35" t="str">
        <f>IF(BPU!C615="","",BPU!C615)</f>
        <v/>
      </c>
      <c r="D615" s="36" t="n"/>
      <c r="E615" s="37" t="str">
        <f>IF(BPU!D615="","",BPU!D615)</f>
        <v/>
      </c>
      <c r="F615" s="38" t="str">
        <f>IF('Détail des lignes'!$F612="Sous-total",'Détail des lignes'!$AD612,IF(AND('Détail des lignes'!$F612="Ligne",ISNUMBER(D615),ISNUMBER(E615)),ROUND(D615*E615,2),""))</f>
        <v/>
      </c>
    </row>
    <row r="616" ht="26" customHeight="1">
      <c r="A616" s="35" t="str">
        <f>IF(BPU!A616="","",BPU!A616)</f>
        <v/>
      </c>
      <c r="B616" s="32" t="str">
        <f>IF(BPU!B616="","",BPU!B616)</f>
        <v/>
      </c>
      <c r="C616" s="35" t="str">
        <f>IF(BPU!C616="","",BPU!C616)</f>
        <v/>
      </c>
      <c r="D616" s="36" t="n"/>
      <c r="E616" s="37" t="str">
        <f>IF(BPU!D616="","",BPU!D616)</f>
        <v/>
      </c>
      <c r="F616" s="38" t="str">
        <f>IF('Détail des lignes'!$F613="Sous-total",'Détail des lignes'!$AD613,IF(AND('Détail des lignes'!$F613="Ligne",ISNUMBER(D616),ISNUMBER(E616)),ROUND(D616*E616,2),""))</f>
        <v/>
      </c>
    </row>
    <row r="617" ht="26" customHeight="1">
      <c r="A617" s="35" t="str">
        <f>IF(BPU!A617="","",BPU!A617)</f>
        <v/>
      </c>
      <c r="B617" s="32" t="str">
        <f>IF(BPU!B617="","",BPU!B617)</f>
        <v/>
      </c>
      <c r="C617" s="35" t="str">
        <f>IF(BPU!C617="","",BPU!C617)</f>
        <v/>
      </c>
      <c r="D617" s="36" t="n"/>
      <c r="E617" s="37" t="str">
        <f>IF(BPU!D617="","",BPU!D617)</f>
        <v/>
      </c>
      <c r="F617" s="38" t="str">
        <f>IF('Détail des lignes'!$F614="Sous-total",'Détail des lignes'!$AD614,IF(AND('Détail des lignes'!$F614="Ligne",ISNUMBER(D617),ISNUMBER(E617)),ROUND(D617*E617,2),""))</f>
        <v/>
      </c>
    </row>
    <row r="618" ht="26" customHeight="1">
      <c r="A618" s="35" t="str">
        <f>IF(BPU!A618="","",BPU!A618)</f>
        <v/>
      </c>
      <c r="B618" s="32" t="str">
        <f>IF(BPU!B618="","",BPU!B618)</f>
        <v/>
      </c>
      <c r="C618" s="35" t="str">
        <f>IF(BPU!C618="","",BPU!C618)</f>
        <v/>
      </c>
      <c r="D618" s="36" t="n"/>
      <c r="E618" s="37" t="str">
        <f>IF(BPU!D618="","",BPU!D618)</f>
        <v/>
      </c>
      <c r="F618" s="38" t="str">
        <f>IF('Détail des lignes'!$F615="Sous-total",'Détail des lignes'!$AD615,IF(AND('Détail des lignes'!$F615="Ligne",ISNUMBER(D618),ISNUMBER(E618)),ROUND(D618*E618,2),""))</f>
        <v/>
      </c>
    </row>
    <row r="619" ht="26" customHeight="1">
      <c r="A619" s="35" t="str">
        <f>IF(BPU!A619="","",BPU!A619)</f>
        <v/>
      </c>
      <c r="B619" s="32" t="str">
        <f>IF(BPU!B619="","",BPU!B619)</f>
        <v/>
      </c>
      <c r="C619" s="35" t="str">
        <f>IF(BPU!C619="","",BPU!C619)</f>
        <v/>
      </c>
      <c r="D619" s="36" t="n"/>
      <c r="E619" s="37" t="str">
        <f>IF(BPU!D619="","",BPU!D619)</f>
        <v/>
      </c>
      <c r="F619" s="38" t="str">
        <f>IF('Détail des lignes'!$F616="Sous-total",'Détail des lignes'!$AD616,IF(AND('Détail des lignes'!$F616="Ligne",ISNUMBER(D619),ISNUMBER(E619)),ROUND(D619*E619,2),""))</f>
        <v/>
      </c>
    </row>
    <row r="620" ht="26" customHeight="1">
      <c r="A620" s="35" t="str">
        <f>IF(BPU!A620="","",BPU!A620)</f>
        <v/>
      </c>
      <c r="B620" s="32" t="str">
        <f>IF(BPU!B620="","",BPU!B620)</f>
        <v/>
      </c>
      <c r="C620" s="35" t="str">
        <f>IF(BPU!C620="","",BPU!C620)</f>
        <v/>
      </c>
      <c r="D620" s="36" t="n"/>
      <c r="E620" s="37" t="str">
        <f>IF(BPU!D620="","",BPU!D620)</f>
        <v/>
      </c>
      <c r="F620" s="38" t="str">
        <f>IF('Détail des lignes'!$F617="Sous-total",'Détail des lignes'!$AD617,IF(AND('Détail des lignes'!$F617="Ligne",ISNUMBER(D620),ISNUMBER(E620)),ROUND(D620*E620,2),""))</f>
        <v/>
      </c>
    </row>
    <row r="621" ht="26" customHeight="1">
      <c r="A621" s="35" t="str">
        <f>IF(BPU!A621="","",BPU!A621)</f>
        <v/>
      </c>
      <c r="B621" s="32" t="str">
        <f>IF(BPU!B621="","",BPU!B621)</f>
        <v/>
      </c>
      <c r="C621" s="35" t="str">
        <f>IF(BPU!C621="","",BPU!C621)</f>
        <v/>
      </c>
      <c r="D621" s="36" t="n"/>
      <c r="E621" s="37" t="str">
        <f>IF(BPU!D621="","",BPU!D621)</f>
        <v/>
      </c>
      <c r="F621" s="38" t="str">
        <f>IF('Détail des lignes'!$F618="Sous-total",'Détail des lignes'!$AD618,IF(AND('Détail des lignes'!$F618="Ligne",ISNUMBER(D621),ISNUMBER(E621)),ROUND(D621*E621,2),""))</f>
        <v/>
      </c>
    </row>
    <row r="622" ht="26" customHeight="1">
      <c r="A622" s="35" t="str">
        <f>IF(BPU!A622="","",BPU!A622)</f>
        <v/>
      </c>
      <c r="B622" s="32" t="str">
        <f>IF(BPU!B622="","",BPU!B622)</f>
        <v/>
      </c>
      <c r="C622" s="35" t="str">
        <f>IF(BPU!C622="","",BPU!C622)</f>
        <v/>
      </c>
      <c r="D622" s="36" t="n"/>
      <c r="E622" s="37" t="str">
        <f>IF(BPU!D622="","",BPU!D622)</f>
        <v/>
      </c>
      <c r="F622" s="38" t="str">
        <f>IF('Détail des lignes'!$F619="Sous-total",'Détail des lignes'!$AD619,IF(AND('Détail des lignes'!$F619="Ligne",ISNUMBER(D622),ISNUMBER(E622)),ROUND(D622*E622,2),""))</f>
        <v/>
      </c>
    </row>
    <row r="623" ht="26" customHeight="1">
      <c r="A623" s="35" t="str">
        <f>IF(BPU!A623="","",BPU!A623)</f>
        <v/>
      </c>
      <c r="B623" s="32" t="str">
        <f>IF(BPU!B623="","",BPU!B623)</f>
        <v/>
      </c>
      <c r="C623" s="35" t="str">
        <f>IF(BPU!C623="","",BPU!C623)</f>
        <v/>
      </c>
      <c r="D623" s="36" t="n"/>
      <c r="E623" s="37" t="str">
        <f>IF(BPU!D623="","",BPU!D623)</f>
        <v/>
      </c>
      <c r="F623" s="38" t="str">
        <f>IF('Détail des lignes'!$F620="Sous-total",'Détail des lignes'!$AD620,IF(AND('Détail des lignes'!$F620="Ligne",ISNUMBER(D623),ISNUMBER(E623)),ROUND(D623*E623,2),""))</f>
        <v/>
      </c>
    </row>
    <row r="624" ht="26" customHeight="1">
      <c r="A624" s="35" t="str">
        <f>IF(BPU!A624="","",BPU!A624)</f>
        <v/>
      </c>
      <c r="B624" s="32" t="str">
        <f>IF(BPU!B624="","",BPU!B624)</f>
        <v/>
      </c>
      <c r="C624" s="35" t="str">
        <f>IF(BPU!C624="","",BPU!C624)</f>
        <v/>
      </c>
      <c r="D624" s="36" t="n"/>
      <c r="E624" s="37" t="str">
        <f>IF(BPU!D624="","",BPU!D624)</f>
        <v/>
      </c>
      <c r="F624" s="38" t="str">
        <f>IF('Détail des lignes'!$F621="Sous-total",'Détail des lignes'!$AD621,IF(AND('Détail des lignes'!$F621="Ligne",ISNUMBER(D624),ISNUMBER(E624)),ROUND(D624*E624,2),""))</f>
        <v/>
      </c>
    </row>
    <row r="625" ht="26" customHeight="1">
      <c r="A625" s="35" t="str">
        <f>IF(BPU!A625="","",BPU!A625)</f>
        <v/>
      </c>
      <c r="B625" s="32" t="str">
        <f>IF(BPU!B625="","",BPU!B625)</f>
        <v/>
      </c>
      <c r="C625" s="35" t="str">
        <f>IF(BPU!C625="","",BPU!C625)</f>
        <v/>
      </c>
      <c r="D625" s="36" t="n"/>
      <c r="E625" s="37" t="str">
        <f>IF(BPU!D625="","",BPU!D625)</f>
        <v/>
      </c>
      <c r="F625" s="38" t="str">
        <f>IF('Détail des lignes'!$F622="Sous-total",'Détail des lignes'!$AD622,IF(AND('Détail des lignes'!$F622="Ligne",ISNUMBER(D625),ISNUMBER(E625)),ROUND(D625*E625,2),""))</f>
        <v/>
      </c>
    </row>
    <row r="626" ht="26" customHeight="1">
      <c r="A626" s="35" t="str">
        <f>IF(BPU!A626="","",BPU!A626)</f>
        <v/>
      </c>
      <c r="B626" s="32" t="str">
        <f>IF(BPU!B626="","",BPU!B626)</f>
        <v/>
      </c>
      <c r="C626" s="35" t="str">
        <f>IF(BPU!C626="","",BPU!C626)</f>
        <v/>
      </c>
      <c r="D626" s="36" t="n"/>
      <c r="E626" s="37" t="str">
        <f>IF(BPU!D626="","",BPU!D626)</f>
        <v/>
      </c>
      <c r="F626" s="38" t="str">
        <f>IF('Détail des lignes'!$F623="Sous-total",'Détail des lignes'!$AD623,IF(AND('Détail des lignes'!$F623="Ligne",ISNUMBER(D626),ISNUMBER(E626)),ROUND(D626*E626,2),""))</f>
        <v/>
      </c>
    </row>
    <row r="627" ht="26" customHeight="1">
      <c r="A627" s="35" t="str">
        <f>IF(BPU!A627="","",BPU!A627)</f>
        <v/>
      </c>
      <c r="B627" s="32" t="str">
        <f>IF(BPU!B627="","",BPU!B627)</f>
        <v/>
      </c>
      <c r="C627" s="35" t="str">
        <f>IF(BPU!C627="","",BPU!C627)</f>
        <v/>
      </c>
      <c r="D627" s="36" t="n"/>
      <c r="E627" s="37" t="str">
        <f>IF(BPU!D627="","",BPU!D627)</f>
        <v/>
      </c>
      <c r="F627" s="38" t="str">
        <f>IF('Détail des lignes'!$F624="Sous-total",'Détail des lignes'!$AD624,IF(AND('Détail des lignes'!$F624="Ligne",ISNUMBER(D627),ISNUMBER(E627)),ROUND(D627*E627,2),""))</f>
        <v/>
      </c>
    </row>
    <row r="628" ht="26" customHeight="1">
      <c r="A628" s="35" t="str">
        <f>IF(BPU!A628="","",BPU!A628)</f>
        <v/>
      </c>
      <c r="B628" s="32" t="str">
        <f>IF(BPU!B628="","",BPU!B628)</f>
        <v/>
      </c>
      <c r="C628" s="35" t="str">
        <f>IF(BPU!C628="","",BPU!C628)</f>
        <v/>
      </c>
      <c r="D628" s="36" t="n"/>
      <c r="E628" s="37" t="str">
        <f>IF(BPU!D628="","",BPU!D628)</f>
        <v/>
      </c>
      <c r="F628" s="38" t="str">
        <f>IF('Détail des lignes'!$F625="Sous-total",'Détail des lignes'!$AD625,IF(AND('Détail des lignes'!$F625="Ligne",ISNUMBER(D628),ISNUMBER(E628)),ROUND(D628*E628,2),""))</f>
        <v/>
      </c>
    </row>
    <row r="629" ht="26" customHeight="1">
      <c r="A629" s="35" t="str">
        <f>IF(BPU!A629="","",BPU!A629)</f>
        <v/>
      </c>
      <c r="B629" s="32" t="str">
        <f>IF(BPU!B629="","",BPU!B629)</f>
        <v/>
      </c>
      <c r="C629" s="35" t="str">
        <f>IF(BPU!C629="","",BPU!C629)</f>
        <v/>
      </c>
      <c r="D629" s="36" t="n"/>
      <c r="E629" s="37" t="str">
        <f>IF(BPU!D629="","",BPU!D629)</f>
        <v/>
      </c>
      <c r="F629" s="38" t="str">
        <f>IF('Détail des lignes'!$F626="Sous-total",'Détail des lignes'!$AD626,IF(AND('Détail des lignes'!$F626="Ligne",ISNUMBER(D629),ISNUMBER(E629)),ROUND(D629*E629,2),""))</f>
        <v/>
      </c>
    </row>
    <row r="630" ht="26" customHeight="1">
      <c r="A630" s="35" t="str">
        <f>IF(BPU!A630="","",BPU!A630)</f>
        <v/>
      </c>
      <c r="B630" s="32" t="str">
        <f>IF(BPU!B630="","",BPU!B630)</f>
        <v/>
      </c>
      <c r="C630" s="35" t="str">
        <f>IF(BPU!C630="","",BPU!C630)</f>
        <v/>
      </c>
      <c r="D630" s="36" t="n"/>
      <c r="E630" s="37" t="str">
        <f>IF(BPU!D630="","",BPU!D630)</f>
        <v/>
      </c>
      <c r="F630" s="38" t="str">
        <f>IF('Détail des lignes'!$F627="Sous-total",'Détail des lignes'!$AD627,IF(AND('Détail des lignes'!$F627="Ligne",ISNUMBER(D630),ISNUMBER(E630)),ROUND(D630*E630,2),""))</f>
        <v/>
      </c>
    </row>
    <row r="631" ht="26" customHeight="1">
      <c r="A631" s="35" t="str">
        <f>IF(BPU!A631="","",BPU!A631)</f>
        <v/>
      </c>
      <c r="B631" s="32" t="str">
        <f>IF(BPU!B631="","",BPU!B631)</f>
        <v/>
      </c>
      <c r="C631" s="35" t="str">
        <f>IF(BPU!C631="","",BPU!C631)</f>
        <v/>
      </c>
      <c r="D631" s="36" t="n"/>
      <c r="E631" s="37" t="str">
        <f>IF(BPU!D631="","",BPU!D631)</f>
        <v/>
      </c>
      <c r="F631" s="38" t="str">
        <f>IF('Détail des lignes'!$F628="Sous-total",'Détail des lignes'!$AD628,IF(AND('Détail des lignes'!$F628="Ligne",ISNUMBER(D631),ISNUMBER(E631)),ROUND(D631*E631,2),""))</f>
        <v/>
      </c>
    </row>
    <row r="632" ht="26" customHeight="1">
      <c r="A632" s="35" t="str">
        <f>IF(BPU!A632="","",BPU!A632)</f>
        <v/>
      </c>
      <c r="B632" s="32" t="str">
        <f>IF(BPU!B632="","",BPU!B632)</f>
        <v/>
      </c>
      <c r="C632" s="35" t="str">
        <f>IF(BPU!C632="","",BPU!C632)</f>
        <v/>
      </c>
      <c r="D632" s="36" t="n"/>
      <c r="E632" s="37" t="str">
        <f>IF(BPU!D632="","",BPU!D632)</f>
        <v/>
      </c>
      <c r="F632" s="38" t="str">
        <f>IF('Détail des lignes'!$F629="Sous-total",'Détail des lignes'!$AD629,IF(AND('Détail des lignes'!$F629="Ligne",ISNUMBER(D632),ISNUMBER(E632)),ROUND(D632*E632,2),""))</f>
        <v/>
      </c>
    </row>
    <row r="633" ht="26" customHeight="1">
      <c r="A633" s="35" t="str">
        <f>IF(BPU!A633="","",BPU!A633)</f>
        <v/>
      </c>
      <c r="B633" s="32" t="str">
        <f>IF(BPU!B633="","",BPU!B633)</f>
        <v/>
      </c>
      <c r="C633" s="35" t="str">
        <f>IF(BPU!C633="","",BPU!C633)</f>
        <v/>
      </c>
      <c r="D633" s="36" t="n"/>
      <c r="E633" s="37" t="str">
        <f>IF(BPU!D633="","",BPU!D633)</f>
        <v/>
      </c>
      <c r="F633" s="38" t="str">
        <f>IF('Détail des lignes'!$F630="Sous-total",'Détail des lignes'!$AD630,IF(AND('Détail des lignes'!$F630="Ligne",ISNUMBER(D633),ISNUMBER(E633)),ROUND(D633*E633,2),""))</f>
        <v/>
      </c>
    </row>
    <row r="634" ht="26" customHeight="1">
      <c r="A634" s="35" t="str">
        <f>IF(BPU!A634="","",BPU!A634)</f>
        <v/>
      </c>
      <c r="B634" s="32" t="str">
        <f>IF(BPU!B634="","",BPU!B634)</f>
        <v/>
      </c>
      <c r="C634" s="35" t="str">
        <f>IF(BPU!C634="","",BPU!C634)</f>
        <v/>
      </c>
      <c r="D634" s="36" t="n"/>
      <c r="E634" s="37" t="str">
        <f>IF(BPU!D634="","",BPU!D634)</f>
        <v/>
      </c>
      <c r="F634" s="38" t="str">
        <f>IF('Détail des lignes'!$F631="Sous-total",'Détail des lignes'!$AD631,IF(AND('Détail des lignes'!$F631="Ligne",ISNUMBER(D634),ISNUMBER(E634)),ROUND(D634*E634,2),""))</f>
        <v/>
      </c>
    </row>
    <row r="635" ht="26" customHeight="1">
      <c r="A635" s="35" t="str">
        <f>IF(BPU!A635="","",BPU!A635)</f>
        <v/>
      </c>
      <c r="B635" s="32" t="str">
        <f>IF(BPU!B635="","",BPU!B635)</f>
        <v/>
      </c>
      <c r="C635" s="35" t="str">
        <f>IF(BPU!C635="","",BPU!C635)</f>
        <v/>
      </c>
      <c r="D635" s="36" t="n"/>
      <c r="E635" s="37" t="str">
        <f>IF(BPU!D635="","",BPU!D635)</f>
        <v/>
      </c>
      <c r="F635" s="38" t="str">
        <f>IF('Détail des lignes'!$F632="Sous-total",'Détail des lignes'!$AD632,IF(AND('Détail des lignes'!$F632="Ligne",ISNUMBER(D635),ISNUMBER(E635)),ROUND(D635*E635,2),""))</f>
        <v/>
      </c>
    </row>
    <row r="636" ht="26" customHeight="1">
      <c r="A636" s="35" t="str">
        <f>IF(BPU!A636="","",BPU!A636)</f>
        <v/>
      </c>
      <c r="B636" s="32" t="str">
        <f>IF(BPU!B636="","",BPU!B636)</f>
        <v/>
      </c>
      <c r="C636" s="35" t="str">
        <f>IF(BPU!C636="","",BPU!C636)</f>
        <v/>
      </c>
      <c r="D636" s="36" t="n"/>
      <c r="E636" s="37" t="str">
        <f>IF(BPU!D636="","",BPU!D636)</f>
        <v/>
      </c>
      <c r="F636" s="38" t="str">
        <f>IF('Détail des lignes'!$F633="Sous-total",'Détail des lignes'!$AD633,IF(AND('Détail des lignes'!$F633="Ligne",ISNUMBER(D636),ISNUMBER(E636)),ROUND(D636*E636,2),""))</f>
        <v/>
      </c>
    </row>
    <row r="637" ht="26" customHeight="1">
      <c r="A637" s="35" t="str">
        <f>IF(BPU!A637="","",BPU!A637)</f>
        <v/>
      </c>
      <c r="B637" s="32" t="str">
        <f>IF(BPU!B637="","",BPU!B637)</f>
        <v/>
      </c>
      <c r="C637" s="35" t="str">
        <f>IF(BPU!C637="","",BPU!C637)</f>
        <v/>
      </c>
      <c r="D637" s="36" t="n"/>
      <c r="E637" s="37" t="str">
        <f>IF(BPU!D637="","",BPU!D637)</f>
        <v/>
      </c>
      <c r="F637" s="38" t="str">
        <f>IF('Détail des lignes'!$F634="Sous-total",'Détail des lignes'!$AD634,IF(AND('Détail des lignes'!$F634="Ligne",ISNUMBER(D637),ISNUMBER(E637)),ROUND(D637*E637,2),""))</f>
        <v/>
      </c>
    </row>
    <row r="638" ht="26" customHeight="1">
      <c r="A638" s="35" t="str">
        <f>IF(BPU!A638="","",BPU!A638)</f>
        <v/>
      </c>
      <c r="B638" s="32" t="str">
        <f>IF(BPU!B638="","",BPU!B638)</f>
        <v/>
      </c>
      <c r="C638" s="35" t="str">
        <f>IF(BPU!C638="","",BPU!C638)</f>
        <v/>
      </c>
      <c r="D638" s="36" t="n"/>
      <c r="E638" s="37" t="str">
        <f>IF(BPU!D638="","",BPU!D638)</f>
        <v/>
      </c>
      <c r="F638" s="38" t="str">
        <f>IF('Détail des lignes'!$F635="Sous-total",'Détail des lignes'!$AD635,IF(AND('Détail des lignes'!$F635="Ligne",ISNUMBER(D638),ISNUMBER(E638)),ROUND(D638*E638,2),""))</f>
        <v/>
      </c>
    </row>
    <row r="639" ht="26" customHeight="1">
      <c r="A639" s="35" t="str">
        <f>IF(BPU!A639="","",BPU!A639)</f>
        <v/>
      </c>
      <c r="B639" s="32" t="str">
        <f>IF(BPU!B639="","",BPU!B639)</f>
        <v/>
      </c>
      <c r="C639" s="35" t="str">
        <f>IF(BPU!C639="","",BPU!C639)</f>
        <v/>
      </c>
      <c r="D639" s="36" t="n"/>
      <c r="E639" s="37" t="str">
        <f>IF(BPU!D639="","",BPU!D639)</f>
        <v/>
      </c>
      <c r="F639" s="38" t="str">
        <f>IF('Détail des lignes'!$F636="Sous-total",'Détail des lignes'!$AD636,IF(AND('Détail des lignes'!$F636="Ligne",ISNUMBER(D639),ISNUMBER(E639)),ROUND(D639*E639,2),""))</f>
        <v/>
      </c>
    </row>
    <row r="640" ht="26" customHeight="1">
      <c r="A640" s="35" t="str">
        <f>IF(BPU!A640="","",BPU!A640)</f>
        <v/>
      </c>
      <c r="B640" s="32" t="str">
        <f>IF(BPU!B640="","",BPU!B640)</f>
        <v/>
      </c>
      <c r="C640" s="35" t="str">
        <f>IF(BPU!C640="","",BPU!C640)</f>
        <v/>
      </c>
      <c r="D640" s="36" t="n"/>
      <c r="E640" s="37" t="str">
        <f>IF(BPU!D640="","",BPU!D640)</f>
        <v/>
      </c>
      <c r="F640" s="38" t="str">
        <f>IF('Détail des lignes'!$F637="Sous-total",'Détail des lignes'!$AD637,IF(AND('Détail des lignes'!$F637="Ligne",ISNUMBER(D640),ISNUMBER(E640)),ROUND(D640*E640,2),""))</f>
        <v/>
      </c>
    </row>
    <row r="641" ht="26" customHeight="1">
      <c r="A641" s="35" t="str">
        <f>IF(BPU!A641="","",BPU!A641)</f>
        <v/>
      </c>
      <c r="B641" s="32" t="str">
        <f>IF(BPU!B641="","",BPU!B641)</f>
        <v/>
      </c>
      <c r="C641" s="35" t="str">
        <f>IF(BPU!C641="","",BPU!C641)</f>
        <v/>
      </c>
      <c r="D641" s="36" t="n"/>
      <c r="E641" s="37" t="str">
        <f>IF(BPU!D641="","",BPU!D641)</f>
        <v/>
      </c>
      <c r="F641" s="38" t="str">
        <f>IF('Détail des lignes'!$F638="Sous-total",'Détail des lignes'!$AD638,IF(AND('Détail des lignes'!$F638="Ligne",ISNUMBER(D641),ISNUMBER(E641)),ROUND(D641*E641,2),""))</f>
        <v/>
      </c>
    </row>
    <row r="642" ht="26" customHeight="1">
      <c r="A642" s="35" t="str">
        <f>IF(BPU!A642="","",BPU!A642)</f>
        <v/>
      </c>
      <c r="B642" s="32" t="str">
        <f>IF(BPU!B642="","",BPU!B642)</f>
        <v/>
      </c>
      <c r="C642" s="35" t="str">
        <f>IF(BPU!C642="","",BPU!C642)</f>
        <v/>
      </c>
      <c r="D642" s="36" t="n"/>
      <c r="E642" s="37" t="str">
        <f>IF(BPU!D642="","",BPU!D642)</f>
        <v/>
      </c>
      <c r="F642" s="38" t="str">
        <f>IF('Détail des lignes'!$F639="Sous-total",'Détail des lignes'!$AD639,IF(AND('Détail des lignes'!$F639="Ligne",ISNUMBER(D642),ISNUMBER(E642)),ROUND(D642*E642,2),""))</f>
        <v/>
      </c>
    </row>
    <row r="643" ht="26" customHeight="1">
      <c r="A643" s="35" t="str">
        <f>IF(BPU!A643="","",BPU!A643)</f>
        <v/>
      </c>
      <c r="B643" s="32" t="str">
        <f>IF(BPU!B643="","",BPU!B643)</f>
        <v/>
      </c>
      <c r="C643" s="35" t="str">
        <f>IF(BPU!C643="","",BPU!C643)</f>
        <v/>
      </c>
      <c r="D643" s="36" t="n"/>
      <c r="E643" s="37" t="str">
        <f>IF(BPU!D643="","",BPU!D643)</f>
        <v/>
      </c>
      <c r="F643" s="38" t="str">
        <f>IF('Détail des lignes'!$F640="Sous-total",'Détail des lignes'!$AD640,IF(AND('Détail des lignes'!$F640="Ligne",ISNUMBER(D643),ISNUMBER(E643)),ROUND(D643*E643,2),""))</f>
        <v/>
      </c>
    </row>
    <row r="644" ht="26" customHeight="1">
      <c r="A644" s="35" t="str">
        <f>IF(BPU!A644="","",BPU!A644)</f>
        <v/>
      </c>
      <c r="B644" s="32" t="str">
        <f>IF(BPU!B644="","",BPU!B644)</f>
        <v/>
      </c>
      <c r="C644" s="35" t="str">
        <f>IF(BPU!C644="","",BPU!C644)</f>
        <v/>
      </c>
      <c r="D644" s="36" t="n"/>
      <c r="E644" s="37" t="str">
        <f>IF(BPU!D644="","",BPU!D644)</f>
        <v/>
      </c>
      <c r="F644" s="38" t="str">
        <f>IF('Détail des lignes'!$F641="Sous-total",'Détail des lignes'!$AD641,IF(AND('Détail des lignes'!$F641="Ligne",ISNUMBER(D644),ISNUMBER(E644)),ROUND(D644*E644,2),""))</f>
        <v/>
      </c>
    </row>
    <row r="645" ht="26" customHeight="1">
      <c r="A645" s="35" t="str">
        <f>IF(BPU!A645="","",BPU!A645)</f>
        <v/>
      </c>
      <c r="B645" s="32" t="str">
        <f>IF(BPU!B645="","",BPU!B645)</f>
        <v/>
      </c>
      <c r="C645" s="35" t="str">
        <f>IF(BPU!C645="","",BPU!C645)</f>
        <v/>
      </c>
      <c r="D645" s="36" t="n"/>
      <c r="E645" s="37" t="str">
        <f>IF(BPU!D645="","",BPU!D645)</f>
        <v/>
      </c>
      <c r="F645" s="38" t="str">
        <f>IF('Détail des lignes'!$F642="Sous-total",'Détail des lignes'!$AD642,IF(AND('Détail des lignes'!$F642="Ligne",ISNUMBER(D645),ISNUMBER(E645)),ROUND(D645*E645,2),""))</f>
        <v/>
      </c>
    </row>
    <row r="646" ht="26" customHeight="1">
      <c r="A646" s="35" t="str">
        <f>IF(BPU!A646="","",BPU!A646)</f>
        <v/>
      </c>
      <c r="B646" s="32" t="str">
        <f>IF(BPU!B646="","",BPU!B646)</f>
        <v/>
      </c>
      <c r="C646" s="35" t="str">
        <f>IF(BPU!C646="","",BPU!C646)</f>
        <v/>
      </c>
      <c r="D646" s="36" t="n"/>
      <c r="E646" s="37" t="str">
        <f>IF(BPU!D646="","",BPU!D646)</f>
        <v/>
      </c>
      <c r="F646" s="38" t="str">
        <f>IF('Détail des lignes'!$F643="Sous-total",'Détail des lignes'!$AD643,IF(AND('Détail des lignes'!$F643="Ligne",ISNUMBER(D646),ISNUMBER(E646)),ROUND(D646*E646,2),""))</f>
        <v/>
      </c>
    </row>
    <row r="647" ht="26" customHeight="1">
      <c r="A647" s="35" t="str">
        <f>IF(BPU!A647="","",BPU!A647)</f>
        <v/>
      </c>
      <c r="B647" s="32" t="str">
        <f>IF(BPU!B647="","",BPU!B647)</f>
        <v/>
      </c>
      <c r="C647" s="35" t="str">
        <f>IF(BPU!C647="","",BPU!C647)</f>
        <v/>
      </c>
      <c r="D647" s="36" t="n"/>
      <c r="E647" s="37" t="str">
        <f>IF(BPU!D647="","",BPU!D647)</f>
        <v/>
      </c>
      <c r="F647" s="38" t="str">
        <f>IF('Détail des lignes'!$F644="Sous-total",'Détail des lignes'!$AD644,IF(AND('Détail des lignes'!$F644="Ligne",ISNUMBER(D647),ISNUMBER(E647)),ROUND(D647*E647,2),""))</f>
        <v/>
      </c>
    </row>
    <row r="648" ht="26" customHeight="1">
      <c r="A648" s="35" t="str">
        <f>IF(BPU!A648="","",BPU!A648)</f>
        <v/>
      </c>
      <c r="B648" s="32" t="str">
        <f>IF(BPU!B648="","",BPU!B648)</f>
        <v/>
      </c>
      <c r="C648" s="35" t="str">
        <f>IF(BPU!C648="","",BPU!C648)</f>
        <v/>
      </c>
      <c r="D648" s="36" t="n"/>
      <c r="E648" s="37" t="str">
        <f>IF(BPU!D648="","",BPU!D648)</f>
        <v/>
      </c>
      <c r="F648" s="38" t="str">
        <f>IF('Détail des lignes'!$F645="Sous-total",'Détail des lignes'!$AD645,IF(AND('Détail des lignes'!$F645="Ligne",ISNUMBER(D648),ISNUMBER(E648)),ROUND(D648*E648,2),""))</f>
        <v/>
      </c>
    </row>
    <row r="649" ht="26" customHeight="1">
      <c r="A649" s="35" t="str">
        <f>IF(BPU!A649="","",BPU!A649)</f>
        <v/>
      </c>
      <c r="B649" s="32" t="str">
        <f>IF(BPU!B649="","",BPU!B649)</f>
        <v/>
      </c>
      <c r="C649" s="35" t="str">
        <f>IF(BPU!C649="","",BPU!C649)</f>
        <v/>
      </c>
      <c r="D649" s="36" t="n"/>
      <c r="E649" s="37" t="str">
        <f>IF(BPU!D649="","",BPU!D649)</f>
        <v/>
      </c>
      <c r="F649" s="38" t="str">
        <f>IF('Détail des lignes'!$F646="Sous-total",'Détail des lignes'!$AD646,IF(AND('Détail des lignes'!$F646="Ligne",ISNUMBER(D649),ISNUMBER(E649)),ROUND(D649*E649,2),""))</f>
        <v/>
      </c>
    </row>
    <row r="650" ht="26" customHeight="1">
      <c r="A650" s="35" t="str">
        <f>IF(BPU!A650="","",BPU!A650)</f>
        <v/>
      </c>
      <c r="B650" s="32" t="str">
        <f>IF(BPU!B650="","",BPU!B650)</f>
        <v/>
      </c>
      <c r="C650" s="35" t="str">
        <f>IF(BPU!C650="","",BPU!C650)</f>
        <v/>
      </c>
      <c r="D650" s="36" t="n"/>
      <c r="E650" s="37" t="str">
        <f>IF(BPU!D650="","",BPU!D650)</f>
        <v/>
      </c>
      <c r="F650" s="38" t="str">
        <f>IF('Détail des lignes'!$F647="Sous-total",'Détail des lignes'!$AD647,IF(AND('Détail des lignes'!$F647="Ligne",ISNUMBER(D650),ISNUMBER(E650)),ROUND(D650*E650,2),""))</f>
        <v/>
      </c>
    </row>
    <row r="651" ht="26" customHeight="1">
      <c r="A651" s="35" t="str">
        <f>IF(BPU!A651="","",BPU!A651)</f>
        <v/>
      </c>
      <c r="B651" s="32" t="str">
        <f>IF(BPU!B651="","",BPU!B651)</f>
        <v/>
      </c>
      <c r="C651" s="35" t="str">
        <f>IF(BPU!C651="","",BPU!C651)</f>
        <v/>
      </c>
      <c r="D651" s="36" t="n"/>
      <c r="E651" s="37" t="str">
        <f>IF(BPU!D651="","",BPU!D651)</f>
        <v/>
      </c>
      <c r="F651" s="38" t="str">
        <f>IF('Détail des lignes'!$F648="Sous-total",'Détail des lignes'!$AD648,IF(AND('Détail des lignes'!$F648="Ligne",ISNUMBER(D651),ISNUMBER(E651)),ROUND(D651*E651,2),""))</f>
        <v/>
      </c>
    </row>
    <row r="652" ht="26" customHeight="1">
      <c r="A652" s="35" t="str">
        <f>IF(BPU!A652="","",BPU!A652)</f>
        <v/>
      </c>
      <c r="B652" s="32" t="str">
        <f>IF(BPU!B652="","",BPU!B652)</f>
        <v/>
      </c>
      <c r="C652" s="35" t="str">
        <f>IF(BPU!C652="","",BPU!C652)</f>
        <v/>
      </c>
      <c r="D652" s="36" t="n"/>
      <c r="E652" s="37" t="str">
        <f>IF(BPU!D652="","",BPU!D652)</f>
        <v/>
      </c>
      <c r="F652" s="38" t="str">
        <f>IF('Détail des lignes'!$F649="Sous-total",'Détail des lignes'!$AD649,IF(AND('Détail des lignes'!$F649="Ligne",ISNUMBER(D652),ISNUMBER(E652)),ROUND(D652*E652,2),""))</f>
        <v/>
      </c>
    </row>
    <row r="653" ht="26" customHeight="1">
      <c r="A653" s="35" t="str">
        <f>IF(BPU!A653="","",BPU!A653)</f>
        <v/>
      </c>
      <c r="B653" s="32" t="str">
        <f>IF(BPU!B653="","",BPU!B653)</f>
        <v/>
      </c>
      <c r="C653" s="35" t="str">
        <f>IF(BPU!C653="","",BPU!C653)</f>
        <v/>
      </c>
      <c r="D653" s="36" t="n"/>
      <c r="E653" s="37" t="str">
        <f>IF(BPU!D653="","",BPU!D653)</f>
        <v/>
      </c>
      <c r="F653" s="38" t="str">
        <f>IF('Détail des lignes'!$F650="Sous-total",'Détail des lignes'!$AD650,IF(AND('Détail des lignes'!$F650="Ligne",ISNUMBER(D653),ISNUMBER(E653)),ROUND(D653*E653,2),""))</f>
        <v/>
      </c>
    </row>
    <row r="654" ht="26" customHeight="1">
      <c r="A654" s="35" t="str">
        <f>IF(BPU!A654="","",BPU!A654)</f>
        <v/>
      </c>
      <c r="B654" s="32" t="str">
        <f>IF(BPU!B654="","",BPU!B654)</f>
        <v/>
      </c>
      <c r="C654" s="35" t="str">
        <f>IF(BPU!C654="","",BPU!C654)</f>
        <v/>
      </c>
      <c r="D654" s="36" t="n"/>
      <c r="E654" s="37" t="str">
        <f>IF(BPU!D654="","",BPU!D654)</f>
        <v/>
      </c>
      <c r="F654" s="38" t="str">
        <f>IF('Détail des lignes'!$F651="Sous-total",'Détail des lignes'!$AD651,IF(AND('Détail des lignes'!$F651="Ligne",ISNUMBER(D654),ISNUMBER(E654)),ROUND(D654*E654,2),""))</f>
        <v/>
      </c>
    </row>
    <row r="655" ht="26" customHeight="1">
      <c r="A655" s="35" t="str">
        <f>IF(BPU!A655="","",BPU!A655)</f>
        <v/>
      </c>
      <c r="B655" s="32" t="str">
        <f>IF(BPU!B655="","",BPU!B655)</f>
        <v/>
      </c>
      <c r="C655" s="35" t="str">
        <f>IF(BPU!C655="","",BPU!C655)</f>
        <v/>
      </c>
      <c r="D655" s="36" t="n"/>
      <c r="E655" s="37" t="str">
        <f>IF(BPU!D655="","",BPU!D655)</f>
        <v/>
      </c>
      <c r="F655" s="38" t="str">
        <f>IF('Détail des lignes'!$F652="Sous-total",'Détail des lignes'!$AD652,IF(AND('Détail des lignes'!$F652="Ligne",ISNUMBER(D655),ISNUMBER(E655)),ROUND(D655*E655,2),""))</f>
        <v/>
      </c>
    </row>
    <row r="656" ht="26" customHeight="1">
      <c r="A656" s="35" t="str">
        <f>IF(BPU!A656="","",BPU!A656)</f>
        <v/>
      </c>
      <c r="B656" s="32" t="str">
        <f>IF(BPU!B656="","",BPU!B656)</f>
        <v/>
      </c>
      <c r="C656" s="35" t="str">
        <f>IF(BPU!C656="","",BPU!C656)</f>
        <v/>
      </c>
      <c r="D656" s="36" t="n"/>
      <c r="E656" s="37" t="str">
        <f>IF(BPU!D656="","",BPU!D656)</f>
        <v/>
      </c>
      <c r="F656" s="38" t="str">
        <f>IF('Détail des lignes'!$F653="Sous-total",'Détail des lignes'!$AD653,IF(AND('Détail des lignes'!$F653="Ligne",ISNUMBER(D656),ISNUMBER(E656)),ROUND(D656*E656,2),""))</f>
        <v/>
      </c>
    </row>
    <row r="657" ht="26" customHeight="1">
      <c r="A657" s="35" t="str">
        <f>IF(BPU!A657="","",BPU!A657)</f>
        <v/>
      </c>
      <c r="B657" s="32" t="str">
        <f>IF(BPU!B657="","",BPU!B657)</f>
        <v/>
      </c>
      <c r="C657" s="35" t="str">
        <f>IF(BPU!C657="","",BPU!C657)</f>
        <v/>
      </c>
      <c r="D657" s="36" t="n"/>
      <c r="E657" s="37" t="str">
        <f>IF(BPU!D657="","",BPU!D657)</f>
        <v/>
      </c>
      <c r="F657" s="38" t="str">
        <f>IF('Détail des lignes'!$F654="Sous-total",'Détail des lignes'!$AD654,IF(AND('Détail des lignes'!$F654="Ligne",ISNUMBER(D657),ISNUMBER(E657)),ROUND(D657*E657,2),""))</f>
        <v/>
      </c>
    </row>
    <row r="658" ht="26" customHeight="1">
      <c r="A658" s="35" t="str">
        <f>IF(BPU!A658="","",BPU!A658)</f>
        <v/>
      </c>
      <c r="B658" s="32" t="str">
        <f>IF(BPU!B658="","",BPU!B658)</f>
        <v/>
      </c>
      <c r="C658" s="35" t="str">
        <f>IF(BPU!C658="","",BPU!C658)</f>
        <v/>
      </c>
      <c r="D658" s="36" t="n"/>
      <c r="E658" s="37" t="str">
        <f>IF(BPU!D658="","",BPU!D658)</f>
        <v/>
      </c>
      <c r="F658" s="38" t="str">
        <f>IF('Détail des lignes'!$F655="Sous-total",'Détail des lignes'!$AD655,IF(AND('Détail des lignes'!$F655="Ligne",ISNUMBER(D658),ISNUMBER(E658)),ROUND(D658*E658,2),""))</f>
        <v/>
      </c>
    </row>
    <row r="659" ht="26" customHeight="1">
      <c r="A659" s="35" t="str">
        <f>IF(BPU!A659="","",BPU!A659)</f>
        <v/>
      </c>
      <c r="B659" s="32" t="str">
        <f>IF(BPU!B659="","",BPU!B659)</f>
        <v/>
      </c>
      <c r="C659" s="35" t="str">
        <f>IF(BPU!C659="","",BPU!C659)</f>
        <v/>
      </c>
      <c r="D659" s="36" t="n"/>
      <c r="E659" s="37" t="str">
        <f>IF(BPU!D659="","",BPU!D659)</f>
        <v/>
      </c>
      <c r="F659" s="38" t="str">
        <f>IF('Détail des lignes'!$F656="Sous-total",'Détail des lignes'!$AD656,IF(AND('Détail des lignes'!$F656="Ligne",ISNUMBER(D659),ISNUMBER(E659)),ROUND(D659*E659,2),""))</f>
        <v/>
      </c>
    </row>
    <row r="660" ht="26" customHeight="1">
      <c r="A660" s="35" t="str">
        <f>IF(BPU!A660="","",BPU!A660)</f>
        <v/>
      </c>
      <c r="B660" s="32" t="str">
        <f>IF(BPU!B660="","",BPU!B660)</f>
        <v/>
      </c>
      <c r="C660" s="35" t="str">
        <f>IF(BPU!C660="","",BPU!C660)</f>
        <v/>
      </c>
      <c r="D660" s="36" t="n"/>
      <c r="E660" s="37" t="str">
        <f>IF(BPU!D660="","",BPU!D660)</f>
        <v/>
      </c>
      <c r="F660" s="38" t="str">
        <f>IF('Détail des lignes'!$F657="Sous-total",'Détail des lignes'!$AD657,IF(AND('Détail des lignes'!$F657="Ligne",ISNUMBER(D660),ISNUMBER(E660)),ROUND(D660*E660,2),""))</f>
        <v/>
      </c>
    </row>
    <row r="661" ht="26" customHeight="1">
      <c r="A661" s="35" t="str">
        <f>IF(BPU!A661="","",BPU!A661)</f>
        <v/>
      </c>
      <c r="B661" s="32" t="str">
        <f>IF(BPU!B661="","",BPU!B661)</f>
        <v/>
      </c>
      <c r="C661" s="35" t="str">
        <f>IF(BPU!C661="","",BPU!C661)</f>
        <v/>
      </c>
      <c r="D661" s="36" t="n"/>
      <c r="E661" s="37" t="str">
        <f>IF(BPU!D661="","",BPU!D661)</f>
        <v/>
      </c>
      <c r="F661" s="38" t="str">
        <f>IF('Détail des lignes'!$F658="Sous-total",'Détail des lignes'!$AD658,IF(AND('Détail des lignes'!$F658="Ligne",ISNUMBER(D661),ISNUMBER(E661)),ROUND(D661*E661,2),""))</f>
        <v/>
      </c>
    </row>
    <row r="662" ht="26" customHeight="1">
      <c r="A662" s="35" t="str">
        <f>IF(BPU!A662="","",BPU!A662)</f>
        <v/>
      </c>
      <c r="B662" s="32" t="str">
        <f>IF(BPU!B662="","",BPU!B662)</f>
        <v/>
      </c>
      <c r="C662" s="35" t="str">
        <f>IF(BPU!C662="","",BPU!C662)</f>
        <v/>
      </c>
      <c r="D662" s="36" t="n"/>
      <c r="E662" s="37" t="str">
        <f>IF(BPU!D662="","",BPU!D662)</f>
        <v/>
      </c>
      <c r="F662" s="38" t="str">
        <f>IF('Détail des lignes'!$F659="Sous-total",'Détail des lignes'!$AD659,IF(AND('Détail des lignes'!$F659="Ligne",ISNUMBER(D662),ISNUMBER(E662)),ROUND(D662*E662,2),""))</f>
        <v/>
      </c>
    </row>
    <row r="663" ht="26" customHeight="1">
      <c r="A663" s="35" t="str">
        <f>IF(BPU!A663="","",BPU!A663)</f>
        <v/>
      </c>
      <c r="B663" s="32" t="str">
        <f>IF(BPU!B663="","",BPU!B663)</f>
        <v/>
      </c>
      <c r="C663" s="35" t="str">
        <f>IF(BPU!C663="","",BPU!C663)</f>
        <v/>
      </c>
      <c r="D663" s="36" t="n"/>
      <c r="E663" s="37" t="str">
        <f>IF(BPU!D663="","",BPU!D663)</f>
        <v/>
      </c>
      <c r="F663" s="38" t="str">
        <f>IF('Détail des lignes'!$F660="Sous-total",'Détail des lignes'!$AD660,IF(AND('Détail des lignes'!$F660="Ligne",ISNUMBER(D663),ISNUMBER(E663)),ROUND(D663*E663,2),""))</f>
        <v/>
      </c>
    </row>
    <row r="664" ht="26" customHeight="1">
      <c r="A664" s="35" t="str">
        <f>IF(BPU!A664="","",BPU!A664)</f>
        <v/>
      </c>
      <c r="B664" s="32" t="str">
        <f>IF(BPU!B664="","",BPU!B664)</f>
        <v/>
      </c>
      <c r="C664" s="35" t="str">
        <f>IF(BPU!C664="","",BPU!C664)</f>
        <v/>
      </c>
      <c r="D664" s="36" t="n"/>
      <c r="E664" s="37" t="str">
        <f>IF(BPU!D664="","",BPU!D664)</f>
        <v/>
      </c>
      <c r="F664" s="38" t="str">
        <f>IF('Détail des lignes'!$F661="Sous-total",'Détail des lignes'!$AD661,IF(AND('Détail des lignes'!$F661="Ligne",ISNUMBER(D664),ISNUMBER(E664)),ROUND(D664*E664,2),""))</f>
        <v/>
      </c>
    </row>
    <row r="665" ht="26" customHeight="1">
      <c r="A665" s="35" t="str">
        <f>IF(BPU!A665="","",BPU!A665)</f>
        <v/>
      </c>
      <c r="B665" s="32" t="str">
        <f>IF(BPU!B665="","",BPU!B665)</f>
        <v/>
      </c>
      <c r="C665" s="35" t="str">
        <f>IF(BPU!C665="","",BPU!C665)</f>
        <v/>
      </c>
      <c r="D665" s="36" t="n"/>
      <c r="E665" s="37" t="str">
        <f>IF(BPU!D665="","",BPU!D665)</f>
        <v/>
      </c>
      <c r="F665" s="38" t="str">
        <f>IF('Détail des lignes'!$F662="Sous-total",'Détail des lignes'!$AD662,IF(AND('Détail des lignes'!$F662="Ligne",ISNUMBER(D665),ISNUMBER(E665)),ROUND(D665*E665,2),""))</f>
        <v/>
      </c>
    </row>
    <row r="666" ht="26" customHeight="1">
      <c r="A666" s="35" t="str">
        <f>IF(BPU!A666="","",BPU!A666)</f>
        <v/>
      </c>
      <c r="B666" s="32" t="str">
        <f>IF(BPU!B666="","",BPU!B666)</f>
        <v/>
      </c>
      <c r="C666" s="35" t="str">
        <f>IF(BPU!C666="","",BPU!C666)</f>
        <v/>
      </c>
      <c r="D666" s="36" t="n"/>
      <c r="E666" s="37" t="str">
        <f>IF(BPU!D666="","",BPU!D666)</f>
        <v/>
      </c>
      <c r="F666" s="38" t="str">
        <f>IF('Détail des lignes'!$F663="Sous-total",'Détail des lignes'!$AD663,IF(AND('Détail des lignes'!$F663="Ligne",ISNUMBER(D666),ISNUMBER(E666)),ROUND(D666*E666,2),""))</f>
        <v/>
      </c>
    </row>
    <row r="667" ht="26" customHeight="1">
      <c r="A667" s="35" t="str">
        <f>IF(BPU!A667="","",BPU!A667)</f>
        <v/>
      </c>
      <c r="B667" s="32" t="str">
        <f>IF(BPU!B667="","",BPU!B667)</f>
        <v/>
      </c>
      <c r="C667" s="35" t="str">
        <f>IF(BPU!C667="","",BPU!C667)</f>
        <v/>
      </c>
      <c r="D667" s="36" t="n"/>
      <c r="E667" s="37" t="str">
        <f>IF(BPU!D667="","",BPU!D667)</f>
        <v/>
      </c>
      <c r="F667" s="38" t="str">
        <f>IF('Détail des lignes'!$F664="Sous-total",'Détail des lignes'!$AD664,IF(AND('Détail des lignes'!$F664="Ligne",ISNUMBER(D667),ISNUMBER(E667)),ROUND(D667*E667,2),""))</f>
        <v/>
      </c>
    </row>
    <row r="668" ht="26" customHeight="1">
      <c r="A668" s="35" t="str">
        <f>IF(BPU!A668="","",BPU!A668)</f>
        <v/>
      </c>
      <c r="B668" s="32" t="str">
        <f>IF(BPU!B668="","",BPU!B668)</f>
        <v/>
      </c>
      <c r="C668" s="35" t="str">
        <f>IF(BPU!C668="","",BPU!C668)</f>
        <v/>
      </c>
      <c r="D668" s="36" t="n"/>
      <c r="E668" s="37" t="str">
        <f>IF(BPU!D668="","",BPU!D668)</f>
        <v/>
      </c>
      <c r="F668" s="38" t="str">
        <f>IF('Détail des lignes'!$F665="Sous-total",'Détail des lignes'!$AD665,IF(AND('Détail des lignes'!$F665="Ligne",ISNUMBER(D668),ISNUMBER(E668)),ROUND(D668*E668,2),""))</f>
        <v/>
      </c>
    </row>
    <row r="669" ht="26" customHeight="1">
      <c r="A669" s="35" t="str">
        <f>IF(BPU!A669="","",BPU!A669)</f>
        <v/>
      </c>
      <c r="B669" s="32" t="str">
        <f>IF(BPU!B669="","",BPU!B669)</f>
        <v/>
      </c>
      <c r="C669" s="35" t="str">
        <f>IF(BPU!C669="","",BPU!C669)</f>
        <v/>
      </c>
      <c r="D669" s="36" t="n"/>
      <c r="E669" s="37" t="str">
        <f>IF(BPU!D669="","",BPU!D669)</f>
        <v/>
      </c>
      <c r="F669" s="38" t="str">
        <f>IF('Détail des lignes'!$F666="Sous-total",'Détail des lignes'!$AD666,IF(AND('Détail des lignes'!$F666="Ligne",ISNUMBER(D669),ISNUMBER(E669)),ROUND(D669*E669,2),""))</f>
        <v/>
      </c>
    </row>
    <row r="670" ht="26" customHeight="1">
      <c r="A670" s="35" t="str">
        <f>IF(BPU!A670="","",BPU!A670)</f>
        <v/>
      </c>
      <c r="B670" s="32" t="str">
        <f>IF(BPU!B670="","",BPU!B670)</f>
        <v/>
      </c>
      <c r="C670" s="35" t="str">
        <f>IF(BPU!C670="","",BPU!C670)</f>
        <v/>
      </c>
      <c r="D670" s="36" t="n"/>
      <c r="E670" s="37" t="str">
        <f>IF(BPU!D670="","",BPU!D670)</f>
        <v/>
      </c>
      <c r="F670" s="38" t="str">
        <f>IF('Détail des lignes'!$F667="Sous-total",'Détail des lignes'!$AD667,IF(AND('Détail des lignes'!$F667="Ligne",ISNUMBER(D670),ISNUMBER(E670)),ROUND(D670*E670,2),""))</f>
        <v/>
      </c>
    </row>
    <row r="671" ht="26" customHeight="1">
      <c r="A671" s="35" t="str">
        <f>IF(BPU!A671="","",BPU!A671)</f>
        <v/>
      </c>
      <c r="B671" s="32" t="str">
        <f>IF(BPU!B671="","",BPU!B671)</f>
        <v/>
      </c>
      <c r="C671" s="35" t="str">
        <f>IF(BPU!C671="","",BPU!C671)</f>
        <v/>
      </c>
      <c r="D671" s="36" t="n"/>
      <c r="E671" s="37" t="str">
        <f>IF(BPU!D671="","",BPU!D671)</f>
        <v/>
      </c>
      <c r="F671" s="38" t="str">
        <f>IF('Détail des lignes'!$F668="Sous-total",'Détail des lignes'!$AD668,IF(AND('Détail des lignes'!$F668="Ligne",ISNUMBER(D671),ISNUMBER(E671)),ROUND(D671*E671,2),""))</f>
        <v/>
      </c>
    </row>
    <row r="672" ht="26" customHeight="1">
      <c r="A672" s="35" t="str">
        <f>IF(BPU!A672="","",BPU!A672)</f>
        <v/>
      </c>
      <c r="B672" s="32" t="str">
        <f>IF(BPU!B672="","",BPU!B672)</f>
        <v/>
      </c>
      <c r="C672" s="35" t="str">
        <f>IF(BPU!C672="","",BPU!C672)</f>
        <v/>
      </c>
      <c r="D672" s="36" t="n"/>
      <c r="E672" s="37" t="str">
        <f>IF(BPU!D672="","",BPU!D672)</f>
        <v/>
      </c>
      <c r="F672" s="38" t="str">
        <f>IF('Détail des lignes'!$F669="Sous-total",'Détail des lignes'!$AD669,IF(AND('Détail des lignes'!$F669="Ligne",ISNUMBER(D672),ISNUMBER(E672)),ROUND(D672*E672,2),""))</f>
        <v/>
      </c>
    </row>
    <row r="673" ht="26" customHeight="1">
      <c r="A673" s="35" t="str">
        <f>IF(BPU!A673="","",BPU!A673)</f>
        <v/>
      </c>
      <c r="B673" s="32" t="str">
        <f>IF(BPU!B673="","",BPU!B673)</f>
        <v/>
      </c>
      <c r="C673" s="35" t="str">
        <f>IF(BPU!C673="","",BPU!C673)</f>
        <v/>
      </c>
      <c r="D673" s="36" t="n"/>
      <c r="E673" s="37" t="str">
        <f>IF(BPU!D673="","",BPU!D673)</f>
        <v/>
      </c>
      <c r="F673" s="38" t="str">
        <f>IF('Détail des lignes'!$F670="Sous-total",'Détail des lignes'!$AD670,IF(AND('Détail des lignes'!$F670="Ligne",ISNUMBER(D673),ISNUMBER(E673)),ROUND(D673*E673,2),""))</f>
        <v/>
      </c>
    </row>
    <row r="674" ht="26" customHeight="1">
      <c r="A674" s="35" t="str">
        <f>IF(BPU!A674="","",BPU!A674)</f>
        <v/>
      </c>
      <c r="B674" s="32" t="str">
        <f>IF(BPU!B674="","",BPU!B674)</f>
        <v/>
      </c>
      <c r="C674" s="35" t="str">
        <f>IF(BPU!C674="","",BPU!C674)</f>
        <v/>
      </c>
      <c r="D674" s="36" t="n"/>
      <c r="E674" s="37" t="str">
        <f>IF(BPU!D674="","",BPU!D674)</f>
        <v/>
      </c>
      <c r="F674" s="38" t="str">
        <f>IF('Détail des lignes'!$F671="Sous-total",'Détail des lignes'!$AD671,IF(AND('Détail des lignes'!$F671="Ligne",ISNUMBER(D674),ISNUMBER(E674)),ROUND(D674*E674,2),""))</f>
        <v/>
      </c>
    </row>
    <row r="675" ht="26" customHeight="1">
      <c r="A675" s="35" t="str">
        <f>IF(BPU!A675="","",BPU!A675)</f>
        <v/>
      </c>
      <c r="B675" s="32" t="str">
        <f>IF(BPU!B675="","",BPU!B675)</f>
        <v/>
      </c>
      <c r="C675" s="35" t="str">
        <f>IF(BPU!C675="","",BPU!C675)</f>
        <v/>
      </c>
      <c r="D675" s="36" t="n"/>
      <c r="E675" s="37" t="str">
        <f>IF(BPU!D675="","",BPU!D675)</f>
        <v/>
      </c>
      <c r="F675" s="38" t="str">
        <f>IF('Détail des lignes'!$F672="Sous-total",'Détail des lignes'!$AD672,IF(AND('Détail des lignes'!$F672="Ligne",ISNUMBER(D675),ISNUMBER(E675)),ROUND(D675*E675,2),""))</f>
        <v/>
      </c>
    </row>
    <row r="676" ht="26" customHeight="1">
      <c r="A676" s="35" t="str">
        <f>IF(BPU!A676="","",BPU!A676)</f>
        <v/>
      </c>
      <c r="B676" s="32" t="str">
        <f>IF(BPU!B676="","",BPU!B676)</f>
        <v/>
      </c>
      <c r="C676" s="35" t="str">
        <f>IF(BPU!C676="","",BPU!C676)</f>
        <v/>
      </c>
      <c r="D676" s="36" t="n"/>
      <c r="E676" s="37" t="str">
        <f>IF(BPU!D676="","",BPU!D676)</f>
        <v/>
      </c>
      <c r="F676" s="38" t="str">
        <f>IF('Détail des lignes'!$F673="Sous-total",'Détail des lignes'!$AD673,IF(AND('Détail des lignes'!$F673="Ligne",ISNUMBER(D676),ISNUMBER(E676)),ROUND(D676*E676,2),""))</f>
        <v/>
      </c>
    </row>
    <row r="677" ht="26" customHeight="1">
      <c r="A677" s="35" t="str">
        <f>IF(BPU!A677="","",BPU!A677)</f>
        <v/>
      </c>
      <c r="B677" s="32" t="str">
        <f>IF(BPU!B677="","",BPU!B677)</f>
        <v/>
      </c>
      <c r="C677" s="35" t="str">
        <f>IF(BPU!C677="","",BPU!C677)</f>
        <v/>
      </c>
      <c r="D677" s="36" t="n"/>
      <c r="E677" s="37" t="str">
        <f>IF(BPU!D677="","",BPU!D677)</f>
        <v/>
      </c>
      <c r="F677" s="38" t="str">
        <f>IF('Détail des lignes'!$F674="Sous-total",'Détail des lignes'!$AD674,IF(AND('Détail des lignes'!$F674="Ligne",ISNUMBER(D677),ISNUMBER(E677)),ROUND(D677*E677,2),""))</f>
        <v/>
      </c>
    </row>
    <row r="678" ht="26" customHeight="1">
      <c r="A678" s="35" t="str">
        <f>IF(BPU!A678="","",BPU!A678)</f>
        <v/>
      </c>
      <c r="B678" s="32" t="str">
        <f>IF(BPU!B678="","",BPU!B678)</f>
        <v/>
      </c>
      <c r="C678" s="35" t="str">
        <f>IF(BPU!C678="","",BPU!C678)</f>
        <v/>
      </c>
      <c r="D678" s="36" t="n"/>
      <c r="E678" s="37" t="str">
        <f>IF(BPU!D678="","",BPU!D678)</f>
        <v/>
      </c>
      <c r="F678" s="38" t="str">
        <f>IF('Détail des lignes'!$F675="Sous-total",'Détail des lignes'!$AD675,IF(AND('Détail des lignes'!$F675="Ligne",ISNUMBER(D678),ISNUMBER(E678)),ROUND(D678*E678,2),""))</f>
        <v/>
      </c>
    </row>
    <row r="679" ht="26" customHeight="1">
      <c r="A679" s="35" t="str">
        <f>IF(BPU!A679="","",BPU!A679)</f>
        <v/>
      </c>
      <c r="B679" s="32" t="str">
        <f>IF(BPU!B679="","",BPU!B679)</f>
        <v/>
      </c>
      <c r="C679" s="35" t="str">
        <f>IF(BPU!C679="","",BPU!C679)</f>
        <v/>
      </c>
      <c r="D679" s="36" t="n"/>
      <c r="E679" s="37" t="str">
        <f>IF(BPU!D679="","",BPU!D679)</f>
        <v/>
      </c>
      <c r="F679" s="38" t="str">
        <f>IF('Détail des lignes'!$F676="Sous-total",'Détail des lignes'!$AD676,IF(AND('Détail des lignes'!$F676="Ligne",ISNUMBER(D679),ISNUMBER(E679)),ROUND(D679*E679,2),""))</f>
        <v/>
      </c>
    </row>
    <row r="680" ht="26" customHeight="1">
      <c r="A680" s="35" t="str">
        <f>IF(BPU!A680="","",BPU!A680)</f>
        <v/>
      </c>
      <c r="B680" s="32" t="str">
        <f>IF(BPU!B680="","",BPU!B680)</f>
        <v/>
      </c>
      <c r="C680" s="35" t="str">
        <f>IF(BPU!C680="","",BPU!C680)</f>
        <v/>
      </c>
      <c r="D680" s="36" t="n"/>
      <c r="E680" s="37" t="str">
        <f>IF(BPU!D680="","",BPU!D680)</f>
        <v/>
      </c>
      <c r="F680" s="38" t="str">
        <f>IF('Détail des lignes'!$F677="Sous-total",'Détail des lignes'!$AD677,IF(AND('Détail des lignes'!$F677="Ligne",ISNUMBER(D680),ISNUMBER(E680)),ROUND(D680*E680,2),""))</f>
        <v/>
      </c>
    </row>
    <row r="681" ht="26" customHeight="1">
      <c r="A681" s="35" t="str">
        <f>IF(BPU!A681="","",BPU!A681)</f>
        <v/>
      </c>
      <c r="B681" s="32" t="str">
        <f>IF(BPU!B681="","",BPU!B681)</f>
        <v/>
      </c>
      <c r="C681" s="35" t="str">
        <f>IF(BPU!C681="","",BPU!C681)</f>
        <v/>
      </c>
      <c r="D681" s="36" t="n"/>
      <c r="E681" s="37" t="str">
        <f>IF(BPU!D681="","",BPU!D681)</f>
        <v/>
      </c>
      <c r="F681" s="38" t="str">
        <f>IF('Détail des lignes'!$F678="Sous-total",'Détail des lignes'!$AD678,IF(AND('Détail des lignes'!$F678="Ligne",ISNUMBER(D681),ISNUMBER(E681)),ROUND(D681*E681,2),""))</f>
        <v/>
      </c>
    </row>
    <row r="682" ht="26" customHeight="1">
      <c r="A682" s="35" t="str">
        <f>IF(BPU!A682="","",BPU!A682)</f>
        <v/>
      </c>
      <c r="B682" s="32" t="str">
        <f>IF(BPU!B682="","",BPU!B682)</f>
        <v/>
      </c>
      <c r="C682" s="35" t="str">
        <f>IF(BPU!C682="","",BPU!C682)</f>
        <v/>
      </c>
      <c r="D682" s="36" t="n"/>
      <c r="E682" s="37" t="str">
        <f>IF(BPU!D682="","",BPU!D682)</f>
        <v/>
      </c>
      <c r="F682" s="38" t="str">
        <f>IF('Détail des lignes'!$F679="Sous-total",'Détail des lignes'!$AD679,IF(AND('Détail des lignes'!$F679="Ligne",ISNUMBER(D682),ISNUMBER(E682)),ROUND(D682*E682,2),""))</f>
        <v/>
      </c>
    </row>
    <row r="683" ht="26" customHeight="1">
      <c r="A683" s="35" t="str">
        <f>IF(BPU!A683="","",BPU!A683)</f>
        <v/>
      </c>
      <c r="B683" s="32" t="str">
        <f>IF(BPU!B683="","",BPU!B683)</f>
        <v/>
      </c>
      <c r="C683" s="35" t="str">
        <f>IF(BPU!C683="","",BPU!C683)</f>
        <v/>
      </c>
      <c r="D683" s="36" t="n"/>
      <c r="E683" s="37" t="str">
        <f>IF(BPU!D683="","",BPU!D683)</f>
        <v/>
      </c>
      <c r="F683" s="38" t="str">
        <f>IF('Détail des lignes'!$F680="Sous-total",'Détail des lignes'!$AD680,IF(AND('Détail des lignes'!$F680="Ligne",ISNUMBER(D683),ISNUMBER(E683)),ROUND(D683*E683,2),""))</f>
        <v/>
      </c>
    </row>
    <row r="684" ht="26" customHeight="1">
      <c r="A684" s="35" t="str">
        <f>IF(BPU!A684="","",BPU!A684)</f>
        <v/>
      </c>
      <c r="B684" s="32" t="str">
        <f>IF(BPU!B684="","",BPU!B684)</f>
        <v/>
      </c>
      <c r="C684" s="35" t="str">
        <f>IF(BPU!C684="","",BPU!C684)</f>
        <v/>
      </c>
      <c r="D684" s="36" t="n"/>
      <c r="E684" s="37" t="str">
        <f>IF(BPU!D684="","",BPU!D684)</f>
        <v/>
      </c>
      <c r="F684" s="38" t="str">
        <f>IF('Détail des lignes'!$F681="Sous-total",'Détail des lignes'!$AD681,IF(AND('Détail des lignes'!$F681="Ligne",ISNUMBER(D684),ISNUMBER(E684)),ROUND(D684*E684,2),""))</f>
        <v/>
      </c>
    </row>
    <row r="685" ht="26" customHeight="1">
      <c r="A685" s="35" t="str">
        <f>IF(BPU!A685="","",BPU!A685)</f>
        <v/>
      </c>
      <c r="B685" s="32" t="str">
        <f>IF(BPU!B685="","",BPU!B685)</f>
        <v/>
      </c>
      <c r="C685" s="35" t="str">
        <f>IF(BPU!C685="","",BPU!C685)</f>
        <v/>
      </c>
      <c r="D685" s="36" t="n"/>
      <c r="E685" s="37" t="str">
        <f>IF(BPU!D685="","",BPU!D685)</f>
        <v/>
      </c>
      <c r="F685" s="38" t="str">
        <f>IF('Détail des lignes'!$F682="Sous-total",'Détail des lignes'!$AD682,IF(AND('Détail des lignes'!$F682="Ligne",ISNUMBER(D685),ISNUMBER(E685)),ROUND(D685*E685,2),""))</f>
        <v/>
      </c>
    </row>
    <row r="686" ht="26" customHeight="1">
      <c r="A686" s="35" t="str">
        <f>IF(BPU!A686="","",BPU!A686)</f>
        <v/>
      </c>
      <c r="B686" s="32" t="str">
        <f>IF(BPU!B686="","",BPU!B686)</f>
        <v/>
      </c>
      <c r="C686" s="35" t="str">
        <f>IF(BPU!C686="","",BPU!C686)</f>
        <v/>
      </c>
      <c r="D686" s="36" t="n"/>
      <c r="E686" s="37" t="str">
        <f>IF(BPU!D686="","",BPU!D686)</f>
        <v/>
      </c>
      <c r="F686" s="38" t="str">
        <f>IF('Détail des lignes'!$F683="Sous-total",'Détail des lignes'!$AD683,IF(AND('Détail des lignes'!$F683="Ligne",ISNUMBER(D686),ISNUMBER(E686)),ROUND(D686*E686,2),""))</f>
        <v/>
      </c>
    </row>
    <row r="687" ht="26" customHeight="1">
      <c r="A687" s="35" t="str">
        <f>IF(BPU!A687="","",BPU!A687)</f>
        <v/>
      </c>
      <c r="B687" s="32" t="str">
        <f>IF(BPU!B687="","",BPU!B687)</f>
        <v/>
      </c>
      <c r="C687" s="35" t="str">
        <f>IF(BPU!C687="","",BPU!C687)</f>
        <v/>
      </c>
      <c r="D687" s="36" t="n"/>
      <c r="E687" s="37" t="str">
        <f>IF(BPU!D687="","",BPU!D687)</f>
        <v/>
      </c>
      <c r="F687" s="38" t="str">
        <f>IF('Détail des lignes'!$F684="Sous-total",'Détail des lignes'!$AD684,IF(AND('Détail des lignes'!$F684="Ligne",ISNUMBER(D687),ISNUMBER(E687)),ROUND(D687*E687,2),""))</f>
        <v/>
      </c>
    </row>
    <row r="688" ht="26" customHeight="1">
      <c r="A688" s="35" t="str">
        <f>IF(BPU!A688="","",BPU!A688)</f>
        <v/>
      </c>
      <c r="B688" s="32" t="str">
        <f>IF(BPU!B688="","",BPU!B688)</f>
        <v/>
      </c>
      <c r="C688" s="35" t="str">
        <f>IF(BPU!C688="","",BPU!C688)</f>
        <v/>
      </c>
      <c r="D688" s="36" t="n"/>
      <c r="E688" s="37" t="str">
        <f>IF(BPU!D688="","",BPU!D688)</f>
        <v/>
      </c>
      <c r="F688" s="38" t="str">
        <f>IF('Détail des lignes'!$F685="Sous-total",'Détail des lignes'!$AD685,IF(AND('Détail des lignes'!$F685="Ligne",ISNUMBER(D688),ISNUMBER(E688)),ROUND(D688*E688,2),""))</f>
        <v/>
      </c>
    </row>
    <row r="689" ht="26" customHeight="1">
      <c r="A689" s="35" t="str">
        <f>IF(BPU!A689="","",BPU!A689)</f>
        <v/>
      </c>
      <c r="B689" s="32" t="str">
        <f>IF(BPU!B689="","",BPU!B689)</f>
        <v/>
      </c>
      <c r="C689" s="35" t="str">
        <f>IF(BPU!C689="","",BPU!C689)</f>
        <v/>
      </c>
      <c r="D689" s="36" t="n"/>
      <c r="E689" s="37" t="str">
        <f>IF(BPU!D689="","",BPU!D689)</f>
        <v/>
      </c>
      <c r="F689" s="38" t="str">
        <f>IF('Détail des lignes'!$F686="Sous-total",'Détail des lignes'!$AD686,IF(AND('Détail des lignes'!$F686="Ligne",ISNUMBER(D689),ISNUMBER(E689)),ROUND(D689*E689,2),""))</f>
        <v/>
      </c>
    </row>
    <row r="690" ht="26" customHeight="1">
      <c r="A690" s="35" t="str">
        <f>IF(BPU!A690="","",BPU!A690)</f>
        <v/>
      </c>
      <c r="B690" s="32" t="str">
        <f>IF(BPU!B690="","",BPU!B690)</f>
        <v/>
      </c>
      <c r="C690" s="35" t="str">
        <f>IF(BPU!C690="","",BPU!C690)</f>
        <v/>
      </c>
      <c r="D690" s="36" t="n"/>
      <c r="E690" s="37" t="str">
        <f>IF(BPU!D690="","",BPU!D690)</f>
        <v/>
      </c>
      <c r="F690" s="38" t="str">
        <f>IF('Détail des lignes'!$F687="Sous-total",'Détail des lignes'!$AD687,IF(AND('Détail des lignes'!$F687="Ligne",ISNUMBER(D690),ISNUMBER(E690)),ROUND(D690*E690,2),""))</f>
        <v/>
      </c>
    </row>
    <row r="691" ht="26" customHeight="1">
      <c r="A691" s="35" t="str">
        <f>IF(BPU!A691="","",BPU!A691)</f>
        <v/>
      </c>
      <c r="B691" s="32" t="str">
        <f>IF(BPU!B691="","",BPU!B691)</f>
        <v/>
      </c>
      <c r="C691" s="35" t="str">
        <f>IF(BPU!C691="","",BPU!C691)</f>
        <v/>
      </c>
      <c r="D691" s="36" t="n"/>
      <c r="E691" s="37" t="str">
        <f>IF(BPU!D691="","",BPU!D691)</f>
        <v/>
      </c>
      <c r="F691" s="38" t="str">
        <f>IF('Détail des lignes'!$F688="Sous-total",'Détail des lignes'!$AD688,IF(AND('Détail des lignes'!$F688="Ligne",ISNUMBER(D691),ISNUMBER(E691)),ROUND(D691*E691,2),""))</f>
        <v/>
      </c>
    </row>
    <row r="692" ht="26" customHeight="1">
      <c r="A692" s="35" t="str">
        <f>IF(BPU!A692="","",BPU!A692)</f>
        <v/>
      </c>
      <c r="B692" s="32" t="str">
        <f>IF(BPU!B692="","",BPU!B692)</f>
        <v/>
      </c>
      <c r="C692" s="35" t="str">
        <f>IF(BPU!C692="","",BPU!C692)</f>
        <v/>
      </c>
      <c r="D692" s="36" t="n"/>
      <c r="E692" s="37" t="str">
        <f>IF(BPU!D692="","",BPU!D692)</f>
        <v/>
      </c>
      <c r="F692" s="38" t="str">
        <f>IF('Détail des lignes'!$F689="Sous-total",'Détail des lignes'!$AD689,IF(AND('Détail des lignes'!$F689="Ligne",ISNUMBER(D692),ISNUMBER(E692)),ROUND(D692*E692,2),""))</f>
        <v/>
      </c>
    </row>
    <row r="693" ht="26" customHeight="1">
      <c r="A693" s="35" t="str">
        <f>IF(BPU!A693="","",BPU!A693)</f>
        <v/>
      </c>
      <c r="B693" s="32" t="str">
        <f>IF(BPU!B693="","",BPU!B693)</f>
        <v/>
      </c>
      <c r="C693" s="35" t="str">
        <f>IF(BPU!C693="","",BPU!C693)</f>
        <v/>
      </c>
      <c r="D693" s="36" t="n"/>
      <c r="E693" s="37" t="str">
        <f>IF(BPU!D693="","",BPU!D693)</f>
        <v/>
      </c>
      <c r="F693" s="38" t="str">
        <f>IF('Détail des lignes'!$F690="Sous-total",'Détail des lignes'!$AD690,IF(AND('Détail des lignes'!$F690="Ligne",ISNUMBER(D693),ISNUMBER(E693)),ROUND(D693*E693,2),""))</f>
        <v/>
      </c>
    </row>
    <row r="694" ht="26" customHeight="1">
      <c r="A694" s="35" t="str">
        <f>IF(BPU!A694="","",BPU!A694)</f>
        <v/>
      </c>
      <c r="B694" s="32" t="str">
        <f>IF(BPU!B694="","",BPU!B694)</f>
        <v/>
      </c>
      <c r="C694" s="35" t="str">
        <f>IF(BPU!C694="","",BPU!C694)</f>
        <v/>
      </c>
      <c r="D694" s="36" t="n"/>
      <c r="E694" s="37" t="str">
        <f>IF(BPU!D694="","",BPU!D694)</f>
        <v/>
      </c>
      <c r="F694" s="38" t="str">
        <f>IF('Détail des lignes'!$F691="Sous-total",'Détail des lignes'!$AD691,IF(AND('Détail des lignes'!$F691="Ligne",ISNUMBER(D694),ISNUMBER(E694)),ROUND(D694*E694,2),""))</f>
        <v/>
      </c>
    </row>
    <row r="695" ht="26" customHeight="1">
      <c r="A695" s="35" t="str">
        <f>IF(BPU!A695="","",BPU!A695)</f>
        <v/>
      </c>
      <c r="B695" s="32" t="str">
        <f>IF(BPU!B695="","",BPU!B695)</f>
        <v/>
      </c>
      <c r="C695" s="35" t="str">
        <f>IF(BPU!C695="","",BPU!C695)</f>
        <v/>
      </c>
      <c r="D695" s="36" t="n"/>
      <c r="E695" s="37" t="str">
        <f>IF(BPU!D695="","",BPU!D695)</f>
        <v/>
      </c>
      <c r="F695" s="38" t="str">
        <f>IF('Détail des lignes'!$F692="Sous-total",'Détail des lignes'!$AD692,IF(AND('Détail des lignes'!$F692="Ligne",ISNUMBER(D695),ISNUMBER(E695)),ROUND(D695*E695,2),""))</f>
        <v/>
      </c>
    </row>
    <row r="696" ht="26" customHeight="1">
      <c r="A696" s="35" t="str">
        <f>IF(BPU!A696="","",BPU!A696)</f>
        <v/>
      </c>
      <c r="B696" s="32" t="str">
        <f>IF(BPU!B696="","",BPU!B696)</f>
        <v/>
      </c>
      <c r="C696" s="35" t="str">
        <f>IF(BPU!C696="","",BPU!C696)</f>
        <v/>
      </c>
      <c r="D696" s="36" t="n"/>
      <c r="E696" s="37" t="str">
        <f>IF(BPU!D696="","",BPU!D696)</f>
        <v/>
      </c>
      <c r="F696" s="38" t="str">
        <f>IF('Détail des lignes'!$F693="Sous-total",'Détail des lignes'!$AD693,IF(AND('Détail des lignes'!$F693="Ligne",ISNUMBER(D696),ISNUMBER(E696)),ROUND(D696*E696,2),""))</f>
        <v/>
      </c>
    </row>
    <row r="697" ht="26" customHeight="1">
      <c r="A697" s="35" t="str">
        <f>IF(BPU!A697="","",BPU!A697)</f>
        <v/>
      </c>
      <c r="B697" s="32" t="str">
        <f>IF(BPU!B697="","",BPU!B697)</f>
        <v/>
      </c>
      <c r="C697" s="35" t="str">
        <f>IF(BPU!C697="","",BPU!C697)</f>
        <v/>
      </c>
      <c r="D697" s="36" t="n"/>
      <c r="E697" s="37" t="str">
        <f>IF(BPU!D697="","",BPU!D697)</f>
        <v/>
      </c>
      <c r="F697" s="38" t="str">
        <f>IF('Détail des lignes'!$F694="Sous-total",'Détail des lignes'!$AD694,IF(AND('Détail des lignes'!$F694="Ligne",ISNUMBER(D697),ISNUMBER(E697)),ROUND(D697*E697,2),""))</f>
        <v/>
      </c>
    </row>
    <row r="698" ht="26" customHeight="1">
      <c r="A698" s="35" t="str">
        <f>IF(BPU!A698="","",BPU!A698)</f>
        <v/>
      </c>
      <c r="B698" s="32" t="str">
        <f>IF(BPU!B698="","",BPU!B698)</f>
        <v/>
      </c>
      <c r="C698" s="35" t="str">
        <f>IF(BPU!C698="","",BPU!C698)</f>
        <v/>
      </c>
      <c r="D698" s="36" t="n"/>
      <c r="E698" s="37" t="str">
        <f>IF(BPU!D698="","",BPU!D698)</f>
        <v/>
      </c>
      <c r="F698" s="38" t="str">
        <f>IF('Détail des lignes'!$F695="Sous-total",'Détail des lignes'!$AD695,IF(AND('Détail des lignes'!$F695="Ligne",ISNUMBER(D698),ISNUMBER(E698)),ROUND(D698*E698,2),""))</f>
        <v/>
      </c>
    </row>
    <row r="699" ht="26" customHeight="1">
      <c r="A699" s="35" t="str">
        <f>IF(BPU!A699="","",BPU!A699)</f>
        <v/>
      </c>
      <c r="B699" s="32" t="str">
        <f>IF(BPU!B699="","",BPU!B699)</f>
        <v/>
      </c>
      <c r="C699" s="35" t="str">
        <f>IF(BPU!C699="","",BPU!C699)</f>
        <v/>
      </c>
      <c r="D699" s="36" t="n"/>
      <c r="E699" s="37" t="str">
        <f>IF(BPU!D699="","",BPU!D699)</f>
        <v/>
      </c>
      <c r="F699" s="38" t="str">
        <f>IF('Détail des lignes'!$F696="Sous-total",'Détail des lignes'!$AD696,IF(AND('Détail des lignes'!$F696="Ligne",ISNUMBER(D699),ISNUMBER(E699)),ROUND(D699*E699,2),""))</f>
        <v/>
      </c>
    </row>
    <row r="700" ht="26" customHeight="1">
      <c r="A700" s="35" t="str">
        <f>IF(BPU!A700="","",BPU!A700)</f>
        <v/>
      </c>
      <c r="B700" s="32" t="str">
        <f>IF(BPU!B700="","",BPU!B700)</f>
        <v/>
      </c>
      <c r="C700" s="35" t="str">
        <f>IF(BPU!C700="","",BPU!C700)</f>
        <v/>
      </c>
      <c r="D700" s="36" t="n"/>
      <c r="E700" s="37" t="str">
        <f>IF(BPU!D700="","",BPU!D700)</f>
        <v/>
      </c>
      <c r="F700" s="38" t="str">
        <f>IF('Détail des lignes'!$F697="Sous-total",'Détail des lignes'!$AD697,IF(AND('Détail des lignes'!$F697="Ligne",ISNUMBER(D700),ISNUMBER(E700)),ROUND(D700*E700,2),""))</f>
        <v/>
      </c>
    </row>
    <row r="701" ht="26" customHeight="1">
      <c r="A701" s="35" t="str">
        <f>IF(BPU!A701="","",BPU!A701)</f>
        <v/>
      </c>
      <c r="B701" s="32" t="str">
        <f>IF(BPU!B701="","",BPU!B701)</f>
        <v/>
      </c>
      <c r="C701" s="35" t="str">
        <f>IF(BPU!C701="","",BPU!C701)</f>
        <v/>
      </c>
      <c r="D701" s="36" t="n"/>
      <c r="E701" s="37" t="str">
        <f>IF(BPU!D701="","",BPU!D701)</f>
        <v/>
      </c>
      <c r="F701" s="38" t="str">
        <f>IF('Détail des lignes'!$F698="Sous-total",'Détail des lignes'!$AD698,IF(AND('Détail des lignes'!$F698="Ligne",ISNUMBER(D701),ISNUMBER(E701)),ROUND(D701*E701,2),""))</f>
        <v/>
      </c>
    </row>
    <row r="702" ht="26" customHeight="1">
      <c r="A702" s="35" t="str">
        <f>IF(BPU!A702="","",BPU!A702)</f>
        <v/>
      </c>
      <c r="B702" s="32" t="str">
        <f>IF(BPU!B702="","",BPU!B702)</f>
        <v/>
      </c>
      <c r="C702" s="35" t="str">
        <f>IF(BPU!C702="","",BPU!C702)</f>
        <v/>
      </c>
      <c r="D702" s="36" t="n"/>
      <c r="E702" s="37" t="str">
        <f>IF(BPU!D702="","",BPU!D702)</f>
        <v/>
      </c>
      <c r="F702" s="38" t="str">
        <f>IF('Détail des lignes'!$F699="Sous-total",'Détail des lignes'!$AD699,IF(AND('Détail des lignes'!$F699="Ligne",ISNUMBER(D702),ISNUMBER(E702)),ROUND(D702*E702,2),""))</f>
        <v/>
      </c>
    </row>
    <row r="703" ht="26" customHeight="1">
      <c r="A703" s="35" t="str">
        <f>IF(BPU!A703="","",BPU!A703)</f>
        <v/>
      </c>
      <c r="B703" s="32" t="str">
        <f>IF(BPU!B703="","",BPU!B703)</f>
        <v/>
      </c>
      <c r="C703" s="35" t="str">
        <f>IF(BPU!C703="","",BPU!C703)</f>
        <v/>
      </c>
      <c r="D703" s="36" t="n"/>
      <c r="E703" s="37" t="str">
        <f>IF(BPU!D703="","",BPU!D703)</f>
        <v/>
      </c>
      <c r="F703" s="38" t="str">
        <f>IF('Détail des lignes'!$F700="Sous-total",'Détail des lignes'!$AD700,IF(AND('Détail des lignes'!$F700="Ligne",ISNUMBER(D703),ISNUMBER(E703)),ROUND(D703*E703,2),""))</f>
        <v/>
      </c>
    </row>
    <row r="704" ht="26" customHeight="1">
      <c r="A704" s="35" t="str">
        <f>IF(BPU!A704="","",BPU!A704)</f>
        <v/>
      </c>
      <c r="B704" s="32" t="str">
        <f>IF(BPU!B704="","",BPU!B704)</f>
        <v/>
      </c>
      <c r="C704" s="35" t="str">
        <f>IF(BPU!C704="","",BPU!C704)</f>
        <v/>
      </c>
      <c r="D704" s="36" t="n"/>
      <c r="E704" s="37" t="str">
        <f>IF(BPU!D704="","",BPU!D704)</f>
        <v/>
      </c>
      <c r="F704" s="38" t="str">
        <f>IF('Détail des lignes'!$F701="Sous-total",'Détail des lignes'!$AD701,IF(AND('Détail des lignes'!$F701="Ligne",ISNUMBER(D704),ISNUMBER(E704)),ROUND(D704*E704,2),""))</f>
        <v/>
      </c>
    </row>
    <row r="705" ht="26" customHeight="1">
      <c r="A705" s="35" t="str">
        <f>IF(BPU!A705="","",BPU!A705)</f>
        <v/>
      </c>
      <c r="B705" s="32" t="str">
        <f>IF(BPU!B705="","",BPU!B705)</f>
        <v/>
      </c>
      <c r="C705" s="35" t="str">
        <f>IF(BPU!C705="","",BPU!C705)</f>
        <v/>
      </c>
      <c r="D705" s="36" t="n"/>
      <c r="E705" s="37" t="str">
        <f>IF(BPU!D705="","",BPU!D705)</f>
        <v/>
      </c>
      <c r="F705" s="38" t="str">
        <f>IF('Détail des lignes'!$F702="Sous-total",'Détail des lignes'!$AD702,IF(AND('Détail des lignes'!$F702="Ligne",ISNUMBER(D705),ISNUMBER(E705)),ROUND(D705*E705,2),""))</f>
        <v/>
      </c>
    </row>
    <row r="706" ht="26" customHeight="1">
      <c r="A706" s="35" t="str">
        <f>IF(BPU!A706="","",BPU!A706)</f>
        <v/>
      </c>
      <c r="B706" s="32" t="str">
        <f>IF(BPU!B706="","",BPU!B706)</f>
        <v/>
      </c>
      <c r="C706" s="35" t="str">
        <f>IF(BPU!C706="","",BPU!C706)</f>
        <v/>
      </c>
      <c r="D706" s="36" t="n"/>
      <c r="E706" s="37" t="str">
        <f>IF(BPU!D706="","",BPU!D706)</f>
        <v/>
      </c>
      <c r="F706" s="38" t="str">
        <f>IF('Détail des lignes'!$F703="Sous-total",'Détail des lignes'!$AD703,IF(AND('Détail des lignes'!$F703="Ligne",ISNUMBER(D706),ISNUMBER(E706)),ROUND(D706*E706,2),""))</f>
        <v/>
      </c>
    </row>
    <row r="707" ht="26" customHeight="1">
      <c r="A707" s="35" t="str">
        <f>IF(BPU!A707="","",BPU!A707)</f>
        <v/>
      </c>
      <c r="B707" s="32" t="str">
        <f>IF(BPU!B707="","",BPU!B707)</f>
        <v/>
      </c>
      <c r="C707" s="35" t="str">
        <f>IF(BPU!C707="","",BPU!C707)</f>
        <v/>
      </c>
      <c r="D707" s="36" t="n"/>
      <c r="E707" s="37" t="str">
        <f>IF(BPU!D707="","",BPU!D707)</f>
        <v/>
      </c>
      <c r="F707" s="38" t="str">
        <f>IF('Détail des lignes'!$F704="Sous-total",'Détail des lignes'!$AD704,IF(AND('Détail des lignes'!$F704="Ligne",ISNUMBER(D707),ISNUMBER(E707)),ROUND(D707*E707,2),""))</f>
        <v/>
      </c>
    </row>
    <row r="708" ht="26" customHeight="1">
      <c r="A708" s="35" t="str">
        <f>IF(BPU!A708="","",BPU!A708)</f>
        <v/>
      </c>
      <c r="B708" s="32" t="str">
        <f>IF(BPU!B708="","",BPU!B708)</f>
        <v/>
      </c>
      <c r="C708" s="35" t="str">
        <f>IF(BPU!C708="","",BPU!C708)</f>
        <v/>
      </c>
      <c r="D708" s="36" t="n"/>
      <c r="E708" s="37" t="str">
        <f>IF(BPU!D708="","",BPU!D708)</f>
        <v/>
      </c>
      <c r="F708" s="38" t="str">
        <f>IF('Détail des lignes'!$F705="Sous-total",'Détail des lignes'!$AD705,IF(AND('Détail des lignes'!$F705="Ligne",ISNUMBER(D708),ISNUMBER(E708)),ROUND(D708*E708,2),""))</f>
        <v/>
      </c>
    </row>
    <row r="709" ht="26" customHeight="1">
      <c r="A709" s="35" t="str">
        <f>IF(BPU!A709="","",BPU!A709)</f>
        <v/>
      </c>
      <c r="B709" s="32" t="str">
        <f>IF(BPU!B709="","",BPU!B709)</f>
        <v/>
      </c>
      <c r="C709" s="35" t="str">
        <f>IF(BPU!C709="","",BPU!C709)</f>
        <v/>
      </c>
      <c r="D709" s="36" t="n"/>
      <c r="E709" s="37" t="str">
        <f>IF(BPU!D709="","",BPU!D709)</f>
        <v/>
      </c>
      <c r="F709" s="38" t="str">
        <f>IF('Détail des lignes'!$F706="Sous-total",'Détail des lignes'!$AD706,IF(AND('Détail des lignes'!$F706="Ligne",ISNUMBER(D709),ISNUMBER(E709)),ROUND(D709*E709,2),""))</f>
        <v/>
      </c>
    </row>
    <row r="710" ht="26" customHeight="1">
      <c r="A710" s="35" t="str">
        <f>IF(BPU!A710="","",BPU!A710)</f>
        <v/>
      </c>
      <c r="B710" s="32" t="str">
        <f>IF(BPU!B710="","",BPU!B710)</f>
        <v/>
      </c>
      <c r="C710" s="35" t="str">
        <f>IF(BPU!C710="","",BPU!C710)</f>
        <v/>
      </c>
      <c r="D710" s="36" t="n"/>
      <c r="E710" s="37" t="str">
        <f>IF(BPU!D710="","",BPU!D710)</f>
        <v/>
      </c>
      <c r="F710" s="38" t="str">
        <f>IF('Détail des lignes'!$F707="Sous-total",'Détail des lignes'!$AD707,IF(AND('Détail des lignes'!$F707="Ligne",ISNUMBER(D710),ISNUMBER(E710)),ROUND(D710*E710,2),""))</f>
        <v/>
      </c>
    </row>
    <row r="711" ht="26" customHeight="1">
      <c r="A711" s="35" t="str">
        <f>IF(BPU!A711="","",BPU!A711)</f>
        <v/>
      </c>
      <c r="B711" s="32" t="str">
        <f>IF(BPU!B711="","",BPU!B711)</f>
        <v/>
      </c>
      <c r="C711" s="35" t="str">
        <f>IF(BPU!C711="","",BPU!C711)</f>
        <v/>
      </c>
      <c r="D711" s="36" t="n"/>
      <c r="E711" s="37" t="str">
        <f>IF(BPU!D711="","",BPU!D711)</f>
        <v/>
      </c>
      <c r="F711" s="38" t="str">
        <f>IF('Détail des lignes'!$F708="Sous-total",'Détail des lignes'!$AD708,IF(AND('Détail des lignes'!$F708="Ligne",ISNUMBER(D711),ISNUMBER(E711)),ROUND(D711*E711,2),""))</f>
        <v/>
      </c>
    </row>
    <row r="712" ht="26" customHeight="1">
      <c r="A712" s="35" t="str">
        <f>IF(BPU!A712="","",BPU!A712)</f>
        <v/>
      </c>
      <c r="B712" s="32" t="str">
        <f>IF(BPU!B712="","",BPU!B712)</f>
        <v/>
      </c>
      <c r="C712" s="35" t="str">
        <f>IF(BPU!C712="","",BPU!C712)</f>
        <v/>
      </c>
      <c r="D712" s="36" t="n"/>
      <c r="E712" s="37" t="str">
        <f>IF(BPU!D712="","",BPU!D712)</f>
        <v/>
      </c>
      <c r="F712" s="38" t="str">
        <f>IF('Détail des lignes'!$F709="Sous-total",'Détail des lignes'!$AD709,IF(AND('Détail des lignes'!$F709="Ligne",ISNUMBER(D712),ISNUMBER(E712)),ROUND(D712*E712,2),""))</f>
        <v/>
      </c>
    </row>
    <row r="713" ht="26" customHeight="1">
      <c r="A713" s="35" t="str">
        <f>IF(BPU!A713="","",BPU!A713)</f>
        <v/>
      </c>
      <c r="B713" s="32" t="str">
        <f>IF(BPU!B713="","",BPU!B713)</f>
        <v/>
      </c>
      <c r="C713" s="35" t="str">
        <f>IF(BPU!C713="","",BPU!C713)</f>
        <v/>
      </c>
      <c r="D713" s="36" t="n"/>
      <c r="E713" s="37" t="str">
        <f>IF(BPU!D713="","",BPU!D713)</f>
        <v/>
      </c>
      <c r="F713" s="38" t="str">
        <f>IF('Détail des lignes'!$F710="Sous-total",'Détail des lignes'!$AD710,IF(AND('Détail des lignes'!$F710="Ligne",ISNUMBER(D713),ISNUMBER(E713)),ROUND(D713*E713,2),""))</f>
        <v/>
      </c>
    </row>
    <row r="714" ht="26" customHeight="1">
      <c r="A714" s="35" t="str">
        <f>IF(BPU!A714="","",BPU!A714)</f>
        <v/>
      </c>
      <c r="B714" s="32" t="str">
        <f>IF(BPU!B714="","",BPU!B714)</f>
        <v/>
      </c>
      <c r="C714" s="35" t="str">
        <f>IF(BPU!C714="","",BPU!C714)</f>
        <v/>
      </c>
      <c r="D714" s="36" t="n"/>
      <c r="E714" s="37" t="str">
        <f>IF(BPU!D714="","",BPU!D714)</f>
        <v/>
      </c>
      <c r="F714" s="38" t="str">
        <f>IF('Détail des lignes'!$F711="Sous-total",'Détail des lignes'!$AD711,IF(AND('Détail des lignes'!$F711="Ligne",ISNUMBER(D714),ISNUMBER(E714)),ROUND(D714*E714,2),""))</f>
        <v/>
      </c>
    </row>
    <row r="715" ht="26" customHeight="1">
      <c r="A715" s="35" t="str">
        <f>IF(BPU!A715="","",BPU!A715)</f>
        <v/>
      </c>
      <c r="B715" s="32" t="str">
        <f>IF(BPU!B715="","",BPU!B715)</f>
        <v/>
      </c>
      <c r="C715" s="35" t="str">
        <f>IF(BPU!C715="","",BPU!C715)</f>
        <v/>
      </c>
      <c r="D715" s="36" t="n"/>
      <c r="E715" s="37" t="str">
        <f>IF(BPU!D715="","",BPU!D715)</f>
        <v/>
      </c>
      <c r="F715" s="38" t="str">
        <f>IF('Détail des lignes'!$F712="Sous-total",'Détail des lignes'!$AD712,IF(AND('Détail des lignes'!$F712="Ligne",ISNUMBER(D715),ISNUMBER(E715)),ROUND(D715*E715,2),""))</f>
        <v/>
      </c>
    </row>
    <row r="716" ht="26" customHeight="1">
      <c r="A716" s="35" t="str">
        <f>IF(BPU!A716="","",BPU!A716)</f>
        <v/>
      </c>
      <c r="B716" s="32" t="str">
        <f>IF(BPU!B716="","",BPU!B716)</f>
        <v/>
      </c>
      <c r="C716" s="35" t="str">
        <f>IF(BPU!C716="","",BPU!C716)</f>
        <v/>
      </c>
      <c r="D716" s="36" t="n"/>
      <c r="E716" s="37" t="str">
        <f>IF(BPU!D716="","",BPU!D716)</f>
        <v/>
      </c>
      <c r="F716" s="38" t="str">
        <f>IF('Détail des lignes'!$F713="Sous-total",'Détail des lignes'!$AD713,IF(AND('Détail des lignes'!$F713="Ligne",ISNUMBER(D716),ISNUMBER(E716)),ROUND(D716*E716,2),""))</f>
        <v/>
      </c>
    </row>
    <row r="717" ht="26" customHeight="1">
      <c r="A717" s="35" t="str">
        <f>IF(BPU!A717="","",BPU!A717)</f>
        <v/>
      </c>
      <c r="B717" s="32" t="str">
        <f>IF(BPU!B717="","",BPU!B717)</f>
        <v/>
      </c>
      <c r="C717" s="35" t="str">
        <f>IF(BPU!C717="","",BPU!C717)</f>
        <v/>
      </c>
      <c r="D717" s="36" t="n"/>
      <c r="E717" s="37" t="str">
        <f>IF(BPU!D717="","",BPU!D717)</f>
        <v/>
      </c>
      <c r="F717" s="38" t="str">
        <f>IF('Détail des lignes'!$F714="Sous-total",'Détail des lignes'!$AD714,IF(AND('Détail des lignes'!$F714="Ligne",ISNUMBER(D717),ISNUMBER(E717)),ROUND(D717*E717,2),""))</f>
        <v/>
      </c>
    </row>
    <row r="718" ht="26" customHeight="1">
      <c r="A718" s="35" t="str">
        <f>IF(BPU!A718="","",BPU!A718)</f>
        <v/>
      </c>
      <c r="B718" s="32" t="str">
        <f>IF(BPU!B718="","",BPU!B718)</f>
        <v/>
      </c>
      <c r="C718" s="35" t="str">
        <f>IF(BPU!C718="","",BPU!C718)</f>
        <v/>
      </c>
      <c r="D718" s="36" t="n"/>
      <c r="E718" s="37" t="str">
        <f>IF(BPU!D718="","",BPU!D718)</f>
        <v/>
      </c>
      <c r="F718" s="38" t="str">
        <f>IF('Détail des lignes'!$F715="Sous-total",'Détail des lignes'!$AD715,IF(AND('Détail des lignes'!$F715="Ligne",ISNUMBER(D718),ISNUMBER(E718)),ROUND(D718*E718,2),""))</f>
        <v/>
      </c>
    </row>
    <row r="719" ht="26" customHeight="1">
      <c r="A719" s="35" t="str">
        <f>IF(BPU!A719="","",BPU!A719)</f>
        <v/>
      </c>
      <c r="B719" s="32" t="str">
        <f>IF(BPU!B719="","",BPU!B719)</f>
        <v/>
      </c>
      <c r="C719" s="35" t="str">
        <f>IF(BPU!C719="","",BPU!C719)</f>
        <v/>
      </c>
      <c r="D719" s="36" t="n"/>
      <c r="E719" s="37" t="str">
        <f>IF(BPU!D719="","",BPU!D719)</f>
        <v/>
      </c>
      <c r="F719" s="38" t="str">
        <f>IF('Détail des lignes'!$F716="Sous-total",'Détail des lignes'!$AD716,IF(AND('Détail des lignes'!$F716="Ligne",ISNUMBER(D719),ISNUMBER(E719)),ROUND(D719*E719,2),""))</f>
        <v/>
      </c>
    </row>
    <row r="720" ht="26" customHeight="1">
      <c r="A720" s="35" t="str">
        <f>IF(BPU!A720="","",BPU!A720)</f>
        <v/>
      </c>
      <c r="B720" s="32" t="str">
        <f>IF(BPU!B720="","",BPU!B720)</f>
        <v/>
      </c>
      <c r="C720" s="35" t="str">
        <f>IF(BPU!C720="","",BPU!C720)</f>
        <v/>
      </c>
      <c r="D720" s="36" t="n"/>
      <c r="E720" s="37" t="str">
        <f>IF(BPU!D720="","",BPU!D720)</f>
        <v/>
      </c>
      <c r="F720" s="38" t="str">
        <f>IF('Détail des lignes'!$F717="Sous-total",'Détail des lignes'!$AD717,IF(AND('Détail des lignes'!$F717="Ligne",ISNUMBER(D720),ISNUMBER(E720)),ROUND(D720*E720,2),""))</f>
        <v/>
      </c>
    </row>
    <row r="721" ht="26" customHeight="1">
      <c r="A721" s="35" t="str">
        <f>IF(BPU!A721="","",BPU!A721)</f>
        <v/>
      </c>
      <c r="B721" s="32" t="str">
        <f>IF(BPU!B721="","",BPU!B721)</f>
        <v/>
      </c>
      <c r="C721" s="35" t="str">
        <f>IF(BPU!C721="","",BPU!C721)</f>
        <v/>
      </c>
      <c r="D721" s="36" t="n"/>
      <c r="E721" s="37" t="str">
        <f>IF(BPU!D721="","",BPU!D721)</f>
        <v/>
      </c>
      <c r="F721" s="38" t="str">
        <f>IF('Détail des lignes'!$F718="Sous-total",'Détail des lignes'!$AD718,IF(AND('Détail des lignes'!$F718="Ligne",ISNUMBER(D721),ISNUMBER(E721)),ROUND(D721*E721,2),""))</f>
        <v/>
      </c>
    </row>
    <row r="722" ht="26" customHeight="1">
      <c r="A722" s="35" t="str">
        <f>IF(BPU!A722="","",BPU!A722)</f>
        <v/>
      </c>
      <c r="B722" s="32" t="str">
        <f>IF(BPU!B722="","",BPU!B722)</f>
        <v/>
      </c>
      <c r="C722" s="35" t="str">
        <f>IF(BPU!C722="","",BPU!C722)</f>
        <v/>
      </c>
      <c r="D722" s="36" t="n"/>
      <c r="E722" s="37" t="str">
        <f>IF(BPU!D722="","",BPU!D722)</f>
        <v/>
      </c>
      <c r="F722" s="38" t="str">
        <f>IF('Détail des lignes'!$F719="Sous-total",'Détail des lignes'!$AD719,IF(AND('Détail des lignes'!$F719="Ligne",ISNUMBER(D722),ISNUMBER(E722)),ROUND(D722*E722,2),""))</f>
        <v/>
      </c>
    </row>
    <row r="723" ht="26" customHeight="1">
      <c r="A723" s="35" t="str">
        <f>IF(BPU!A723="","",BPU!A723)</f>
        <v/>
      </c>
      <c r="B723" s="32" t="str">
        <f>IF(BPU!B723="","",BPU!B723)</f>
        <v/>
      </c>
      <c r="C723" s="35" t="str">
        <f>IF(BPU!C723="","",BPU!C723)</f>
        <v/>
      </c>
      <c r="D723" s="36" t="n"/>
      <c r="E723" s="37" t="str">
        <f>IF(BPU!D723="","",BPU!D723)</f>
        <v/>
      </c>
      <c r="F723" s="38" t="str">
        <f>IF('Détail des lignes'!$F720="Sous-total",'Détail des lignes'!$AD720,IF(AND('Détail des lignes'!$F720="Ligne",ISNUMBER(D723),ISNUMBER(E723)),ROUND(D723*E723,2),""))</f>
        <v/>
      </c>
    </row>
    <row r="724" ht="26" customHeight="1">
      <c r="A724" s="35" t="str">
        <f>IF(BPU!A724="","",BPU!A724)</f>
        <v/>
      </c>
      <c r="B724" s="32" t="str">
        <f>IF(BPU!B724="","",BPU!B724)</f>
        <v/>
      </c>
      <c r="C724" s="35" t="str">
        <f>IF(BPU!C724="","",BPU!C724)</f>
        <v/>
      </c>
      <c r="D724" s="36" t="n"/>
      <c r="E724" s="37" t="str">
        <f>IF(BPU!D724="","",BPU!D724)</f>
        <v/>
      </c>
      <c r="F724" s="38" t="str">
        <f>IF('Détail des lignes'!$F721="Sous-total",'Détail des lignes'!$AD721,IF(AND('Détail des lignes'!$F721="Ligne",ISNUMBER(D724),ISNUMBER(E724)),ROUND(D724*E724,2),""))</f>
        <v/>
      </c>
    </row>
    <row r="725" ht="26" customHeight="1">
      <c r="A725" s="35" t="str">
        <f>IF(BPU!A725="","",BPU!A725)</f>
        <v/>
      </c>
      <c r="B725" s="32" t="str">
        <f>IF(BPU!B725="","",BPU!B725)</f>
        <v/>
      </c>
      <c r="C725" s="35" t="str">
        <f>IF(BPU!C725="","",BPU!C725)</f>
        <v/>
      </c>
      <c r="D725" s="36" t="n"/>
      <c r="E725" s="37" t="str">
        <f>IF(BPU!D725="","",BPU!D725)</f>
        <v/>
      </c>
      <c r="F725" s="38" t="str">
        <f>IF('Détail des lignes'!$F722="Sous-total",'Détail des lignes'!$AD722,IF(AND('Détail des lignes'!$F722="Ligne",ISNUMBER(D725),ISNUMBER(E725)),ROUND(D725*E725,2),""))</f>
        <v/>
      </c>
    </row>
    <row r="726" ht="26" customHeight="1">
      <c r="A726" s="35" t="str">
        <f>IF(BPU!A726="","",BPU!A726)</f>
        <v/>
      </c>
      <c r="B726" s="32" t="str">
        <f>IF(BPU!B726="","",BPU!B726)</f>
        <v/>
      </c>
      <c r="C726" s="35" t="str">
        <f>IF(BPU!C726="","",BPU!C726)</f>
        <v/>
      </c>
      <c r="D726" s="36" t="n"/>
      <c r="E726" s="37" t="str">
        <f>IF(BPU!D726="","",BPU!D726)</f>
        <v/>
      </c>
      <c r="F726" s="38" t="str">
        <f>IF('Détail des lignes'!$F723="Sous-total",'Détail des lignes'!$AD723,IF(AND('Détail des lignes'!$F723="Ligne",ISNUMBER(D726),ISNUMBER(E726)),ROUND(D726*E726,2),""))</f>
        <v/>
      </c>
    </row>
    <row r="727" ht="26" customHeight="1">
      <c r="A727" s="35" t="str">
        <f>IF(BPU!A727="","",BPU!A727)</f>
        <v/>
      </c>
      <c r="B727" s="32" t="str">
        <f>IF(BPU!B727="","",BPU!B727)</f>
        <v/>
      </c>
      <c r="C727" s="35" t="str">
        <f>IF(BPU!C727="","",BPU!C727)</f>
        <v/>
      </c>
      <c r="D727" s="36" t="n"/>
      <c r="E727" s="37" t="str">
        <f>IF(BPU!D727="","",BPU!D727)</f>
        <v/>
      </c>
      <c r="F727" s="38" t="str">
        <f>IF('Détail des lignes'!$F724="Sous-total",'Détail des lignes'!$AD724,IF(AND('Détail des lignes'!$F724="Ligne",ISNUMBER(D727),ISNUMBER(E727)),ROUND(D727*E727,2),""))</f>
        <v/>
      </c>
    </row>
    <row r="728" ht="26" customHeight="1">
      <c r="A728" s="35" t="str">
        <f>IF(BPU!A728="","",BPU!A728)</f>
        <v/>
      </c>
      <c r="B728" s="32" t="str">
        <f>IF(BPU!B728="","",BPU!B728)</f>
        <v/>
      </c>
      <c r="C728" s="35" t="str">
        <f>IF(BPU!C728="","",BPU!C728)</f>
        <v/>
      </c>
      <c r="D728" s="36" t="n"/>
      <c r="E728" s="37" t="str">
        <f>IF(BPU!D728="","",BPU!D728)</f>
        <v/>
      </c>
      <c r="F728" s="38" t="str">
        <f>IF('Détail des lignes'!$F725="Sous-total",'Détail des lignes'!$AD725,IF(AND('Détail des lignes'!$F725="Ligne",ISNUMBER(D728),ISNUMBER(E728)),ROUND(D728*E728,2),""))</f>
        <v/>
      </c>
    </row>
    <row r="729" ht="26" customHeight="1">
      <c r="A729" s="35" t="str">
        <f>IF(BPU!A729="","",BPU!A729)</f>
        <v/>
      </c>
      <c r="B729" s="32" t="str">
        <f>IF(BPU!B729="","",BPU!B729)</f>
        <v/>
      </c>
      <c r="C729" s="35" t="str">
        <f>IF(BPU!C729="","",BPU!C729)</f>
        <v/>
      </c>
      <c r="D729" s="36" t="n"/>
      <c r="E729" s="37" t="str">
        <f>IF(BPU!D729="","",BPU!D729)</f>
        <v/>
      </c>
      <c r="F729" s="38" t="str">
        <f>IF('Détail des lignes'!$F726="Sous-total",'Détail des lignes'!$AD726,IF(AND('Détail des lignes'!$F726="Ligne",ISNUMBER(D729),ISNUMBER(E729)),ROUND(D729*E729,2),""))</f>
        <v/>
      </c>
    </row>
    <row r="730" ht="26" customHeight="1">
      <c r="A730" s="35" t="str">
        <f>IF(BPU!A730="","",BPU!A730)</f>
        <v/>
      </c>
      <c r="B730" s="32" t="str">
        <f>IF(BPU!B730="","",BPU!B730)</f>
        <v/>
      </c>
      <c r="C730" s="35" t="str">
        <f>IF(BPU!C730="","",BPU!C730)</f>
        <v/>
      </c>
      <c r="D730" s="36" t="n"/>
      <c r="E730" s="37" t="str">
        <f>IF(BPU!D730="","",BPU!D730)</f>
        <v/>
      </c>
      <c r="F730" s="38" t="str">
        <f>IF('Détail des lignes'!$F727="Sous-total",'Détail des lignes'!$AD727,IF(AND('Détail des lignes'!$F727="Ligne",ISNUMBER(D730),ISNUMBER(E730)),ROUND(D730*E730,2),""))</f>
        <v/>
      </c>
    </row>
    <row r="731" ht="26" customHeight="1">
      <c r="A731" s="35" t="str">
        <f>IF(BPU!A731="","",BPU!A731)</f>
        <v/>
      </c>
      <c r="B731" s="32" t="str">
        <f>IF(BPU!B731="","",BPU!B731)</f>
        <v/>
      </c>
      <c r="C731" s="35" t="str">
        <f>IF(BPU!C731="","",BPU!C731)</f>
        <v/>
      </c>
      <c r="D731" s="36" t="n"/>
      <c r="E731" s="37" t="str">
        <f>IF(BPU!D731="","",BPU!D731)</f>
        <v/>
      </c>
      <c r="F731" s="38" t="str">
        <f>IF('Détail des lignes'!$F728="Sous-total",'Détail des lignes'!$AD728,IF(AND('Détail des lignes'!$F728="Ligne",ISNUMBER(D731),ISNUMBER(E731)),ROUND(D731*E731,2),""))</f>
        <v/>
      </c>
    </row>
    <row r="732" ht="26" customHeight="1">
      <c r="A732" s="35" t="str">
        <f>IF(BPU!A732="","",BPU!A732)</f>
        <v/>
      </c>
      <c r="B732" s="32" t="str">
        <f>IF(BPU!B732="","",BPU!B732)</f>
        <v/>
      </c>
      <c r="C732" s="35" t="str">
        <f>IF(BPU!C732="","",BPU!C732)</f>
        <v/>
      </c>
      <c r="D732" s="36" t="n"/>
      <c r="E732" s="37" t="str">
        <f>IF(BPU!D732="","",BPU!D732)</f>
        <v/>
      </c>
      <c r="F732" s="38" t="str">
        <f>IF('Détail des lignes'!$F729="Sous-total",'Détail des lignes'!$AD729,IF(AND('Détail des lignes'!$F729="Ligne",ISNUMBER(D732),ISNUMBER(E732)),ROUND(D732*E732,2),""))</f>
        <v/>
      </c>
    </row>
    <row r="733" ht="26" customHeight="1">
      <c r="A733" s="35" t="str">
        <f>IF(BPU!A733="","",BPU!A733)</f>
        <v/>
      </c>
      <c r="B733" s="32" t="str">
        <f>IF(BPU!B733="","",BPU!B733)</f>
        <v/>
      </c>
      <c r="C733" s="35" t="str">
        <f>IF(BPU!C733="","",BPU!C733)</f>
        <v/>
      </c>
      <c r="D733" s="36" t="n"/>
      <c r="E733" s="37" t="str">
        <f>IF(BPU!D733="","",BPU!D733)</f>
        <v/>
      </c>
      <c r="F733" s="38" t="str">
        <f>IF('Détail des lignes'!$F730="Sous-total",'Détail des lignes'!$AD730,IF(AND('Détail des lignes'!$F730="Ligne",ISNUMBER(D733),ISNUMBER(E733)),ROUND(D733*E733,2),""))</f>
        <v/>
      </c>
    </row>
    <row r="734" ht="26" customHeight="1">
      <c r="A734" s="35" t="str">
        <f>IF(BPU!A734="","",BPU!A734)</f>
        <v/>
      </c>
      <c r="B734" s="32" t="str">
        <f>IF(BPU!B734="","",BPU!B734)</f>
        <v/>
      </c>
      <c r="C734" s="35" t="str">
        <f>IF(BPU!C734="","",BPU!C734)</f>
        <v/>
      </c>
      <c r="D734" s="36" t="n"/>
      <c r="E734" s="37" t="str">
        <f>IF(BPU!D734="","",BPU!D734)</f>
        <v/>
      </c>
      <c r="F734" s="38" t="str">
        <f>IF('Détail des lignes'!$F731="Sous-total",'Détail des lignes'!$AD731,IF(AND('Détail des lignes'!$F731="Ligne",ISNUMBER(D734),ISNUMBER(E734)),ROUND(D734*E734,2),""))</f>
        <v/>
      </c>
    </row>
    <row r="735" ht="26" customHeight="1">
      <c r="A735" s="35" t="str">
        <f>IF(BPU!A735="","",BPU!A735)</f>
        <v/>
      </c>
      <c r="B735" s="32" t="str">
        <f>IF(BPU!B735="","",BPU!B735)</f>
        <v/>
      </c>
      <c r="C735" s="35" t="str">
        <f>IF(BPU!C735="","",BPU!C735)</f>
        <v/>
      </c>
      <c r="D735" s="36" t="n"/>
      <c r="E735" s="37" t="str">
        <f>IF(BPU!D735="","",BPU!D735)</f>
        <v/>
      </c>
      <c r="F735" s="38" t="str">
        <f>IF('Détail des lignes'!$F732="Sous-total",'Détail des lignes'!$AD732,IF(AND('Détail des lignes'!$F732="Ligne",ISNUMBER(D735),ISNUMBER(E735)),ROUND(D735*E735,2),""))</f>
        <v/>
      </c>
    </row>
    <row r="736" ht="26" customHeight="1">
      <c r="A736" s="35" t="str">
        <f>IF(BPU!A736="","",BPU!A736)</f>
        <v/>
      </c>
      <c r="B736" s="32" t="str">
        <f>IF(BPU!B736="","",BPU!B736)</f>
        <v/>
      </c>
      <c r="C736" s="35" t="str">
        <f>IF(BPU!C736="","",BPU!C736)</f>
        <v/>
      </c>
      <c r="D736" s="36" t="n"/>
      <c r="E736" s="37" t="str">
        <f>IF(BPU!D736="","",BPU!D736)</f>
        <v/>
      </c>
      <c r="F736" s="38" t="str">
        <f>IF('Détail des lignes'!$F733="Sous-total",'Détail des lignes'!$AD733,IF(AND('Détail des lignes'!$F733="Ligne",ISNUMBER(D736),ISNUMBER(E736)),ROUND(D736*E736,2),""))</f>
        <v/>
      </c>
    </row>
    <row r="737" ht="26" customHeight="1">
      <c r="A737" s="35" t="str">
        <f>IF(BPU!A737="","",BPU!A737)</f>
        <v/>
      </c>
      <c r="B737" s="32" t="str">
        <f>IF(BPU!B737="","",BPU!B737)</f>
        <v/>
      </c>
      <c r="C737" s="35" t="str">
        <f>IF(BPU!C737="","",BPU!C737)</f>
        <v/>
      </c>
      <c r="D737" s="36" t="n"/>
      <c r="E737" s="37" t="str">
        <f>IF(BPU!D737="","",BPU!D737)</f>
        <v/>
      </c>
      <c r="F737" s="38" t="str">
        <f>IF('Détail des lignes'!$F734="Sous-total",'Détail des lignes'!$AD734,IF(AND('Détail des lignes'!$F734="Ligne",ISNUMBER(D737),ISNUMBER(E737)),ROUND(D737*E737,2),""))</f>
        <v/>
      </c>
    </row>
    <row r="738" ht="26" customHeight="1">
      <c r="A738" s="35" t="str">
        <f>IF(BPU!A738="","",BPU!A738)</f>
        <v/>
      </c>
      <c r="B738" s="32" t="str">
        <f>IF(BPU!B738="","",BPU!B738)</f>
        <v/>
      </c>
      <c r="C738" s="35" t="str">
        <f>IF(BPU!C738="","",BPU!C738)</f>
        <v/>
      </c>
      <c r="D738" s="36" t="n"/>
      <c r="E738" s="37" t="str">
        <f>IF(BPU!D738="","",BPU!D738)</f>
        <v/>
      </c>
      <c r="F738" s="38" t="str">
        <f>IF('Détail des lignes'!$F735="Sous-total",'Détail des lignes'!$AD735,IF(AND('Détail des lignes'!$F735="Ligne",ISNUMBER(D738),ISNUMBER(E738)),ROUND(D738*E738,2),""))</f>
        <v/>
      </c>
    </row>
    <row r="739" ht="26" customHeight="1">
      <c r="A739" s="35" t="str">
        <f>IF(BPU!A739="","",BPU!A739)</f>
        <v/>
      </c>
      <c r="B739" s="32" t="str">
        <f>IF(BPU!B739="","",BPU!B739)</f>
        <v/>
      </c>
      <c r="C739" s="35" t="str">
        <f>IF(BPU!C739="","",BPU!C739)</f>
        <v/>
      </c>
      <c r="D739" s="36" t="n"/>
      <c r="E739" s="37" t="str">
        <f>IF(BPU!D739="","",BPU!D739)</f>
        <v/>
      </c>
      <c r="F739" s="38" t="str">
        <f>IF('Détail des lignes'!$F736="Sous-total",'Détail des lignes'!$AD736,IF(AND('Détail des lignes'!$F736="Ligne",ISNUMBER(D739),ISNUMBER(E739)),ROUND(D739*E739,2),""))</f>
        <v/>
      </c>
    </row>
    <row r="740" ht="26" customHeight="1">
      <c r="A740" s="35" t="str">
        <f>IF(BPU!A740="","",BPU!A740)</f>
        <v/>
      </c>
      <c r="B740" s="32" t="str">
        <f>IF(BPU!B740="","",BPU!B740)</f>
        <v/>
      </c>
      <c r="C740" s="35" t="str">
        <f>IF(BPU!C740="","",BPU!C740)</f>
        <v/>
      </c>
      <c r="D740" s="36" t="n"/>
      <c r="E740" s="37" t="str">
        <f>IF(BPU!D740="","",BPU!D740)</f>
        <v/>
      </c>
      <c r="F740" s="38" t="str">
        <f>IF('Détail des lignes'!$F737="Sous-total",'Détail des lignes'!$AD737,IF(AND('Détail des lignes'!$F737="Ligne",ISNUMBER(D740),ISNUMBER(E740)),ROUND(D740*E740,2),""))</f>
        <v/>
      </c>
    </row>
    <row r="741" ht="26" customHeight="1">
      <c r="A741" s="35" t="str">
        <f>IF(BPU!A741="","",BPU!A741)</f>
        <v/>
      </c>
      <c r="B741" s="32" t="str">
        <f>IF(BPU!B741="","",BPU!B741)</f>
        <v/>
      </c>
      <c r="C741" s="35" t="str">
        <f>IF(BPU!C741="","",BPU!C741)</f>
        <v/>
      </c>
      <c r="D741" s="36" t="n"/>
      <c r="E741" s="37" t="str">
        <f>IF(BPU!D741="","",BPU!D741)</f>
        <v/>
      </c>
      <c r="F741" s="38" t="str">
        <f>IF('Détail des lignes'!$F738="Sous-total",'Détail des lignes'!$AD738,IF(AND('Détail des lignes'!$F738="Ligne",ISNUMBER(D741),ISNUMBER(E741)),ROUND(D741*E741,2),""))</f>
        <v/>
      </c>
    </row>
    <row r="742" ht="26" customHeight="1">
      <c r="A742" s="35" t="str">
        <f>IF(BPU!A742="","",BPU!A742)</f>
        <v/>
      </c>
      <c r="B742" s="32" t="str">
        <f>IF(BPU!B742="","",BPU!B742)</f>
        <v/>
      </c>
      <c r="C742" s="35" t="str">
        <f>IF(BPU!C742="","",BPU!C742)</f>
        <v/>
      </c>
      <c r="D742" s="36" t="n"/>
      <c r="E742" s="37" t="str">
        <f>IF(BPU!D742="","",BPU!D742)</f>
        <v/>
      </c>
      <c r="F742" s="38" t="str">
        <f>IF('Détail des lignes'!$F739="Sous-total",'Détail des lignes'!$AD739,IF(AND('Détail des lignes'!$F739="Ligne",ISNUMBER(D742),ISNUMBER(E742)),ROUND(D742*E742,2),""))</f>
        <v/>
      </c>
    </row>
    <row r="743" ht="26" customHeight="1">
      <c r="A743" s="35" t="str">
        <f>IF(BPU!A743="","",BPU!A743)</f>
        <v/>
      </c>
      <c r="B743" s="32" t="str">
        <f>IF(BPU!B743="","",BPU!B743)</f>
        <v/>
      </c>
      <c r="C743" s="35" t="str">
        <f>IF(BPU!C743="","",BPU!C743)</f>
        <v/>
      </c>
      <c r="D743" s="36" t="n"/>
      <c r="E743" s="37" t="str">
        <f>IF(BPU!D743="","",BPU!D743)</f>
        <v/>
      </c>
      <c r="F743" s="38" t="str">
        <f>IF('Détail des lignes'!$F740="Sous-total",'Détail des lignes'!$AD740,IF(AND('Détail des lignes'!$F740="Ligne",ISNUMBER(D743),ISNUMBER(E743)),ROUND(D743*E743,2),""))</f>
        <v/>
      </c>
    </row>
    <row r="744" ht="26" customHeight="1">
      <c r="A744" s="35" t="str">
        <f>IF(BPU!A744="","",BPU!A744)</f>
        <v/>
      </c>
      <c r="B744" s="32" t="str">
        <f>IF(BPU!B744="","",BPU!B744)</f>
        <v/>
      </c>
      <c r="C744" s="35" t="str">
        <f>IF(BPU!C744="","",BPU!C744)</f>
        <v/>
      </c>
      <c r="D744" s="36" t="n"/>
      <c r="E744" s="37" t="str">
        <f>IF(BPU!D744="","",BPU!D744)</f>
        <v/>
      </c>
      <c r="F744" s="38" t="str">
        <f>IF('Détail des lignes'!$F741="Sous-total",'Détail des lignes'!$AD741,IF(AND('Détail des lignes'!$F741="Ligne",ISNUMBER(D744),ISNUMBER(E744)),ROUND(D744*E744,2),""))</f>
        <v/>
      </c>
    </row>
    <row r="745" ht="26" customHeight="1">
      <c r="A745" s="35" t="str">
        <f>IF(BPU!A745="","",BPU!A745)</f>
        <v/>
      </c>
      <c r="B745" s="32" t="str">
        <f>IF(BPU!B745="","",BPU!B745)</f>
        <v/>
      </c>
      <c r="C745" s="35" t="str">
        <f>IF(BPU!C745="","",BPU!C745)</f>
        <v/>
      </c>
      <c r="D745" s="36" t="n"/>
      <c r="E745" s="37" t="str">
        <f>IF(BPU!D745="","",BPU!D745)</f>
        <v/>
      </c>
      <c r="F745" s="38" t="str">
        <f>IF('Détail des lignes'!$F742="Sous-total",'Détail des lignes'!$AD742,IF(AND('Détail des lignes'!$F742="Ligne",ISNUMBER(D745),ISNUMBER(E745)),ROUND(D745*E745,2),""))</f>
        <v/>
      </c>
    </row>
    <row r="746" ht="26" customHeight="1">
      <c r="A746" s="35" t="str">
        <f>IF(BPU!A746="","",BPU!A746)</f>
        <v/>
      </c>
      <c r="B746" s="32" t="str">
        <f>IF(BPU!B746="","",BPU!B746)</f>
        <v/>
      </c>
      <c r="C746" s="35" t="str">
        <f>IF(BPU!C746="","",BPU!C746)</f>
        <v/>
      </c>
      <c r="D746" s="36" t="n"/>
      <c r="E746" s="37" t="str">
        <f>IF(BPU!D746="","",BPU!D746)</f>
        <v/>
      </c>
      <c r="F746" s="38" t="str">
        <f>IF('Détail des lignes'!$F743="Sous-total",'Détail des lignes'!$AD743,IF(AND('Détail des lignes'!$F743="Ligne",ISNUMBER(D746),ISNUMBER(E746)),ROUND(D746*E746,2),""))</f>
        <v/>
      </c>
    </row>
    <row r="747" ht="26" customHeight="1">
      <c r="A747" s="35" t="str">
        <f>IF(BPU!A747="","",BPU!A747)</f>
        <v/>
      </c>
      <c r="B747" s="32" t="str">
        <f>IF(BPU!B747="","",BPU!B747)</f>
        <v/>
      </c>
      <c r="C747" s="35" t="str">
        <f>IF(BPU!C747="","",BPU!C747)</f>
        <v/>
      </c>
      <c r="D747" s="36" t="n"/>
      <c r="E747" s="37" t="str">
        <f>IF(BPU!D747="","",BPU!D747)</f>
        <v/>
      </c>
      <c r="F747" s="38" t="str">
        <f>IF('Détail des lignes'!$F744="Sous-total",'Détail des lignes'!$AD744,IF(AND('Détail des lignes'!$F744="Ligne",ISNUMBER(D747),ISNUMBER(E747)),ROUND(D747*E747,2),""))</f>
        <v/>
      </c>
    </row>
    <row r="748" ht="26" customHeight="1">
      <c r="A748" s="35" t="str">
        <f>IF(BPU!A748="","",BPU!A748)</f>
        <v/>
      </c>
      <c r="B748" s="32" t="str">
        <f>IF(BPU!B748="","",BPU!B748)</f>
        <v/>
      </c>
      <c r="C748" s="35" t="str">
        <f>IF(BPU!C748="","",BPU!C748)</f>
        <v/>
      </c>
      <c r="D748" s="36" t="n"/>
      <c r="E748" s="37" t="str">
        <f>IF(BPU!D748="","",BPU!D748)</f>
        <v/>
      </c>
      <c r="F748" s="38" t="str">
        <f>IF('Détail des lignes'!$F745="Sous-total",'Détail des lignes'!$AD745,IF(AND('Détail des lignes'!$F745="Ligne",ISNUMBER(D748),ISNUMBER(E748)),ROUND(D748*E748,2),""))</f>
        <v/>
      </c>
    </row>
    <row r="749" ht="26" customHeight="1">
      <c r="A749" s="35" t="str">
        <f>IF(BPU!A749="","",BPU!A749)</f>
        <v/>
      </c>
      <c r="B749" s="32" t="str">
        <f>IF(BPU!B749="","",BPU!B749)</f>
        <v/>
      </c>
      <c r="C749" s="35" t="str">
        <f>IF(BPU!C749="","",BPU!C749)</f>
        <v/>
      </c>
      <c r="D749" s="36" t="n"/>
      <c r="E749" s="37" t="str">
        <f>IF(BPU!D749="","",BPU!D749)</f>
        <v/>
      </c>
      <c r="F749" s="38" t="str">
        <f>IF('Détail des lignes'!$F746="Sous-total",'Détail des lignes'!$AD746,IF(AND('Détail des lignes'!$F746="Ligne",ISNUMBER(D749),ISNUMBER(E749)),ROUND(D749*E749,2),""))</f>
        <v/>
      </c>
    </row>
    <row r="750" ht="26" customHeight="1">
      <c r="A750" s="35" t="str">
        <f>IF(BPU!A750="","",BPU!A750)</f>
        <v/>
      </c>
      <c r="B750" s="32" t="str">
        <f>IF(BPU!B750="","",BPU!B750)</f>
        <v/>
      </c>
      <c r="C750" s="35" t="str">
        <f>IF(BPU!C750="","",BPU!C750)</f>
        <v/>
      </c>
      <c r="D750" s="36" t="n"/>
      <c r="E750" s="37" t="str">
        <f>IF(BPU!D750="","",BPU!D750)</f>
        <v/>
      </c>
      <c r="F750" s="38" t="str">
        <f>IF('Détail des lignes'!$F747="Sous-total",'Détail des lignes'!$AD747,IF(AND('Détail des lignes'!$F747="Ligne",ISNUMBER(D750),ISNUMBER(E750)),ROUND(D750*E750,2),""))</f>
        <v/>
      </c>
    </row>
    <row r="751" ht="26" customHeight="1">
      <c r="A751" s="35" t="str">
        <f>IF(BPU!A751="","",BPU!A751)</f>
        <v/>
      </c>
      <c r="B751" s="32" t="str">
        <f>IF(BPU!B751="","",BPU!B751)</f>
        <v/>
      </c>
      <c r="C751" s="35" t="str">
        <f>IF(BPU!C751="","",BPU!C751)</f>
        <v/>
      </c>
      <c r="D751" s="36" t="n"/>
      <c r="E751" s="37" t="str">
        <f>IF(BPU!D751="","",BPU!D751)</f>
        <v/>
      </c>
      <c r="F751" s="38" t="str">
        <f>IF('Détail des lignes'!$F748="Sous-total",'Détail des lignes'!$AD748,IF(AND('Détail des lignes'!$F748="Ligne",ISNUMBER(D751),ISNUMBER(E751)),ROUND(D751*E751,2),""))</f>
        <v/>
      </c>
    </row>
    <row r="752" ht="26" customHeight="1">
      <c r="A752" s="35" t="str">
        <f>IF(BPU!A752="","",BPU!A752)</f>
        <v/>
      </c>
      <c r="B752" s="32" t="str">
        <f>IF(BPU!B752="","",BPU!B752)</f>
        <v/>
      </c>
      <c r="C752" s="35" t="str">
        <f>IF(BPU!C752="","",BPU!C752)</f>
        <v/>
      </c>
      <c r="D752" s="36" t="n"/>
      <c r="E752" s="37" t="str">
        <f>IF(BPU!D752="","",BPU!D752)</f>
        <v/>
      </c>
      <c r="F752" s="38" t="str">
        <f>IF('Détail des lignes'!$F749="Sous-total",'Détail des lignes'!$AD749,IF(AND('Détail des lignes'!$F749="Ligne",ISNUMBER(D752),ISNUMBER(E752)),ROUND(D752*E752,2),""))</f>
        <v/>
      </c>
    </row>
    <row r="753" ht="26" customHeight="1">
      <c r="A753" s="35" t="str">
        <f>IF(BPU!A753="","",BPU!A753)</f>
        <v/>
      </c>
      <c r="B753" s="32" t="str">
        <f>IF(BPU!B753="","",BPU!B753)</f>
        <v/>
      </c>
      <c r="C753" s="35" t="str">
        <f>IF(BPU!C753="","",BPU!C753)</f>
        <v/>
      </c>
      <c r="D753" s="36" t="n"/>
      <c r="E753" s="37" t="str">
        <f>IF(BPU!D753="","",BPU!D753)</f>
        <v/>
      </c>
      <c r="F753" s="38" t="str">
        <f>IF('Détail des lignes'!$F750="Sous-total",'Détail des lignes'!$AD750,IF(AND('Détail des lignes'!$F750="Ligne",ISNUMBER(D753),ISNUMBER(E753)),ROUND(D753*E753,2),""))</f>
        <v/>
      </c>
    </row>
    <row r="754" ht="26" customHeight="1">
      <c r="A754" s="35" t="str">
        <f>IF(BPU!A754="","",BPU!A754)</f>
        <v/>
      </c>
      <c r="B754" s="32" t="str">
        <f>IF(BPU!B754="","",BPU!B754)</f>
        <v/>
      </c>
      <c r="C754" s="35" t="str">
        <f>IF(BPU!C754="","",BPU!C754)</f>
        <v/>
      </c>
      <c r="D754" s="36" t="n"/>
      <c r="E754" s="37" t="str">
        <f>IF(BPU!D754="","",BPU!D754)</f>
        <v/>
      </c>
      <c r="F754" s="38" t="str">
        <f>IF('Détail des lignes'!$F751="Sous-total",'Détail des lignes'!$AD751,IF(AND('Détail des lignes'!$F751="Ligne",ISNUMBER(D754),ISNUMBER(E754)),ROUND(D754*E754,2),""))</f>
        <v/>
      </c>
    </row>
    <row r="755" ht="26" customHeight="1">
      <c r="A755" s="35" t="str">
        <f>IF(BPU!A755="","",BPU!A755)</f>
        <v/>
      </c>
      <c r="B755" s="32" t="str">
        <f>IF(BPU!B755="","",BPU!B755)</f>
        <v/>
      </c>
      <c r="C755" s="35" t="str">
        <f>IF(BPU!C755="","",BPU!C755)</f>
        <v/>
      </c>
      <c r="D755" s="36" t="n"/>
      <c r="E755" s="37" t="str">
        <f>IF(BPU!D755="","",BPU!D755)</f>
        <v/>
      </c>
      <c r="F755" s="38" t="str">
        <f>IF('Détail des lignes'!$F752="Sous-total",'Détail des lignes'!$AD752,IF(AND('Détail des lignes'!$F752="Ligne",ISNUMBER(D755),ISNUMBER(E755)),ROUND(D755*E755,2),""))</f>
        <v/>
      </c>
    </row>
    <row r="756" ht="26" customHeight="1">
      <c r="A756" s="35" t="str">
        <f>IF(BPU!A756="","",BPU!A756)</f>
        <v/>
      </c>
      <c r="B756" s="32" t="str">
        <f>IF(BPU!B756="","",BPU!B756)</f>
        <v/>
      </c>
      <c r="C756" s="35" t="str">
        <f>IF(BPU!C756="","",BPU!C756)</f>
        <v/>
      </c>
      <c r="D756" s="36" t="n"/>
      <c r="E756" s="37" t="str">
        <f>IF(BPU!D756="","",BPU!D756)</f>
        <v/>
      </c>
      <c r="F756" s="38" t="str">
        <f>IF('Détail des lignes'!$F753="Sous-total",'Détail des lignes'!$AD753,IF(AND('Détail des lignes'!$F753="Ligne",ISNUMBER(D756),ISNUMBER(E756)),ROUND(D756*E756,2),""))</f>
        <v/>
      </c>
    </row>
    <row r="757" ht="26" customHeight="1">
      <c r="A757" s="35" t="str">
        <f>IF(BPU!A757="","",BPU!A757)</f>
        <v/>
      </c>
      <c r="B757" s="32" t="str">
        <f>IF(BPU!B757="","",BPU!B757)</f>
        <v/>
      </c>
      <c r="C757" s="35" t="str">
        <f>IF(BPU!C757="","",BPU!C757)</f>
        <v/>
      </c>
      <c r="D757" s="36" t="n"/>
      <c r="E757" s="37" t="str">
        <f>IF(BPU!D757="","",BPU!D757)</f>
        <v/>
      </c>
      <c r="F757" s="38" t="str">
        <f>IF('Détail des lignes'!$F754="Sous-total",'Détail des lignes'!$AD754,IF(AND('Détail des lignes'!$F754="Ligne",ISNUMBER(D757),ISNUMBER(E757)),ROUND(D757*E757,2),""))</f>
        <v/>
      </c>
    </row>
    <row r="758" ht="26" customHeight="1">
      <c r="A758" s="35" t="str">
        <f>IF(BPU!A758="","",BPU!A758)</f>
        <v/>
      </c>
      <c r="B758" s="32" t="str">
        <f>IF(BPU!B758="","",BPU!B758)</f>
        <v/>
      </c>
      <c r="C758" s="35" t="str">
        <f>IF(BPU!C758="","",BPU!C758)</f>
        <v/>
      </c>
      <c r="D758" s="36" t="n"/>
      <c r="E758" s="37" t="str">
        <f>IF(BPU!D758="","",BPU!D758)</f>
        <v/>
      </c>
      <c r="F758" s="38" t="str">
        <f>IF('Détail des lignes'!$F755="Sous-total",'Détail des lignes'!$AD755,IF(AND('Détail des lignes'!$F755="Ligne",ISNUMBER(D758),ISNUMBER(E758)),ROUND(D758*E758,2),""))</f>
        <v/>
      </c>
    </row>
    <row r="759" ht="26" customHeight="1">
      <c r="A759" s="35" t="str">
        <f>IF(BPU!A759="","",BPU!A759)</f>
        <v/>
      </c>
      <c r="B759" s="32" t="str">
        <f>IF(BPU!B759="","",BPU!B759)</f>
        <v/>
      </c>
      <c r="C759" s="35" t="str">
        <f>IF(BPU!C759="","",BPU!C759)</f>
        <v/>
      </c>
      <c r="D759" s="36" t="n"/>
      <c r="E759" s="37" t="str">
        <f>IF(BPU!D759="","",BPU!D759)</f>
        <v/>
      </c>
      <c r="F759" s="38" t="str">
        <f>IF('Détail des lignes'!$F756="Sous-total",'Détail des lignes'!$AD756,IF(AND('Détail des lignes'!$F756="Ligne",ISNUMBER(D759),ISNUMBER(E759)),ROUND(D759*E759,2),""))</f>
        <v/>
      </c>
    </row>
    <row r="760" ht="26" customHeight="1">
      <c r="A760" s="35" t="str">
        <f>IF(BPU!A760="","",BPU!A760)</f>
        <v/>
      </c>
      <c r="B760" s="32" t="str">
        <f>IF(BPU!B760="","",BPU!B760)</f>
        <v/>
      </c>
      <c r="C760" s="35" t="str">
        <f>IF(BPU!C760="","",BPU!C760)</f>
        <v/>
      </c>
      <c r="D760" s="36" t="n"/>
      <c r="E760" s="37" t="str">
        <f>IF(BPU!D760="","",BPU!D760)</f>
        <v/>
      </c>
      <c r="F760" s="38" t="str">
        <f>IF('Détail des lignes'!$F757="Sous-total",'Détail des lignes'!$AD757,IF(AND('Détail des lignes'!$F757="Ligne",ISNUMBER(D760),ISNUMBER(E760)),ROUND(D760*E760,2),""))</f>
        <v/>
      </c>
    </row>
    <row r="761" ht="26" customHeight="1">
      <c r="A761" s="35" t="str">
        <f>IF(BPU!A761="","",BPU!A761)</f>
        <v/>
      </c>
      <c r="B761" s="32" t="str">
        <f>IF(BPU!B761="","",BPU!B761)</f>
        <v/>
      </c>
      <c r="C761" s="35" t="str">
        <f>IF(BPU!C761="","",BPU!C761)</f>
        <v/>
      </c>
      <c r="D761" s="36" t="n"/>
      <c r="E761" s="37" t="str">
        <f>IF(BPU!D761="","",BPU!D761)</f>
        <v/>
      </c>
      <c r="F761" s="38" t="str">
        <f>IF('Détail des lignes'!$F758="Sous-total",'Détail des lignes'!$AD758,IF(AND('Détail des lignes'!$F758="Ligne",ISNUMBER(D761),ISNUMBER(E761)),ROUND(D761*E761,2),""))</f>
        <v/>
      </c>
    </row>
    <row r="762" ht="26" customHeight="1">
      <c r="A762" s="35" t="str">
        <f>IF(BPU!A762="","",BPU!A762)</f>
        <v/>
      </c>
      <c r="B762" s="32" t="str">
        <f>IF(BPU!B762="","",BPU!B762)</f>
        <v/>
      </c>
      <c r="C762" s="35" t="str">
        <f>IF(BPU!C762="","",BPU!C762)</f>
        <v/>
      </c>
      <c r="D762" s="36" t="n"/>
      <c r="E762" s="37" t="str">
        <f>IF(BPU!D762="","",BPU!D762)</f>
        <v/>
      </c>
      <c r="F762" s="38" t="str">
        <f>IF('Détail des lignes'!$F759="Sous-total",'Détail des lignes'!$AD759,IF(AND('Détail des lignes'!$F759="Ligne",ISNUMBER(D762),ISNUMBER(E762)),ROUND(D762*E762,2),""))</f>
        <v/>
      </c>
    </row>
    <row r="763" ht="26" customHeight="1">
      <c r="A763" s="35" t="str">
        <f>IF(BPU!A763="","",BPU!A763)</f>
        <v/>
      </c>
      <c r="B763" s="32" t="str">
        <f>IF(BPU!B763="","",BPU!B763)</f>
        <v/>
      </c>
      <c r="C763" s="35" t="str">
        <f>IF(BPU!C763="","",BPU!C763)</f>
        <v/>
      </c>
      <c r="D763" s="36" t="n"/>
      <c r="E763" s="37" t="str">
        <f>IF(BPU!D763="","",BPU!D763)</f>
        <v/>
      </c>
      <c r="F763" s="38" t="str">
        <f>IF('Détail des lignes'!$F760="Sous-total",'Détail des lignes'!$AD760,IF(AND('Détail des lignes'!$F760="Ligne",ISNUMBER(D763),ISNUMBER(E763)),ROUND(D763*E763,2),""))</f>
        <v/>
      </c>
    </row>
    <row r="764" ht="26" customHeight="1">
      <c r="A764" s="35" t="str">
        <f>IF(BPU!A764="","",BPU!A764)</f>
        <v/>
      </c>
      <c r="B764" s="32" t="str">
        <f>IF(BPU!B764="","",BPU!B764)</f>
        <v/>
      </c>
      <c r="C764" s="35" t="str">
        <f>IF(BPU!C764="","",BPU!C764)</f>
        <v/>
      </c>
      <c r="D764" s="36" t="n"/>
      <c r="E764" s="37" t="str">
        <f>IF(BPU!D764="","",BPU!D764)</f>
        <v/>
      </c>
      <c r="F764" s="38" t="str">
        <f>IF('Détail des lignes'!$F761="Sous-total",'Détail des lignes'!$AD761,IF(AND('Détail des lignes'!$F761="Ligne",ISNUMBER(D764),ISNUMBER(E764)),ROUND(D764*E764,2),""))</f>
        <v/>
      </c>
    </row>
    <row r="765" ht="26" customHeight="1">
      <c r="A765" s="35" t="str">
        <f>IF(BPU!A765="","",BPU!A765)</f>
        <v/>
      </c>
      <c r="B765" s="32" t="str">
        <f>IF(BPU!B765="","",BPU!B765)</f>
        <v/>
      </c>
      <c r="C765" s="35" t="str">
        <f>IF(BPU!C765="","",BPU!C765)</f>
        <v/>
      </c>
      <c r="D765" s="36" t="n"/>
      <c r="E765" s="37" t="str">
        <f>IF(BPU!D765="","",BPU!D765)</f>
        <v/>
      </c>
      <c r="F765" s="38" t="str">
        <f>IF('Détail des lignes'!$F762="Sous-total",'Détail des lignes'!$AD762,IF(AND('Détail des lignes'!$F762="Ligne",ISNUMBER(D765),ISNUMBER(E765)),ROUND(D765*E765,2),""))</f>
        <v/>
      </c>
    </row>
    <row r="766" ht="26" customHeight="1">
      <c r="A766" s="35" t="str">
        <f>IF(BPU!A766="","",BPU!A766)</f>
        <v/>
      </c>
      <c r="B766" s="32" t="str">
        <f>IF(BPU!B766="","",BPU!B766)</f>
        <v/>
      </c>
      <c r="C766" s="35" t="str">
        <f>IF(BPU!C766="","",BPU!C766)</f>
        <v/>
      </c>
      <c r="D766" s="36" t="n"/>
      <c r="E766" s="37" t="str">
        <f>IF(BPU!D766="","",BPU!D766)</f>
        <v/>
      </c>
      <c r="F766" s="38" t="str">
        <f>IF('Détail des lignes'!$F763="Sous-total",'Détail des lignes'!$AD763,IF(AND('Détail des lignes'!$F763="Ligne",ISNUMBER(D766),ISNUMBER(E766)),ROUND(D766*E766,2),""))</f>
        <v/>
      </c>
    </row>
    <row r="767" ht="26" customHeight="1">
      <c r="A767" s="35" t="str">
        <f>IF(BPU!A767="","",BPU!A767)</f>
        <v/>
      </c>
      <c r="B767" s="32" t="str">
        <f>IF(BPU!B767="","",BPU!B767)</f>
        <v/>
      </c>
      <c r="C767" s="35" t="str">
        <f>IF(BPU!C767="","",BPU!C767)</f>
        <v/>
      </c>
      <c r="D767" s="36" t="n"/>
      <c r="E767" s="37" t="str">
        <f>IF(BPU!D767="","",BPU!D767)</f>
        <v/>
      </c>
      <c r="F767" s="38" t="str">
        <f>IF('Détail des lignes'!$F764="Sous-total",'Détail des lignes'!$AD764,IF(AND('Détail des lignes'!$F764="Ligne",ISNUMBER(D767),ISNUMBER(E767)),ROUND(D767*E767,2),""))</f>
        <v/>
      </c>
    </row>
    <row r="768" ht="26" customHeight="1">
      <c r="A768" s="35" t="str">
        <f>IF(BPU!A768="","",BPU!A768)</f>
        <v/>
      </c>
      <c r="B768" s="32" t="str">
        <f>IF(BPU!B768="","",BPU!B768)</f>
        <v/>
      </c>
      <c r="C768" s="35" t="str">
        <f>IF(BPU!C768="","",BPU!C768)</f>
        <v/>
      </c>
      <c r="D768" s="36" t="n"/>
      <c r="E768" s="37" t="str">
        <f>IF(BPU!D768="","",BPU!D768)</f>
        <v/>
      </c>
      <c r="F768" s="38" t="str">
        <f>IF('Détail des lignes'!$F765="Sous-total",'Détail des lignes'!$AD765,IF(AND('Détail des lignes'!$F765="Ligne",ISNUMBER(D768),ISNUMBER(E768)),ROUND(D768*E768,2),""))</f>
        <v/>
      </c>
    </row>
    <row r="769" ht="26" customHeight="1">
      <c r="A769" s="35" t="str">
        <f>IF(BPU!A769="","",BPU!A769)</f>
        <v/>
      </c>
      <c r="B769" s="32" t="str">
        <f>IF(BPU!B769="","",BPU!B769)</f>
        <v/>
      </c>
      <c r="C769" s="35" t="str">
        <f>IF(BPU!C769="","",BPU!C769)</f>
        <v/>
      </c>
      <c r="D769" s="36" t="n"/>
      <c r="E769" s="37" t="str">
        <f>IF(BPU!D769="","",BPU!D769)</f>
        <v/>
      </c>
      <c r="F769" s="38" t="str">
        <f>IF('Détail des lignes'!$F766="Sous-total",'Détail des lignes'!$AD766,IF(AND('Détail des lignes'!$F766="Ligne",ISNUMBER(D769),ISNUMBER(E769)),ROUND(D769*E769,2),""))</f>
        <v/>
      </c>
    </row>
    <row r="770" ht="26" customHeight="1">
      <c r="A770" s="35" t="str">
        <f>IF(BPU!A770="","",BPU!A770)</f>
        <v/>
      </c>
      <c r="B770" s="32" t="str">
        <f>IF(BPU!B770="","",BPU!B770)</f>
        <v/>
      </c>
      <c r="C770" s="35" t="str">
        <f>IF(BPU!C770="","",BPU!C770)</f>
        <v/>
      </c>
      <c r="D770" s="36" t="n"/>
      <c r="E770" s="37" t="str">
        <f>IF(BPU!D770="","",BPU!D770)</f>
        <v/>
      </c>
      <c r="F770" s="38" t="str">
        <f>IF('Détail des lignes'!$F767="Sous-total",'Détail des lignes'!$AD767,IF(AND('Détail des lignes'!$F767="Ligne",ISNUMBER(D770),ISNUMBER(E770)),ROUND(D770*E770,2),""))</f>
        <v/>
      </c>
    </row>
    <row r="771" ht="26" customHeight="1">
      <c r="A771" s="35" t="str">
        <f>IF(BPU!A771="","",BPU!A771)</f>
        <v/>
      </c>
      <c r="B771" s="32" t="str">
        <f>IF(BPU!B771="","",BPU!B771)</f>
        <v/>
      </c>
      <c r="C771" s="35" t="str">
        <f>IF(BPU!C771="","",BPU!C771)</f>
        <v/>
      </c>
      <c r="D771" s="36" t="n"/>
      <c r="E771" s="37" t="str">
        <f>IF(BPU!D771="","",BPU!D771)</f>
        <v/>
      </c>
      <c r="F771" s="38" t="str">
        <f>IF('Détail des lignes'!$F768="Sous-total",'Détail des lignes'!$AD768,IF(AND('Détail des lignes'!$F768="Ligne",ISNUMBER(D771),ISNUMBER(E771)),ROUND(D771*E771,2),""))</f>
        <v/>
      </c>
    </row>
    <row r="772" ht="26" customHeight="1">
      <c r="A772" s="35" t="str">
        <f>IF(BPU!A772="","",BPU!A772)</f>
        <v/>
      </c>
      <c r="B772" s="32" t="str">
        <f>IF(BPU!B772="","",BPU!B772)</f>
        <v/>
      </c>
      <c r="C772" s="35" t="str">
        <f>IF(BPU!C772="","",BPU!C772)</f>
        <v/>
      </c>
      <c r="D772" s="36" t="n"/>
      <c r="E772" s="37" t="str">
        <f>IF(BPU!D772="","",BPU!D772)</f>
        <v/>
      </c>
      <c r="F772" s="38" t="str">
        <f>IF('Détail des lignes'!$F769="Sous-total",'Détail des lignes'!$AD769,IF(AND('Détail des lignes'!$F769="Ligne",ISNUMBER(D772),ISNUMBER(E772)),ROUND(D772*E772,2),""))</f>
        <v/>
      </c>
    </row>
    <row r="773" ht="26" customHeight="1">
      <c r="A773" s="35" t="str">
        <f>IF(BPU!A773="","",BPU!A773)</f>
        <v/>
      </c>
      <c r="B773" s="32" t="str">
        <f>IF(BPU!B773="","",BPU!B773)</f>
        <v/>
      </c>
      <c r="C773" s="35" t="str">
        <f>IF(BPU!C773="","",BPU!C773)</f>
        <v/>
      </c>
      <c r="D773" s="36" t="n"/>
      <c r="E773" s="37" t="str">
        <f>IF(BPU!D773="","",BPU!D773)</f>
        <v/>
      </c>
      <c r="F773" s="38" t="str">
        <f>IF('Détail des lignes'!$F770="Sous-total",'Détail des lignes'!$AD770,IF(AND('Détail des lignes'!$F770="Ligne",ISNUMBER(D773),ISNUMBER(E773)),ROUND(D773*E773,2),""))</f>
        <v/>
      </c>
    </row>
    <row r="774" ht="26" customHeight="1">
      <c r="A774" s="35" t="str">
        <f>IF(BPU!A774="","",BPU!A774)</f>
        <v/>
      </c>
      <c r="B774" s="32" t="str">
        <f>IF(BPU!B774="","",BPU!B774)</f>
        <v/>
      </c>
      <c r="C774" s="35" t="str">
        <f>IF(BPU!C774="","",BPU!C774)</f>
        <v/>
      </c>
      <c r="D774" s="36" t="n"/>
      <c r="E774" s="37" t="str">
        <f>IF(BPU!D774="","",BPU!D774)</f>
        <v/>
      </c>
      <c r="F774" s="38" t="str">
        <f>IF('Détail des lignes'!$F771="Sous-total",'Détail des lignes'!$AD771,IF(AND('Détail des lignes'!$F771="Ligne",ISNUMBER(D774),ISNUMBER(E774)),ROUND(D774*E774,2),""))</f>
        <v/>
      </c>
    </row>
    <row r="775" ht="26" customHeight="1">
      <c r="A775" s="35" t="str">
        <f>IF(BPU!A775="","",BPU!A775)</f>
        <v/>
      </c>
      <c r="B775" s="32" t="str">
        <f>IF(BPU!B775="","",BPU!B775)</f>
        <v/>
      </c>
      <c r="C775" s="35" t="str">
        <f>IF(BPU!C775="","",BPU!C775)</f>
        <v/>
      </c>
      <c r="D775" s="36" t="n"/>
      <c r="E775" s="37" t="str">
        <f>IF(BPU!D775="","",BPU!D775)</f>
        <v/>
      </c>
      <c r="F775" s="38" t="str">
        <f>IF('Détail des lignes'!$F772="Sous-total",'Détail des lignes'!$AD772,IF(AND('Détail des lignes'!$F772="Ligne",ISNUMBER(D775),ISNUMBER(E775)),ROUND(D775*E775,2),""))</f>
        <v/>
      </c>
    </row>
    <row r="776" ht="26" customHeight="1">
      <c r="A776" s="35" t="str">
        <f>IF(BPU!A776="","",BPU!A776)</f>
        <v/>
      </c>
      <c r="B776" s="32" t="str">
        <f>IF(BPU!B776="","",BPU!B776)</f>
        <v/>
      </c>
      <c r="C776" s="35" t="str">
        <f>IF(BPU!C776="","",BPU!C776)</f>
        <v/>
      </c>
      <c r="D776" s="36" t="n"/>
      <c r="E776" s="37" t="str">
        <f>IF(BPU!D776="","",BPU!D776)</f>
        <v/>
      </c>
      <c r="F776" s="38" t="str">
        <f>IF('Détail des lignes'!$F773="Sous-total",'Détail des lignes'!$AD773,IF(AND('Détail des lignes'!$F773="Ligne",ISNUMBER(D776),ISNUMBER(E776)),ROUND(D776*E776,2),""))</f>
        <v/>
      </c>
    </row>
    <row r="777" ht="26" customHeight="1">
      <c r="A777" s="35" t="str">
        <f>IF(BPU!A777="","",BPU!A777)</f>
        <v/>
      </c>
      <c r="B777" s="32" t="str">
        <f>IF(BPU!B777="","",BPU!B777)</f>
        <v/>
      </c>
      <c r="C777" s="35" t="str">
        <f>IF(BPU!C777="","",BPU!C777)</f>
        <v/>
      </c>
      <c r="D777" s="36" t="n"/>
      <c r="E777" s="37" t="str">
        <f>IF(BPU!D777="","",BPU!D777)</f>
        <v/>
      </c>
      <c r="F777" s="38" t="str">
        <f>IF('Détail des lignes'!$F774="Sous-total",'Détail des lignes'!$AD774,IF(AND('Détail des lignes'!$F774="Ligne",ISNUMBER(D777),ISNUMBER(E777)),ROUND(D777*E777,2),""))</f>
        <v/>
      </c>
    </row>
    <row r="778" ht="26" customHeight="1">
      <c r="A778" s="35" t="str">
        <f>IF(BPU!A778="","",BPU!A778)</f>
        <v/>
      </c>
      <c r="B778" s="32" t="str">
        <f>IF(BPU!B778="","",BPU!B778)</f>
        <v/>
      </c>
      <c r="C778" s="35" t="str">
        <f>IF(BPU!C778="","",BPU!C778)</f>
        <v/>
      </c>
      <c r="D778" s="36" t="n"/>
      <c r="E778" s="37" t="str">
        <f>IF(BPU!D778="","",BPU!D778)</f>
        <v/>
      </c>
      <c r="F778" s="38" t="str">
        <f>IF('Détail des lignes'!$F775="Sous-total",'Détail des lignes'!$AD775,IF(AND('Détail des lignes'!$F775="Ligne",ISNUMBER(D778),ISNUMBER(E778)),ROUND(D778*E778,2),""))</f>
        <v/>
      </c>
    </row>
    <row r="779" ht="26" customHeight="1">
      <c r="A779" s="35" t="str">
        <f>IF(BPU!A779="","",BPU!A779)</f>
        <v/>
      </c>
      <c r="B779" s="32" t="str">
        <f>IF(BPU!B779="","",BPU!B779)</f>
        <v/>
      </c>
      <c r="C779" s="35" t="str">
        <f>IF(BPU!C779="","",BPU!C779)</f>
        <v/>
      </c>
      <c r="D779" s="36" t="n"/>
      <c r="E779" s="37" t="str">
        <f>IF(BPU!D779="","",BPU!D779)</f>
        <v/>
      </c>
      <c r="F779" s="38" t="str">
        <f>IF('Détail des lignes'!$F776="Sous-total",'Détail des lignes'!$AD776,IF(AND('Détail des lignes'!$F776="Ligne",ISNUMBER(D779),ISNUMBER(E779)),ROUND(D779*E779,2),""))</f>
        <v/>
      </c>
    </row>
    <row r="780" ht="26" customHeight="1">
      <c r="A780" s="35" t="str">
        <f>IF(BPU!A780="","",BPU!A780)</f>
        <v/>
      </c>
      <c r="B780" s="32" t="str">
        <f>IF(BPU!B780="","",BPU!B780)</f>
        <v/>
      </c>
      <c r="C780" s="35" t="str">
        <f>IF(BPU!C780="","",BPU!C780)</f>
        <v/>
      </c>
      <c r="D780" s="36" t="n"/>
      <c r="E780" s="37" t="str">
        <f>IF(BPU!D780="","",BPU!D780)</f>
        <v/>
      </c>
      <c r="F780" s="38" t="str">
        <f>IF('Détail des lignes'!$F777="Sous-total",'Détail des lignes'!$AD777,IF(AND('Détail des lignes'!$F777="Ligne",ISNUMBER(D780),ISNUMBER(E780)),ROUND(D780*E780,2),""))</f>
        <v/>
      </c>
    </row>
    <row r="781" ht="26" customHeight="1">
      <c r="A781" s="35" t="str">
        <f>IF(BPU!A781="","",BPU!A781)</f>
        <v/>
      </c>
      <c r="B781" s="32" t="str">
        <f>IF(BPU!B781="","",BPU!B781)</f>
        <v/>
      </c>
      <c r="C781" s="35" t="str">
        <f>IF(BPU!C781="","",BPU!C781)</f>
        <v/>
      </c>
      <c r="D781" s="36" t="n"/>
      <c r="E781" s="37" t="str">
        <f>IF(BPU!D781="","",BPU!D781)</f>
        <v/>
      </c>
      <c r="F781" s="38" t="str">
        <f>IF('Détail des lignes'!$F778="Sous-total",'Détail des lignes'!$AD778,IF(AND('Détail des lignes'!$F778="Ligne",ISNUMBER(D781),ISNUMBER(E781)),ROUND(D781*E781,2),""))</f>
        <v/>
      </c>
    </row>
    <row r="782" ht="26" customHeight="1">
      <c r="A782" s="35" t="str">
        <f>IF(BPU!A782="","",BPU!A782)</f>
        <v/>
      </c>
      <c r="B782" s="32" t="str">
        <f>IF(BPU!B782="","",BPU!B782)</f>
        <v/>
      </c>
      <c r="C782" s="35" t="str">
        <f>IF(BPU!C782="","",BPU!C782)</f>
        <v/>
      </c>
      <c r="D782" s="36" t="n"/>
      <c r="E782" s="37" t="str">
        <f>IF(BPU!D782="","",BPU!D782)</f>
        <v/>
      </c>
      <c r="F782" s="38" t="str">
        <f>IF('Détail des lignes'!$F779="Sous-total",'Détail des lignes'!$AD779,IF(AND('Détail des lignes'!$F779="Ligne",ISNUMBER(D782),ISNUMBER(E782)),ROUND(D782*E782,2),""))</f>
        <v/>
      </c>
    </row>
    <row r="783" ht="26" customHeight="1">
      <c r="A783" s="35" t="str">
        <f>IF(BPU!A783="","",BPU!A783)</f>
        <v/>
      </c>
      <c r="B783" s="32" t="str">
        <f>IF(BPU!B783="","",BPU!B783)</f>
        <v/>
      </c>
      <c r="C783" s="35" t="str">
        <f>IF(BPU!C783="","",BPU!C783)</f>
        <v/>
      </c>
      <c r="D783" s="36" t="n"/>
      <c r="E783" s="37" t="str">
        <f>IF(BPU!D783="","",BPU!D783)</f>
        <v/>
      </c>
      <c r="F783" s="38" t="str">
        <f>IF('Détail des lignes'!$F780="Sous-total",'Détail des lignes'!$AD780,IF(AND('Détail des lignes'!$F780="Ligne",ISNUMBER(D783),ISNUMBER(E783)),ROUND(D783*E783,2),""))</f>
        <v/>
      </c>
    </row>
    <row r="784" ht="26" customHeight="1">
      <c r="A784" s="35" t="str">
        <f>IF(BPU!A784="","",BPU!A784)</f>
        <v/>
      </c>
      <c r="B784" s="32" t="str">
        <f>IF(BPU!B784="","",BPU!B784)</f>
        <v/>
      </c>
      <c r="C784" s="35" t="str">
        <f>IF(BPU!C784="","",BPU!C784)</f>
        <v/>
      </c>
      <c r="D784" s="36" t="n"/>
      <c r="E784" s="37" t="str">
        <f>IF(BPU!D784="","",BPU!D784)</f>
        <v/>
      </c>
      <c r="F784" s="38" t="str">
        <f>IF('Détail des lignes'!$F781="Sous-total",'Détail des lignes'!$AD781,IF(AND('Détail des lignes'!$F781="Ligne",ISNUMBER(D784),ISNUMBER(E784)),ROUND(D784*E784,2),""))</f>
        <v/>
      </c>
    </row>
    <row r="785" ht="26" customHeight="1">
      <c r="A785" s="35" t="str">
        <f>IF(BPU!A785="","",BPU!A785)</f>
        <v/>
      </c>
      <c r="B785" s="32" t="str">
        <f>IF(BPU!B785="","",BPU!B785)</f>
        <v/>
      </c>
      <c r="C785" s="35" t="str">
        <f>IF(BPU!C785="","",BPU!C785)</f>
        <v/>
      </c>
      <c r="D785" s="36" t="n"/>
      <c r="E785" s="37" t="str">
        <f>IF(BPU!D785="","",BPU!D785)</f>
        <v/>
      </c>
      <c r="F785" s="38" t="str">
        <f>IF('Détail des lignes'!$F782="Sous-total",'Détail des lignes'!$AD782,IF(AND('Détail des lignes'!$F782="Ligne",ISNUMBER(D785),ISNUMBER(E785)),ROUND(D785*E785,2),""))</f>
        <v/>
      </c>
    </row>
    <row r="786" ht="26" customHeight="1">
      <c r="A786" s="35" t="str">
        <f>IF(BPU!A786="","",BPU!A786)</f>
        <v/>
      </c>
      <c r="B786" s="32" t="str">
        <f>IF(BPU!B786="","",BPU!B786)</f>
        <v/>
      </c>
      <c r="C786" s="35" t="str">
        <f>IF(BPU!C786="","",BPU!C786)</f>
        <v/>
      </c>
      <c r="D786" s="36" t="n"/>
      <c r="E786" s="37" t="str">
        <f>IF(BPU!D786="","",BPU!D786)</f>
        <v/>
      </c>
      <c r="F786" s="38" t="str">
        <f>IF('Détail des lignes'!$F783="Sous-total",'Détail des lignes'!$AD783,IF(AND('Détail des lignes'!$F783="Ligne",ISNUMBER(D786),ISNUMBER(E786)),ROUND(D786*E786,2),""))</f>
        <v/>
      </c>
    </row>
    <row r="787" ht="26" customHeight="1">
      <c r="A787" s="35" t="str">
        <f>IF(BPU!A787="","",BPU!A787)</f>
        <v/>
      </c>
      <c r="B787" s="32" t="str">
        <f>IF(BPU!B787="","",BPU!B787)</f>
        <v/>
      </c>
      <c r="C787" s="35" t="str">
        <f>IF(BPU!C787="","",BPU!C787)</f>
        <v/>
      </c>
      <c r="D787" s="36" t="n"/>
      <c r="E787" s="37" t="str">
        <f>IF(BPU!D787="","",BPU!D787)</f>
        <v/>
      </c>
      <c r="F787" s="38" t="str">
        <f>IF('Détail des lignes'!$F784="Sous-total",'Détail des lignes'!$AD784,IF(AND('Détail des lignes'!$F784="Ligne",ISNUMBER(D787),ISNUMBER(E787)),ROUND(D787*E787,2),""))</f>
        <v/>
      </c>
    </row>
    <row r="788" ht="26" customHeight="1">
      <c r="A788" s="35" t="str">
        <f>IF(BPU!A788="","",BPU!A788)</f>
        <v/>
      </c>
      <c r="B788" s="32" t="str">
        <f>IF(BPU!B788="","",BPU!B788)</f>
        <v/>
      </c>
      <c r="C788" s="35" t="str">
        <f>IF(BPU!C788="","",BPU!C788)</f>
        <v/>
      </c>
      <c r="D788" s="36" t="n"/>
      <c r="E788" s="37" t="str">
        <f>IF(BPU!D788="","",BPU!D788)</f>
        <v/>
      </c>
      <c r="F788" s="38" t="str">
        <f>IF('Détail des lignes'!$F785="Sous-total",'Détail des lignes'!$AD785,IF(AND('Détail des lignes'!$F785="Ligne",ISNUMBER(D788),ISNUMBER(E788)),ROUND(D788*E788,2),""))</f>
        <v/>
      </c>
    </row>
    <row r="789" ht="26" customHeight="1">
      <c r="A789" s="35" t="str">
        <f>IF(BPU!A789="","",BPU!A789)</f>
        <v/>
      </c>
      <c r="B789" s="32" t="str">
        <f>IF(BPU!B789="","",BPU!B789)</f>
        <v/>
      </c>
      <c r="C789" s="35" t="str">
        <f>IF(BPU!C789="","",BPU!C789)</f>
        <v/>
      </c>
      <c r="D789" s="36" t="n"/>
      <c r="E789" s="37" t="str">
        <f>IF(BPU!D789="","",BPU!D789)</f>
        <v/>
      </c>
      <c r="F789" s="38" t="str">
        <f>IF('Détail des lignes'!$F786="Sous-total",'Détail des lignes'!$AD786,IF(AND('Détail des lignes'!$F786="Ligne",ISNUMBER(D789),ISNUMBER(E789)),ROUND(D789*E789,2),""))</f>
        <v/>
      </c>
    </row>
    <row r="790" ht="26" customHeight="1">
      <c r="A790" s="35" t="str">
        <f>IF(BPU!A790="","",BPU!A790)</f>
        <v/>
      </c>
      <c r="B790" s="32" t="str">
        <f>IF(BPU!B790="","",BPU!B790)</f>
        <v/>
      </c>
      <c r="C790" s="35" t="str">
        <f>IF(BPU!C790="","",BPU!C790)</f>
        <v/>
      </c>
      <c r="D790" s="36" t="n"/>
      <c r="E790" s="37" t="str">
        <f>IF(BPU!D790="","",BPU!D790)</f>
        <v/>
      </c>
      <c r="F790" s="38" t="str">
        <f>IF('Détail des lignes'!$F787="Sous-total",'Détail des lignes'!$AD787,IF(AND('Détail des lignes'!$F787="Ligne",ISNUMBER(D790),ISNUMBER(E790)),ROUND(D790*E790,2),""))</f>
        <v/>
      </c>
    </row>
    <row r="791" ht="26" customHeight="1">
      <c r="A791" s="35" t="str">
        <f>IF(BPU!A791="","",BPU!A791)</f>
        <v/>
      </c>
      <c r="B791" s="32" t="str">
        <f>IF(BPU!B791="","",BPU!B791)</f>
        <v/>
      </c>
      <c r="C791" s="35" t="str">
        <f>IF(BPU!C791="","",BPU!C791)</f>
        <v/>
      </c>
      <c r="D791" s="36" t="n"/>
      <c r="E791" s="37" t="str">
        <f>IF(BPU!D791="","",BPU!D791)</f>
        <v/>
      </c>
      <c r="F791" s="38" t="str">
        <f>IF('Détail des lignes'!$F788="Sous-total",'Détail des lignes'!$AD788,IF(AND('Détail des lignes'!$F788="Ligne",ISNUMBER(D791),ISNUMBER(E791)),ROUND(D791*E791,2),""))</f>
        <v/>
      </c>
    </row>
    <row r="792" ht="26" customHeight="1">
      <c r="A792" s="35" t="str">
        <f>IF(BPU!A792="","",BPU!A792)</f>
        <v/>
      </c>
      <c r="B792" s="32" t="str">
        <f>IF(BPU!B792="","",BPU!B792)</f>
        <v/>
      </c>
      <c r="C792" s="35" t="str">
        <f>IF(BPU!C792="","",BPU!C792)</f>
        <v/>
      </c>
      <c r="D792" s="36" t="n"/>
      <c r="E792" s="37" t="str">
        <f>IF(BPU!D792="","",BPU!D792)</f>
        <v/>
      </c>
      <c r="F792" s="38" t="str">
        <f>IF('Détail des lignes'!$F789="Sous-total",'Détail des lignes'!$AD789,IF(AND('Détail des lignes'!$F789="Ligne",ISNUMBER(D792),ISNUMBER(E792)),ROUND(D792*E792,2),""))</f>
        <v/>
      </c>
    </row>
    <row r="793" ht="26" customHeight="1">
      <c r="A793" s="35" t="str">
        <f>IF(BPU!A793="","",BPU!A793)</f>
        <v/>
      </c>
      <c r="B793" s="32" t="str">
        <f>IF(BPU!B793="","",BPU!B793)</f>
        <v/>
      </c>
      <c r="C793" s="35" t="str">
        <f>IF(BPU!C793="","",BPU!C793)</f>
        <v/>
      </c>
      <c r="D793" s="36" t="n"/>
      <c r="E793" s="37" t="str">
        <f>IF(BPU!D793="","",BPU!D793)</f>
        <v/>
      </c>
      <c r="F793" s="38" t="str">
        <f>IF('Détail des lignes'!$F790="Sous-total",'Détail des lignes'!$AD790,IF(AND('Détail des lignes'!$F790="Ligne",ISNUMBER(D793),ISNUMBER(E793)),ROUND(D793*E793,2),""))</f>
        <v/>
      </c>
    </row>
    <row r="794" ht="26" customHeight="1">
      <c r="A794" s="35" t="str">
        <f>IF(BPU!A794="","",BPU!A794)</f>
        <v/>
      </c>
      <c r="B794" s="32" t="str">
        <f>IF(BPU!B794="","",BPU!B794)</f>
        <v/>
      </c>
      <c r="C794" s="35" t="str">
        <f>IF(BPU!C794="","",BPU!C794)</f>
        <v/>
      </c>
      <c r="D794" s="36" t="n"/>
      <c r="E794" s="37" t="str">
        <f>IF(BPU!D794="","",BPU!D794)</f>
        <v/>
      </c>
      <c r="F794" s="38" t="str">
        <f>IF('Détail des lignes'!$F791="Sous-total",'Détail des lignes'!$AD791,IF(AND('Détail des lignes'!$F791="Ligne",ISNUMBER(D794),ISNUMBER(E794)),ROUND(D794*E794,2),""))</f>
        <v/>
      </c>
    </row>
    <row r="795" ht="26" customHeight="1">
      <c r="A795" s="35" t="str">
        <f>IF(BPU!A795="","",BPU!A795)</f>
        <v/>
      </c>
      <c r="B795" s="32" t="str">
        <f>IF(BPU!B795="","",BPU!B795)</f>
        <v/>
      </c>
      <c r="C795" s="35" t="str">
        <f>IF(BPU!C795="","",BPU!C795)</f>
        <v/>
      </c>
      <c r="D795" s="36" t="n"/>
      <c r="E795" s="37" t="str">
        <f>IF(BPU!D795="","",BPU!D795)</f>
        <v/>
      </c>
      <c r="F795" s="38" t="str">
        <f>IF('Détail des lignes'!$F792="Sous-total",'Détail des lignes'!$AD792,IF(AND('Détail des lignes'!$F792="Ligne",ISNUMBER(D795),ISNUMBER(E795)),ROUND(D795*E795,2),""))</f>
        <v/>
      </c>
    </row>
    <row r="796" ht="26" customHeight="1">
      <c r="A796" s="35" t="str">
        <f>IF(BPU!A796="","",BPU!A796)</f>
        <v/>
      </c>
      <c r="B796" s="32" t="str">
        <f>IF(BPU!B796="","",BPU!B796)</f>
        <v/>
      </c>
      <c r="C796" s="35" t="str">
        <f>IF(BPU!C796="","",BPU!C796)</f>
        <v/>
      </c>
      <c r="D796" s="36" t="n"/>
      <c r="E796" s="37" t="str">
        <f>IF(BPU!D796="","",BPU!D796)</f>
        <v/>
      </c>
      <c r="F796" s="38" t="str">
        <f>IF('Détail des lignes'!$F793="Sous-total",'Détail des lignes'!$AD793,IF(AND('Détail des lignes'!$F793="Ligne",ISNUMBER(D796),ISNUMBER(E796)),ROUND(D796*E796,2),""))</f>
        <v/>
      </c>
    </row>
    <row r="797" ht="26" customHeight="1">
      <c r="A797" s="35" t="str">
        <f>IF(BPU!A797="","",BPU!A797)</f>
        <v/>
      </c>
      <c r="B797" s="32" t="str">
        <f>IF(BPU!B797="","",BPU!B797)</f>
        <v/>
      </c>
      <c r="C797" s="35" t="str">
        <f>IF(BPU!C797="","",BPU!C797)</f>
        <v/>
      </c>
      <c r="D797" s="36" t="n"/>
      <c r="E797" s="37" t="str">
        <f>IF(BPU!D797="","",BPU!D797)</f>
        <v/>
      </c>
      <c r="F797" s="38" t="str">
        <f>IF('Détail des lignes'!$F794="Sous-total",'Détail des lignes'!$AD794,IF(AND('Détail des lignes'!$F794="Ligne",ISNUMBER(D797),ISNUMBER(E797)),ROUND(D797*E797,2),""))</f>
        <v/>
      </c>
    </row>
    <row r="798" ht="26" customHeight="1">
      <c r="A798" s="35" t="str">
        <f>IF(BPU!A798="","",BPU!A798)</f>
        <v/>
      </c>
      <c r="B798" s="32" t="str">
        <f>IF(BPU!B798="","",BPU!B798)</f>
        <v/>
      </c>
      <c r="C798" s="35" t="str">
        <f>IF(BPU!C798="","",BPU!C798)</f>
        <v/>
      </c>
      <c r="D798" s="36" t="n"/>
      <c r="E798" s="37" t="str">
        <f>IF(BPU!D798="","",BPU!D798)</f>
        <v/>
      </c>
      <c r="F798" s="38" t="str">
        <f>IF('Détail des lignes'!$F795="Sous-total",'Détail des lignes'!$AD795,IF(AND('Détail des lignes'!$F795="Ligne",ISNUMBER(D798),ISNUMBER(E798)),ROUND(D798*E798,2),""))</f>
        <v/>
      </c>
    </row>
    <row r="799" ht="26" customHeight="1">
      <c r="A799" s="35" t="str">
        <f>IF(BPU!A799="","",BPU!A799)</f>
        <v/>
      </c>
      <c r="B799" s="32" t="str">
        <f>IF(BPU!B799="","",BPU!B799)</f>
        <v/>
      </c>
      <c r="C799" s="35" t="str">
        <f>IF(BPU!C799="","",BPU!C799)</f>
        <v/>
      </c>
      <c r="D799" s="36" t="n"/>
      <c r="E799" s="37" t="str">
        <f>IF(BPU!D799="","",BPU!D799)</f>
        <v/>
      </c>
      <c r="F799" s="38" t="str">
        <f>IF('Détail des lignes'!$F796="Sous-total",'Détail des lignes'!$AD796,IF(AND('Détail des lignes'!$F796="Ligne",ISNUMBER(D799),ISNUMBER(E799)),ROUND(D799*E799,2),""))</f>
        <v/>
      </c>
    </row>
    <row r="800" ht="26" customHeight="1">
      <c r="A800" s="35" t="str">
        <f>IF(BPU!A800="","",BPU!A800)</f>
        <v/>
      </c>
      <c r="B800" s="32" t="str">
        <f>IF(BPU!B800="","",BPU!B800)</f>
        <v/>
      </c>
      <c r="C800" s="35" t="str">
        <f>IF(BPU!C800="","",BPU!C800)</f>
        <v/>
      </c>
      <c r="D800" s="36" t="n"/>
      <c r="E800" s="37" t="str">
        <f>IF(BPU!D800="","",BPU!D800)</f>
        <v/>
      </c>
      <c r="F800" s="38" t="str">
        <f>IF('Détail des lignes'!$F797="Sous-total",'Détail des lignes'!$AD797,IF(AND('Détail des lignes'!$F797="Ligne",ISNUMBER(D800),ISNUMBER(E800)),ROUND(D800*E800,2),""))</f>
        <v/>
      </c>
    </row>
    <row r="801" ht="26" customHeight="1">
      <c r="A801" s="35" t="str">
        <f>IF(BPU!A801="","",BPU!A801)</f>
        <v/>
      </c>
      <c r="B801" s="32" t="str">
        <f>IF(BPU!B801="","",BPU!B801)</f>
        <v/>
      </c>
      <c r="C801" s="35" t="str">
        <f>IF(BPU!C801="","",BPU!C801)</f>
        <v/>
      </c>
      <c r="D801" s="36" t="n"/>
      <c r="E801" s="37" t="str">
        <f>IF(BPU!D801="","",BPU!D801)</f>
        <v/>
      </c>
      <c r="F801" s="38" t="str">
        <f>IF('Détail des lignes'!$F798="Sous-total",'Détail des lignes'!$AD798,IF(AND('Détail des lignes'!$F798="Ligne",ISNUMBER(D801),ISNUMBER(E801)),ROUND(D801*E801,2),""))</f>
        <v/>
      </c>
    </row>
    <row r="802" ht="26" customHeight="1">
      <c r="A802" s="35" t="str">
        <f>IF(BPU!A802="","",BPU!A802)</f>
        <v/>
      </c>
      <c r="B802" s="32" t="str">
        <f>IF(BPU!B802="","",BPU!B802)</f>
        <v/>
      </c>
      <c r="C802" s="35" t="str">
        <f>IF(BPU!C802="","",BPU!C802)</f>
        <v/>
      </c>
      <c r="D802" s="36" t="n"/>
      <c r="E802" s="37" t="str">
        <f>IF(BPU!D802="","",BPU!D802)</f>
        <v/>
      </c>
      <c r="F802" s="38" t="str">
        <f>IF('Détail des lignes'!$F799="Sous-total",'Détail des lignes'!$AD799,IF(AND('Détail des lignes'!$F799="Ligne",ISNUMBER(D802),ISNUMBER(E802)),ROUND(D802*E802,2),""))</f>
        <v/>
      </c>
    </row>
    <row r="803" ht="26" customHeight="1">
      <c r="A803" s="35" t="str">
        <f>IF(BPU!A803="","",BPU!A803)</f>
        <v/>
      </c>
      <c r="B803" s="32" t="str">
        <f>IF(BPU!B803="","",BPU!B803)</f>
        <v/>
      </c>
      <c r="C803" s="35" t="str">
        <f>IF(BPU!C803="","",BPU!C803)</f>
        <v/>
      </c>
      <c r="D803" s="36" t="n"/>
      <c r="E803" s="37" t="str">
        <f>IF(BPU!D803="","",BPU!D803)</f>
        <v/>
      </c>
      <c r="F803" s="38" t="str">
        <f>IF('Détail des lignes'!$F800="Sous-total",'Détail des lignes'!$AD800,IF(AND('Détail des lignes'!$F800="Ligne",ISNUMBER(D803),ISNUMBER(E803)),ROUND(D803*E803,2),""))</f>
        <v/>
      </c>
    </row>
    <row r="804" ht="26" customHeight="1">
      <c r="A804" s="35" t="str">
        <f>IF(BPU!A804="","",BPU!A804)</f>
        <v/>
      </c>
      <c r="B804" s="32" t="str">
        <f>IF(BPU!B804="","",BPU!B804)</f>
        <v/>
      </c>
      <c r="C804" s="35" t="str">
        <f>IF(BPU!C804="","",BPU!C804)</f>
        <v/>
      </c>
      <c r="D804" s="36" t="n"/>
      <c r="E804" s="37" t="str">
        <f>IF(BPU!D804="","",BPU!D804)</f>
        <v/>
      </c>
      <c r="F804" s="38" t="str">
        <f>IF('Détail des lignes'!$F801="Sous-total",'Détail des lignes'!$AD801,IF(AND('Détail des lignes'!$F801="Ligne",ISNUMBER(D804),ISNUMBER(E804)),ROUND(D804*E804,2),""))</f>
        <v/>
      </c>
    </row>
    <row r="805" ht="26" customHeight="1">
      <c r="A805" s="35" t="str">
        <f>IF(BPU!A805="","",BPU!A805)</f>
        <v/>
      </c>
      <c r="B805" s="32" t="str">
        <f>IF(BPU!B805="","",BPU!B805)</f>
        <v/>
      </c>
      <c r="C805" s="35" t="str">
        <f>IF(BPU!C805="","",BPU!C805)</f>
        <v/>
      </c>
      <c r="D805" s="36" t="n"/>
      <c r="E805" s="37" t="str">
        <f>IF(BPU!D805="","",BPU!D805)</f>
        <v/>
      </c>
      <c r="F805" s="38" t="str">
        <f>IF('Détail des lignes'!$F802="Sous-total",'Détail des lignes'!$AD802,IF(AND('Détail des lignes'!$F802="Ligne",ISNUMBER(D805),ISNUMBER(E805)),ROUND(D805*E805,2),""))</f>
        <v/>
      </c>
    </row>
    <row r="806" ht="26" customHeight="1">
      <c r="A806" s="35" t="str">
        <f>IF(BPU!A806="","",BPU!A806)</f>
        <v/>
      </c>
      <c r="B806" s="32" t="str">
        <f>IF(BPU!B806="","",BPU!B806)</f>
        <v/>
      </c>
      <c r="C806" s="35" t="str">
        <f>IF(BPU!C806="","",BPU!C806)</f>
        <v/>
      </c>
      <c r="D806" s="36" t="n"/>
      <c r="E806" s="37" t="str">
        <f>IF(BPU!D806="","",BPU!D806)</f>
        <v/>
      </c>
      <c r="F806" s="38" t="str">
        <f>IF('Détail des lignes'!$F803="Sous-total",'Détail des lignes'!$AD803,IF(AND('Détail des lignes'!$F803="Ligne",ISNUMBER(D806),ISNUMBER(E806)),ROUND(D806*E806,2),""))</f>
        <v/>
      </c>
    </row>
    <row r="807" ht="26" customHeight="1">
      <c r="A807" s="35" t="str">
        <f>IF(BPU!A807="","",BPU!A807)</f>
        <v/>
      </c>
      <c r="B807" s="32" t="str">
        <f>IF(BPU!B807="","",BPU!B807)</f>
        <v/>
      </c>
      <c r="C807" s="35" t="str">
        <f>IF(BPU!C807="","",BPU!C807)</f>
        <v/>
      </c>
      <c r="D807" s="36" t="n"/>
      <c r="E807" s="37" t="str">
        <f>IF(BPU!D807="","",BPU!D807)</f>
        <v/>
      </c>
      <c r="F807" s="38" t="str">
        <f>IF('Détail des lignes'!$F804="Sous-total",'Détail des lignes'!$AD804,IF(AND('Détail des lignes'!$F804="Ligne",ISNUMBER(D807),ISNUMBER(E807)),ROUND(D807*E807,2),""))</f>
        <v/>
      </c>
    </row>
    <row r="808" ht="26" customHeight="1">
      <c r="A808" s="35" t="str">
        <f>IF(BPU!A808="","",BPU!A808)</f>
        <v/>
      </c>
      <c r="B808" s="32" t="str">
        <f>IF(BPU!B808="","",BPU!B808)</f>
        <v/>
      </c>
      <c r="C808" s="35" t="str">
        <f>IF(BPU!C808="","",BPU!C808)</f>
        <v/>
      </c>
      <c r="D808" s="36" t="n"/>
      <c r="E808" s="37" t="str">
        <f>IF(BPU!D808="","",BPU!D808)</f>
        <v/>
      </c>
      <c r="F808" s="38" t="str">
        <f>IF('Détail des lignes'!$F805="Sous-total",'Détail des lignes'!$AD805,IF(AND('Détail des lignes'!$F805="Ligne",ISNUMBER(D808),ISNUMBER(E808)),ROUND(D808*E808,2),""))</f>
        <v/>
      </c>
    </row>
    <row r="809" ht="26" customHeight="1">
      <c r="A809" s="35" t="str">
        <f>IF(BPU!A809="","",BPU!A809)</f>
        <v/>
      </c>
      <c r="B809" s="32" t="str">
        <f>IF(BPU!B809="","",BPU!B809)</f>
        <v/>
      </c>
      <c r="C809" s="35" t="str">
        <f>IF(BPU!C809="","",BPU!C809)</f>
        <v/>
      </c>
      <c r="D809" s="36" t="n"/>
      <c r="E809" s="37" t="str">
        <f>IF(BPU!D809="","",BPU!D809)</f>
        <v/>
      </c>
      <c r="F809" s="38" t="str">
        <f>IF('Détail des lignes'!$F806="Sous-total",'Détail des lignes'!$AD806,IF(AND('Détail des lignes'!$F806="Ligne",ISNUMBER(D809),ISNUMBER(E809)),ROUND(D809*E809,2),""))</f>
        <v/>
      </c>
    </row>
    <row r="810" ht="26" customHeight="1">
      <c r="A810" s="35" t="str">
        <f>IF(BPU!A810="","",BPU!A810)</f>
        <v/>
      </c>
      <c r="B810" s="32" t="str">
        <f>IF(BPU!B810="","",BPU!B810)</f>
        <v/>
      </c>
      <c r="C810" s="35" t="str">
        <f>IF(BPU!C810="","",BPU!C810)</f>
        <v/>
      </c>
      <c r="D810" s="36" t="n"/>
      <c r="E810" s="37" t="str">
        <f>IF(BPU!D810="","",BPU!D810)</f>
        <v/>
      </c>
      <c r="F810" s="38" t="str">
        <f>IF('Détail des lignes'!$F807="Sous-total",'Détail des lignes'!$AD807,IF(AND('Détail des lignes'!$F807="Ligne",ISNUMBER(D810),ISNUMBER(E810)),ROUND(D810*E810,2),""))</f>
        <v/>
      </c>
    </row>
    <row r="811" ht="26" customHeight="1">
      <c r="A811" s="35" t="str">
        <f>IF(BPU!A811="","",BPU!A811)</f>
        <v/>
      </c>
      <c r="B811" s="32" t="str">
        <f>IF(BPU!B811="","",BPU!B811)</f>
        <v/>
      </c>
      <c r="C811" s="35" t="str">
        <f>IF(BPU!C811="","",BPU!C811)</f>
        <v/>
      </c>
      <c r="D811" s="36" t="n"/>
      <c r="E811" s="37" t="str">
        <f>IF(BPU!D811="","",BPU!D811)</f>
        <v/>
      </c>
      <c r="F811" s="38" t="str">
        <f>IF('Détail des lignes'!$F808="Sous-total",'Détail des lignes'!$AD808,IF(AND('Détail des lignes'!$F808="Ligne",ISNUMBER(D811),ISNUMBER(E811)),ROUND(D811*E811,2),""))</f>
        <v/>
      </c>
    </row>
    <row r="812" ht="26" customHeight="1">
      <c r="A812" s="35" t="str">
        <f>IF(BPU!A812="","",BPU!A812)</f>
        <v/>
      </c>
      <c r="B812" s="32" t="str">
        <f>IF(BPU!B812="","",BPU!B812)</f>
        <v/>
      </c>
      <c r="C812" s="35" t="str">
        <f>IF(BPU!C812="","",BPU!C812)</f>
        <v/>
      </c>
      <c r="D812" s="36" t="n"/>
      <c r="E812" s="37" t="str">
        <f>IF(BPU!D812="","",BPU!D812)</f>
        <v/>
      </c>
      <c r="F812" s="38" t="str">
        <f>IF('Détail des lignes'!$F809="Sous-total",'Détail des lignes'!$AD809,IF(AND('Détail des lignes'!$F809="Ligne",ISNUMBER(D812),ISNUMBER(E812)),ROUND(D812*E812,2),""))</f>
        <v/>
      </c>
    </row>
    <row r="813" ht="26" customHeight="1">
      <c r="A813" s="35" t="str">
        <f>IF(BPU!A813="","",BPU!A813)</f>
        <v/>
      </c>
      <c r="B813" s="32" t="str">
        <f>IF(BPU!B813="","",BPU!B813)</f>
        <v/>
      </c>
      <c r="C813" s="35" t="str">
        <f>IF(BPU!C813="","",BPU!C813)</f>
        <v/>
      </c>
      <c r="D813" s="36" t="n"/>
      <c r="E813" s="37" t="str">
        <f>IF(BPU!D813="","",BPU!D813)</f>
        <v/>
      </c>
      <c r="F813" s="38" t="str">
        <f>IF('Détail des lignes'!$F810="Sous-total",'Détail des lignes'!$AD810,IF(AND('Détail des lignes'!$F810="Ligne",ISNUMBER(D813),ISNUMBER(E813)),ROUND(D813*E813,2),""))</f>
        <v/>
      </c>
    </row>
    <row r="814" ht="26" customHeight="1">
      <c r="A814" s="35" t="str">
        <f>IF(BPU!A814="","",BPU!A814)</f>
        <v/>
      </c>
      <c r="B814" s="32" t="str">
        <f>IF(BPU!B814="","",BPU!B814)</f>
        <v/>
      </c>
      <c r="C814" s="35" t="str">
        <f>IF(BPU!C814="","",BPU!C814)</f>
        <v/>
      </c>
      <c r="D814" s="36" t="n"/>
      <c r="E814" s="37" t="str">
        <f>IF(BPU!D814="","",BPU!D814)</f>
        <v/>
      </c>
      <c r="F814" s="38" t="str">
        <f>IF('Détail des lignes'!$F811="Sous-total",'Détail des lignes'!$AD811,IF(AND('Détail des lignes'!$F811="Ligne",ISNUMBER(D814),ISNUMBER(E814)),ROUND(D814*E814,2),""))</f>
        <v/>
      </c>
    </row>
    <row r="815" ht="26" customHeight="1">
      <c r="A815" s="35" t="str">
        <f>IF(BPU!A815="","",BPU!A815)</f>
        <v/>
      </c>
      <c r="B815" s="32" t="str">
        <f>IF(BPU!B815="","",BPU!B815)</f>
        <v/>
      </c>
      <c r="C815" s="35" t="str">
        <f>IF(BPU!C815="","",BPU!C815)</f>
        <v/>
      </c>
      <c r="D815" s="36" t="n"/>
      <c r="E815" s="37" t="str">
        <f>IF(BPU!D815="","",BPU!D815)</f>
        <v/>
      </c>
      <c r="F815" s="38" t="str">
        <f>IF('Détail des lignes'!$F812="Sous-total",'Détail des lignes'!$AD812,IF(AND('Détail des lignes'!$F812="Ligne",ISNUMBER(D815),ISNUMBER(E815)),ROUND(D815*E815,2),""))</f>
        <v/>
      </c>
    </row>
    <row r="816" ht="26" customHeight="1">
      <c r="A816" s="35" t="str">
        <f>IF(BPU!A816="","",BPU!A816)</f>
        <v/>
      </c>
      <c r="B816" s="32" t="str">
        <f>IF(BPU!B816="","",BPU!B816)</f>
        <v/>
      </c>
      <c r="C816" s="35" t="str">
        <f>IF(BPU!C816="","",BPU!C816)</f>
        <v/>
      </c>
      <c r="D816" s="36" t="n"/>
      <c r="E816" s="37" t="str">
        <f>IF(BPU!D816="","",BPU!D816)</f>
        <v/>
      </c>
      <c r="F816" s="38" t="str">
        <f>IF('Détail des lignes'!$F813="Sous-total",'Détail des lignes'!$AD813,IF(AND('Détail des lignes'!$F813="Ligne",ISNUMBER(D816),ISNUMBER(E816)),ROUND(D816*E816,2),""))</f>
        <v/>
      </c>
    </row>
    <row r="817" ht="26" customHeight="1">
      <c r="A817" s="35" t="str">
        <f>IF(BPU!A817="","",BPU!A817)</f>
        <v/>
      </c>
      <c r="B817" s="32" t="str">
        <f>IF(BPU!B817="","",BPU!B817)</f>
        <v/>
      </c>
      <c r="C817" s="35" t="str">
        <f>IF(BPU!C817="","",BPU!C817)</f>
        <v/>
      </c>
      <c r="D817" s="36" t="n"/>
      <c r="E817" s="37" t="str">
        <f>IF(BPU!D817="","",BPU!D817)</f>
        <v/>
      </c>
      <c r="F817" s="38" t="str">
        <f>IF('Détail des lignes'!$F814="Sous-total",'Détail des lignes'!$AD814,IF(AND('Détail des lignes'!$F814="Ligne",ISNUMBER(D817),ISNUMBER(E817)),ROUND(D817*E817,2),""))</f>
        <v/>
      </c>
    </row>
    <row r="818" ht="26" customHeight="1">
      <c r="A818" s="35" t="str">
        <f>IF(BPU!A818="","",BPU!A818)</f>
        <v/>
      </c>
      <c r="B818" s="32" t="str">
        <f>IF(BPU!B818="","",BPU!B818)</f>
        <v/>
      </c>
      <c r="C818" s="35" t="str">
        <f>IF(BPU!C818="","",BPU!C818)</f>
        <v/>
      </c>
      <c r="D818" s="36" t="n"/>
      <c r="E818" s="37" t="str">
        <f>IF(BPU!D818="","",BPU!D818)</f>
        <v/>
      </c>
      <c r="F818" s="38" t="str">
        <f>IF('Détail des lignes'!$F815="Sous-total",'Détail des lignes'!$AD815,IF(AND('Détail des lignes'!$F815="Ligne",ISNUMBER(D818),ISNUMBER(E818)),ROUND(D818*E818,2),""))</f>
        <v/>
      </c>
    </row>
    <row r="819" ht="26" customHeight="1">
      <c r="A819" s="35" t="str">
        <f>IF(BPU!A819="","",BPU!A819)</f>
        <v/>
      </c>
      <c r="B819" s="32" t="str">
        <f>IF(BPU!B819="","",BPU!B819)</f>
        <v/>
      </c>
      <c r="C819" s="35" t="str">
        <f>IF(BPU!C819="","",BPU!C819)</f>
        <v/>
      </c>
      <c r="D819" s="36" t="n"/>
      <c r="E819" s="37" t="str">
        <f>IF(BPU!D819="","",BPU!D819)</f>
        <v/>
      </c>
      <c r="F819" s="38" t="str">
        <f>IF('Détail des lignes'!$F816="Sous-total",'Détail des lignes'!$AD816,IF(AND('Détail des lignes'!$F816="Ligne",ISNUMBER(D819),ISNUMBER(E819)),ROUND(D819*E819,2),""))</f>
        <v/>
      </c>
    </row>
    <row r="820" ht="26" customHeight="1">
      <c r="A820" s="35" t="str">
        <f>IF(BPU!A820="","",BPU!A820)</f>
        <v/>
      </c>
      <c r="B820" s="32" t="str">
        <f>IF(BPU!B820="","",BPU!B820)</f>
        <v/>
      </c>
      <c r="C820" s="35" t="str">
        <f>IF(BPU!C820="","",BPU!C820)</f>
        <v/>
      </c>
      <c r="D820" s="36" t="n"/>
      <c r="E820" s="37" t="str">
        <f>IF(BPU!D820="","",BPU!D820)</f>
        <v/>
      </c>
      <c r="F820" s="38" t="str">
        <f>IF('Détail des lignes'!$F817="Sous-total",'Détail des lignes'!$AD817,IF(AND('Détail des lignes'!$F817="Ligne",ISNUMBER(D820),ISNUMBER(E820)),ROUND(D820*E820,2),""))</f>
        <v/>
      </c>
    </row>
    <row r="821" ht="26" customHeight="1">
      <c r="A821" s="35" t="str">
        <f>IF(BPU!A821="","",BPU!A821)</f>
        <v/>
      </c>
      <c r="B821" s="32" t="str">
        <f>IF(BPU!B821="","",BPU!B821)</f>
        <v/>
      </c>
      <c r="C821" s="35" t="str">
        <f>IF(BPU!C821="","",BPU!C821)</f>
        <v/>
      </c>
      <c r="D821" s="36" t="n"/>
      <c r="E821" s="37" t="str">
        <f>IF(BPU!D821="","",BPU!D821)</f>
        <v/>
      </c>
      <c r="F821" s="38" t="str">
        <f>IF('Détail des lignes'!$F818="Sous-total",'Détail des lignes'!$AD818,IF(AND('Détail des lignes'!$F818="Ligne",ISNUMBER(D821),ISNUMBER(E821)),ROUND(D821*E821,2),""))</f>
        <v/>
      </c>
    </row>
    <row r="822" ht="26" customHeight="1">
      <c r="A822" s="35" t="str">
        <f>IF(BPU!A822="","",BPU!A822)</f>
        <v/>
      </c>
      <c r="B822" s="32" t="str">
        <f>IF(BPU!B822="","",BPU!B822)</f>
        <v/>
      </c>
      <c r="C822" s="35" t="str">
        <f>IF(BPU!C822="","",BPU!C822)</f>
        <v/>
      </c>
      <c r="D822" s="36" t="n"/>
      <c r="E822" s="37" t="str">
        <f>IF(BPU!D822="","",BPU!D822)</f>
        <v/>
      </c>
      <c r="F822" s="38" t="str">
        <f>IF('Détail des lignes'!$F819="Sous-total",'Détail des lignes'!$AD819,IF(AND('Détail des lignes'!$F819="Ligne",ISNUMBER(D822),ISNUMBER(E822)),ROUND(D822*E822,2),""))</f>
        <v/>
      </c>
    </row>
    <row r="823" ht="26" customHeight="1">
      <c r="A823" s="35" t="str">
        <f>IF(BPU!A823="","",BPU!A823)</f>
        <v/>
      </c>
      <c r="B823" s="32" t="str">
        <f>IF(BPU!B823="","",BPU!B823)</f>
        <v/>
      </c>
      <c r="C823" s="35" t="str">
        <f>IF(BPU!C823="","",BPU!C823)</f>
        <v/>
      </c>
      <c r="D823" s="36" t="n"/>
      <c r="E823" s="37" t="str">
        <f>IF(BPU!D823="","",BPU!D823)</f>
        <v/>
      </c>
      <c r="F823" s="38" t="str">
        <f>IF('Détail des lignes'!$F820="Sous-total",'Détail des lignes'!$AD820,IF(AND('Détail des lignes'!$F820="Ligne",ISNUMBER(D823),ISNUMBER(E823)),ROUND(D823*E823,2),""))</f>
        <v/>
      </c>
    </row>
    <row r="824" ht="26" customHeight="1">
      <c r="A824" s="35" t="str">
        <f>IF(BPU!A824="","",BPU!A824)</f>
        <v/>
      </c>
      <c r="B824" s="32" t="str">
        <f>IF(BPU!B824="","",BPU!B824)</f>
        <v/>
      </c>
      <c r="C824" s="35" t="str">
        <f>IF(BPU!C824="","",BPU!C824)</f>
        <v/>
      </c>
      <c r="D824" s="36" t="n"/>
      <c r="E824" s="37" t="str">
        <f>IF(BPU!D824="","",BPU!D824)</f>
        <v/>
      </c>
      <c r="F824" s="38" t="str">
        <f>IF('Détail des lignes'!$F821="Sous-total",'Détail des lignes'!$AD821,IF(AND('Détail des lignes'!$F821="Ligne",ISNUMBER(D824),ISNUMBER(E824)),ROUND(D824*E824,2),""))</f>
        <v/>
      </c>
    </row>
    <row r="825" ht="26" customHeight="1">
      <c r="A825" s="35" t="str">
        <f>IF(BPU!A825="","",BPU!A825)</f>
        <v/>
      </c>
      <c r="B825" s="32" t="str">
        <f>IF(BPU!B825="","",BPU!B825)</f>
        <v/>
      </c>
      <c r="C825" s="35" t="str">
        <f>IF(BPU!C825="","",BPU!C825)</f>
        <v/>
      </c>
      <c r="D825" s="36" t="n"/>
      <c r="E825" s="37" t="str">
        <f>IF(BPU!D825="","",BPU!D825)</f>
        <v/>
      </c>
      <c r="F825" s="38" t="str">
        <f>IF('Détail des lignes'!$F822="Sous-total",'Détail des lignes'!$AD822,IF(AND('Détail des lignes'!$F822="Ligne",ISNUMBER(D825),ISNUMBER(E825)),ROUND(D825*E825,2),""))</f>
        <v/>
      </c>
    </row>
    <row r="826" ht="26" customHeight="1">
      <c r="A826" s="35" t="str">
        <f>IF(BPU!A826="","",BPU!A826)</f>
        <v/>
      </c>
      <c r="B826" s="32" t="str">
        <f>IF(BPU!B826="","",BPU!B826)</f>
        <v/>
      </c>
      <c r="C826" s="35" t="str">
        <f>IF(BPU!C826="","",BPU!C826)</f>
        <v/>
      </c>
      <c r="D826" s="36" t="n"/>
      <c r="E826" s="37" t="str">
        <f>IF(BPU!D826="","",BPU!D826)</f>
        <v/>
      </c>
      <c r="F826" s="38" t="str">
        <f>IF('Détail des lignes'!$F823="Sous-total",'Détail des lignes'!$AD823,IF(AND('Détail des lignes'!$F823="Ligne",ISNUMBER(D826),ISNUMBER(E826)),ROUND(D826*E826,2),""))</f>
        <v/>
      </c>
    </row>
    <row r="827" ht="26" customHeight="1">
      <c r="A827" s="35" t="str">
        <f>IF(BPU!A827="","",BPU!A827)</f>
        <v/>
      </c>
      <c r="B827" s="32" t="str">
        <f>IF(BPU!B827="","",BPU!B827)</f>
        <v/>
      </c>
      <c r="C827" s="35" t="str">
        <f>IF(BPU!C827="","",BPU!C827)</f>
        <v/>
      </c>
      <c r="D827" s="36" t="n"/>
      <c r="E827" s="37" t="str">
        <f>IF(BPU!D827="","",BPU!D827)</f>
        <v/>
      </c>
      <c r="F827" s="38" t="str">
        <f>IF('Détail des lignes'!$F824="Sous-total",'Détail des lignes'!$AD824,IF(AND('Détail des lignes'!$F824="Ligne",ISNUMBER(D827),ISNUMBER(E827)),ROUND(D827*E827,2),""))</f>
        <v/>
      </c>
    </row>
    <row r="828" ht="26" customHeight="1">
      <c r="A828" s="35" t="str">
        <f>IF(BPU!A828="","",BPU!A828)</f>
        <v/>
      </c>
      <c r="B828" s="32" t="str">
        <f>IF(BPU!B828="","",BPU!B828)</f>
        <v/>
      </c>
      <c r="C828" s="35" t="str">
        <f>IF(BPU!C828="","",BPU!C828)</f>
        <v/>
      </c>
      <c r="D828" s="36" t="n"/>
      <c r="E828" s="37" t="str">
        <f>IF(BPU!D828="","",BPU!D828)</f>
        <v/>
      </c>
      <c r="F828" s="38" t="str">
        <f>IF('Détail des lignes'!$F825="Sous-total",'Détail des lignes'!$AD825,IF(AND('Détail des lignes'!$F825="Ligne",ISNUMBER(D828),ISNUMBER(E828)),ROUND(D828*E828,2),""))</f>
        <v/>
      </c>
    </row>
    <row r="829" ht="26" customHeight="1">
      <c r="A829" s="35" t="str">
        <f>IF(BPU!A829="","",BPU!A829)</f>
        <v/>
      </c>
      <c r="B829" s="32" t="str">
        <f>IF(BPU!B829="","",BPU!B829)</f>
        <v/>
      </c>
      <c r="C829" s="35" t="str">
        <f>IF(BPU!C829="","",BPU!C829)</f>
        <v/>
      </c>
      <c r="D829" s="36" t="n"/>
      <c r="E829" s="37" t="str">
        <f>IF(BPU!D829="","",BPU!D829)</f>
        <v/>
      </c>
      <c r="F829" s="38" t="str">
        <f>IF('Détail des lignes'!$F826="Sous-total",'Détail des lignes'!$AD826,IF(AND('Détail des lignes'!$F826="Ligne",ISNUMBER(D829),ISNUMBER(E829)),ROUND(D829*E829,2),""))</f>
        <v/>
      </c>
    </row>
    <row r="830" ht="26" customHeight="1">
      <c r="A830" s="35" t="str">
        <f>IF(BPU!A830="","",BPU!A830)</f>
        <v/>
      </c>
      <c r="B830" s="32" t="str">
        <f>IF(BPU!B830="","",BPU!B830)</f>
        <v/>
      </c>
      <c r="C830" s="35" t="str">
        <f>IF(BPU!C830="","",BPU!C830)</f>
        <v/>
      </c>
      <c r="D830" s="36" t="n"/>
      <c r="E830" s="37" t="str">
        <f>IF(BPU!D830="","",BPU!D830)</f>
        <v/>
      </c>
      <c r="F830" s="38" t="str">
        <f>IF('Détail des lignes'!$F827="Sous-total",'Détail des lignes'!$AD827,IF(AND('Détail des lignes'!$F827="Ligne",ISNUMBER(D830),ISNUMBER(E830)),ROUND(D830*E830,2),""))</f>
        <v/>
      </c>
    </row>
    <row r="831" ht="26" customHeight="1">
      <c r="A831" s="35" t="str">
        <f>IF(BPU!A831="","",BPU!A831)</f>
        <v/>
      </c>
      <c r="B831" s="32" t="str">
        <f>IF(BPU!B831="","",BPU!B831)</f>
        <v/>
      </c>
      <c r="C831" s="35" t="str">
        <f>IF(BPU!C831="","",BPU!C831)</f>
        <v/>
      </c>
      <c r="D831" s="36" t="n"/>
      <c r="E831" s="37" t="str">
        <f>IF(BPU!D831="","",BPU!D831)</f>
        <v/>
      </c>
      <c r="F831" s="38" t="str">
        <f>IF('Détail des lignes'!$F828="Sous-total",'Détail des lignes'!$AD828,IF(AND('Détail des lignes'!$F828="Ligne",ISNUMBER(D831),ISNUMBER(E831)),ROUND(D831*E831,2),""))</f>
        <v/>
      </c>
    </row>
    <row r="832" ht="26" customHeight="1">
      <c r="A832" s="35" t="str">
        <f>IF(BPU!A832="","",BPU!A832)</f>
        <v/>
      </c>
      <c r="B832" s="32" t="str">
        <f>IF(BPU!B832="","",BPU!B832)</f>
        <v/>
      </c>
      <c r="C832" s="35" t="str">
        <f>IF(BPU!C832="","",BPU!C832)</f>
        <v/>
      </c>
      <c r="D832" s="36" t="n"/>
      <c r="E832" s="37" t="str">
        <f>IF(BPU!D832="","",BPU!D832)</f>
        <v/>
      </c>
      <c r="F832" s="38" t="str">
        <f>IF('Détail des lignes'!$F829="Sous-total",'Détail des lignes'!$AD829,IF(AND('Détail des lignes'!$F829="Ligne",ISNUMBER(D832),ISNUMBER(E832)),ROUND(D832*E832,2),""))</f>
        <v/>
      </c>
    </row>
    <row r="833" ht="26" customHeight="1">
      <c r="A833" s="35" t="str">
        <f>IF(BPU!A833="","",BPU!A833)</f>
        <v/>
      </c>
      <c r="B833" s="32" t="str">
        <f>IF(BPU!B833="","",BPU!B833)</f>
        <v/>
      </c>
      <c r="C833" s="35" t="str">
        <f>IF(BPU!C833="","",BPU!C833)</f>
        <v/>
      </c>
      <c r="D833" s="36" t="n"/>
      <c r="E833" s="37" t="str">
        <f>IF(BPU!D833="","",BPU!D833)</f>
        <v/>
      </c>
      <c r="F833" s="38" t="str">
        <f>IF('Détail des lignes'!$F830="Sous-total",'Détail des lignes'!$AD830,IF(AND('Détail des lignes'!$F830="Ligne",ISNUMBER(D833),ISNUMBER(E833)),ROUND(D833*E833,2),""))</f>
        <v/>
      </c>
    </row>
    <row r="834" ht="26" customHeight="1">
      <c r="A834" s="35" t="str">
        <f>IF(BPU!A834="","",BPU!A834)</f>
        <v/>
      </c>
      <c r="B834" s="32" t="str">
        <f>IF(BPU!B834="","",BPU!B834)</f>
        <v/>
      </c>
      <c r="C834" s="35" t="str">
        <f>IF(BPU!C834="","",BPU!C834)</f>
        <v/>
      </c>
      <c r="D834" s="36" t="n"/>
      <c r="E834" s="37" t="str">
        <f>IF(BPU!D834="","",BPU!D834)</f>
        <v/>
      </c>
      <c r="F834" s="38" t="str">
        <f>IF('Détail des lignes'!$F831="Sous-total",'Détail des lignes'!$AD831,IF(AND('Détail des lignes'!$F831="Ligne",ISNUMBER(D834),ISNUMBER(E834)),ROUND(D834*E834,2),""))</f>
        <v/>
      </c>
    </row>
    <row r="835" ht="26" customHeight="1">
      <c r="A835" s="35" t="str">
        <f>IF(BPU!A835="","",BPU!A835)</f>
        <v/>
      </c>
      <c r="B835" s="32" t="str">
        <f>IF(BPU!B835="","",BPU!B835)</f>
        <v/>
      </c>
      <c r="C835" s="35" t="str">
        <f>IF(BPU!C835="","",BPU!C835)</f>
        <v/>
      </c>
      <c r="D835" s="36" t="n"/>
      <c r="E835" s="37" t="str">
        <f>IF(BPU!D835="","",BPU!D835)</f>
        <v/>
      </c>
      <c r="F835" s="38" t="str">
        <f>IF('Détail des lignes'!$F832="Sous-total",'Détail des lignes'!$AD832,IF(AND('Détail des lignes'!$F832="Ligne",ISNUMBER(D835),ISNUMBER(E835)),ROUND(D835*E835,2),""))</f>
        <v/>
      </c>
    </row>
    <row r="836" ht="26" customHeight="1">
      <c r="A836" s="35" t="str">
        <f>IF(BPU!A836="","",BPU!A836)</f>
        <v/>
      </c>
      <c r="B836" s="32" t="str">
        <f>IF(BPU!B836="","",BPU!B836)</f>
        <v/>
      </c>
      <c r="C836" s="35" t="str">
        <f>IF(BPU!C836="","",BPU!C836)</f>
        <v/>
      </c>
      <c r="D836" s="36" t="n"/>
      <c r="E836" s="37" t="str">
        <f>IF(BPU!D836="","",BPU!D836)</f>
        <v/>
      </c>
      <c r="F836" s="38" t="str">
        <f>IF('Détail des lignes'!$F833="Sous-total",'Détail des lignes'!$AD833,IF(AND('Détail des lignes'!$F833="Ligne",ISNUMBER(D836),ISNUMBER(E836)),ROUND(D836*E836,2),""))</f>
        <v/>
      </c>
    </row>
    <row r="837" ht="26" customHeight="1">
      <c r="A837" s="35" t="str">
        <f>IF(BPU!A837="","",BPU!A837)</f>
        <v/>
      </c>
      <c r="B837" s="32" t="str">
        <f>IF(BPU!B837="","",BPU!B837)</f>
        <v/>
      </c>
      <c r="C837" s="35" t="str">
        <f>IF(BPU!C837="","",BPU!C837)</f>
        <v/>
      </c>
      <c r="D837" s="36" t="n"/>
      <c r="E837" s="37" t="str">
        <f>IF(BPU!D837="","",BPU!D837)</f>
        <v/>
      </c>
      <c r="F837" s="38" t="str">
        <f>IF('Détail des lignes'!$F834="Sous-total",'Détail des lignes'!$AD834,IF(AND('Détail des lignes'!$F834="Ligne",ISNUMBER(D837),ISNUMBER(E837)),ROUND(D837*E837,2),""))</f>
        <v/>
      </c>
    </row>
    <row r="838" ht="26" customHeight="1">
      <c r="A838" s="35" t="str">
        <f>IF(BPU!A838="","",BPU!A838)</f>
        <v/>
      </c>
      <c r="B838" s="32" t="str">
        <f>IF(BPU!B838="","",BPU!B838)</f>
        <v/>
      </c>
      <c r="C838" s="35" t="str">
        <f>IF(BPU!C838="","",BPU!C838)</f>
        <v/>
      </c>
      <c r="D838" s="36" t="n"/>
      <c r="E838" s="37" t="str">
        <f>IF(BPU!D838="","",BPU!D838)</f>
        <v/>
      </c>
      <c r="F838" s="38" t="str">
        <f>IF('Détail des lignes'!$F835="Sous-total",'Détail des lignes'!$AD835,IF(AND('Détail des lignes'!$F835="Ligne",ISNUMBER(D838),ISNUMBER(E838)),ROUND(D838*E838,2),""))</f>
        <v/>
      </c>
    </row>
    <row r="839" ht="26" customHeight="1">
      <c r="A839" s="35" t="str">
        <f>IF(BPU!A839="","",BPU!A839)</f>
        <v/>
      </c>
      <c r="B839" s="32" t="str">
        <f>IF(BPU!B839="","",BPU!B839)</f>
        <v/>
      </c>
      <c r="C839" s="35" t="str">
        <f>IF(BPU!C839="","",BPU!C839)</f>
        <v/>
      </c>
      <c r="D839" s="36" t="n"/>
      <c r="E839" s="37" t="str">
        <f>IF(BPU!D839="","",BPU!D839)</f>
        <v/>
      </c>
      <c r="F839" s="38" t="str">
        <f>IF('Détail des lignes'!$F836="Sous-total",'Détail des lignes'!$AD836,IF(AND('Détail des lignes'!$F836="Ligne",ISNUMBER(D839),ISNUMBER(E839)),ROUND(D839*E839,2),""))</f>
        <v/>
      </c>
    </row>
    <row r="840" ht="26" customHeight="1">
      <c r="A840" s="35" t="str">
        <f>IF(BPU!A840="","",BPU!A840)</f>
        <v/>
      </c>
      <c r="B840" s="32" t="str">
        <f>IF(BPU!B840="","",BPU!B840)</f>
        <v/>
      </c>
      <c r="C840" s="35" t="str">
        <f>IF(BPU!C840="","",BPU!C840)</f>
        <v/>
      </c>
      <c r="D840" s="36" t="n"/>
      <c r="E840" s="37" t="str">
        <f>IF(BPU!D840="","",BPU!D840)</f>
        <v/>
      </c>
      <c r="F840" s="38" t="str">
        <f>IF('Détail des lignes'!$F837="Sous-total",'Détail des lignes'!$AD837,IF(AND('Détail des lignes'!$F837="Ligne",ISNUMBER(D840),ISNUMBER(E840)),ROUND(D840*E840,2),""))</f>
        <v/>
      </c>
    </row>
    <row r="841" ht="26" customHeight="1">
      <c r="A841" s="35" t="str">
        <f>IF(BPU!A841="","",BPU!A841)</f>
        <v/>
      </c>
      <c r="B841" s="32" t="str">
        <f>IF(BPU!B841="","",BPU!B841)</f>
        <v/>
      </c>
      <c r="C841" s="35" t="str">
        <f>IF(BPU!C841="","",BPU!C841)</f>
        <v/>
      </c>
      <c r="D841" s="36" t="n"/>
      <c r="E841" s="37" t="str">
        <f>IF(BPU!D841="","",BPU!D841)</f>
        <v/>
      </c>
      <c r="F841" s="38" t="str">
        <f>IF('Détail des lignes'!$F838="Sous-total",'Détail des lignes'!$AD838,IF(AND('Détail des lignes'!$F838="Ligne",ISNUMBER(D841),ISNUMBER(E841)),ROUND(D841*E841,2),""))</f>
        <v/>
      </c>
    </row>
    <row r="842" ht="26" customHeight="1">
      <c r="A842" s="35" t="str">
        <f>IF(BPU!A842="","",BPU!A842)</f>
        <v/>
      </c>
      <c r="B842" s="32" t="str">
        <f>IF(BPU!B842="","",BPU!B842)</f>
        <v/>
      </c>
      <c r="C842" s="35" t="str">
        <f>IF(BPU!C842="","",BPU!C842)</f>
        <v/>
      </c>
      <c r="D842" s="36" t="n"/>
      <c r="E842" s="37" t="str">
        <f>IF(BPU!D842="","",BPU!D842)</f>
        <v/>
      </c>
      <c r="F842" s="38" t="str">
        <f>IF('Détail des lignes'!$F839="Sous-total",'Détail des lignes'!$AD839,IF(AND('Détail des lignes'!$F839="Ligne",ISNUMBER(D842),ISNUMBER(E842)),ROUND(D842*E842,2),""))</f>
        <v/>
      </c>
    </row>
    <row r="843" ht="26" customHeight="1">
      <c r="A843" s="35" t="str">
        <f>IF(BPU!A843="","",BPU!A843)</f>
        <v/>
      </c>
      <c r="B843" s="32" t="str">
        <f>IF(BPU!B843="","",BPU!B843)</f>
        <v/>
      </c>
      <c r="C843" s="35" t="str">
        <f>IF(BPU!C843="","",BPU!C843)</f>
        <v/>
      </c>
      <c r="D843" s="36" t="n"/>
      <c r="E843" s="37" t="str">
        <f>IF(BPU!D843="","",BPU!D843)</f>
        <v/>
      </c>
      <c r="F843" s="38" t="str">
        <f>IF('Détail des lignes'!$F840="Sous-total",'Détail des lignes'!$AD840,IF(AND('Détail des lignes'!$F840="Ligne",ISNUMBER(D843),ISNUMBER(E843)),ROUND(D843*E843,2),""))</f>
        <v/>
      </c>
    </row>
    <row r="844" ht="26" customHeight="1">
      <c r="A844" s="35" t="str">
        <f>IF(BPU!A844="","",BPU!A844)</f>
        <v/>
      </c>
      <c r="B844" s="32" t="str">
        <f>IF(BPU!B844="","",BPU!B844)</f>
        <v/>
      </c>
      <c r="C844" s="35" t="str">
        <f>IF(BPU!C844="","",BPU!C844)</f>
        <v/>
      </c>
      <c r="D844" s="36" t="n"/>
      <c r="E844" s="37" t="str">
        <f>IF(BPU!D844="","",BPU!D844)</f>
        <v/>
      </c>
      <c r="F844" s="38" t="str">
        <f>IF('Détail des lignes'!$F841="Sous-total",'Détail des lignes'!$AD841,IF(AND('Détail des lignes'!$F841="Ligne",ISNUMBER(D844),ISNUMBER(E844)),ROUND(D844*E844,2),""))</f>
        <v/>
      </c>
    </row>
    <row r="845" ht="26" customHeight="1">
      <c r="A845" s="35" t="str">
        <f>IF(BPU!A845="","",BPU!A845)</f>
        <v/>
      </c>
      <c r="B845" s="32" t="str">
        <f>IF(BPU!B845="","",BPU!B845)</f>
        <v/>
      </c>
      <c r="C845" s="35" t="str">
        <f>IF(BPU!C845="","",BPU!C845)</f>
        <v/>
      </c>
      <c r="D845" s="36" t="n"/>
      <c r="E845" s="37" t="str">
        <f>IF(BPU!D845="","",BPU!D845)</f>
        <v/>
      </c>
      <c r="F845" s="38" t="str">
        <f>IF('Détail des lignes'!$F842="Sous-total",'Détail des lignes'!$AD842,IF(AND('Détail des lignes'!$F842="Ligne",ISNUMBER(D845),ISNUMBER(E845)),ROUND(D845*E845,2),""))</f>
        <v/>
      </c>
    </row>
    <row r="846" ht="26" customHeight="1">
      <c r="A846" s="35" t="str">
        <f>IF(BPU!A846="","",BPU!A846)</f>
        <v/>
      </c>
      <c r="B846" s="32" t="str">
        <f>IF(BPU!B846="","",BPU!B846)</f>
        <v/>
      </c>
      <c r="C846" s="35" t="str">
        <f>IF(BPU!C846="","",BPU!C846)</f>
        <v/>
      </c>
      <c r="D846" s="36" t="n"/>
      <c r="E846" s="37" t="str">
        <f>IF(BPU!D846="","",BPU!D846)</f>
        <v/>
      </c>
      <c r="F846" s="38" t="str">
        <f>IF('Détail des lignes'!$F843="Sous-total",'Détail des lignes'!$AD843,IF(AND('Détail des lignes'!$F843="Ligne",ISNUMBER(D846),ISNUMBER(E846)),ROUND(D846*E846,2),""))</f>
        <v/>
      </c>
    </row>
    <row r="847" ht="26" customHeight="1">
      <c r="A847" s="35" t="str">
        <f>IF(BPU!A847="","",BPU!A847)</f>
        <v/>
      </c>
      <c r="B847" s="32" t="str">
        <f>IF(BPU!B847="","",BPU!B847)</f>
        <v/>
      </c>
      <c r="C847" s="35" t="str">
        <f>IF(BPU!C847="","",BPU!C847)</f>
        <v/>
      </c>
      <c r="D847" s="36" t="n"/>
      <c r="E847" s="37" t="str">
        <f>IF(BPU!D847="","",BPU!D847)</f>
        <v/>
      </c>
      <c r="F847" s="38" t="str">
        <f>IF('Détail des lignes'!$F844="Sous-total",'Détail des lignes'!$AD844,IF(AND('Détail des lignes'!$F844="Ligne",ISNUMBER(D847),ISNUMBER(E847)),ROUND(D847*E847,2),""))</f>
        <v/>
      </c>
    </row>
    <row r="848" ht="26" customHeight="1">
      <c r="A848" s="35" t="str">
        <f>IF(BPU!A848="","",BPU!A848)</f>
        <v/>
      </c>
      <c r="B848" s="32" t="str">
        <f>IF(BPU!B848="","",BPU!B848)</f>
        <v/>
      </c>
      <c r="C848" s="35" t="str">
        <f>IF(BPU!C848="","",BPU!C848)</f>
        <v/>
      </c>
      <c r="D848" s="36" t="n"/>
      <c r="E848" s="37" t="str">
        <f>IF(BPU!D848="","",BPU!D848)</f>
        <v/>
      </c>
      <c r="F848" s="38" t="str">
        <f>IF('Détail des lignes'!$F845="Sous-total",'Détail des lignes'!$AD845,IF(AND('Détail des lignes'!$F845="Ligne",ISNUMBER(D848),ISNUMBER(E848)),ROUND(D848*E848,2),""))</f>
        <v/>
      </c>
    </row>
    <row r="849" ht="26" customHeight="1">
      <c r="A849" s="35" t="str">
        <f>IF(BPU!A849="","",BPU!A849)</f>
        <v/>
      </c>
      <c r="B849" s="32" t="str">
        <f>IF(BPU!B849="","",BPU!B849)</f>
        <v/>
      </c>
      <c r="C849" s="35" t="str">
        <f>IF(BPU!C849="","",BPU!C849)</f>
        <v/>
      </c>
      <c r="D849" s="36" t="n"/>
      <c r="E849" s="37" t="str">
        <f>IF(BPU!D849="","",BPU!D849)</f>
        <v/>
      </c>
      <c r="F849" s="38" t="str">
        <f>IF('Détail des lignes'!$F846="Sous-total",'Détail des lignes'!$AD846,IF(AND('Détail des lignes'!$F846="Ligne",ISNUMBER(D849),ISNUMBER(E849)),ROUND(D849*E849,2),""))</f>
        <v/>
      </c>
    </row>
    <row r="850" ht="26" customHeight="1">
      <c r="A850" s="35" t="str">
        <f>IF(BPU!A850="","",BPU!A850)</f>
        <v/>
      </c>
      <c r="B850" s="32" t="str">
        <f>IF(BPU!B850="","",BPU!B850)</f>
        <v/>
      </c>
      <c r="C850" s="35" t="str">
        <f>IF(BPU!C850="","",BPU!C850)</f>
        <v/>
      </c>
      <c r="D850" s="36" t="n"/>
      <c r="E850" s="37" t="str">
        <f>IF(BPU!D850="","",BPU!D850)</f>
        <v/>
      </c>
      <c r="F850" s="38" t="str">
        <f>IF('Détail des lignes'!$F847="Sous-total",'Détail des lignes'!$AD847,IF(AND('Détail des lignes'!$F847="Ligne",ISNUMBER(D850),ISNUMBER(E850)),ROUND(D850*E850,2),""))</f>
        <v/>
      </c>
    </row>
    <row r="851" ht="26" customHeight="1">
      <c r="A851" s="35" t="str">
        <f>IF(BPU!A851="","",BPU!A851)</f>
        <v/>
      </c>
      <c r="B851" s="32" t="str">
        <f>IF(BPU!B851="","",BPU!B851)</f>
        <v/>
      </c>
      <c r="C851" s="35" t="str">
        <f>IF(BPU!C851="","",BPU!C851)</f>
        <v/>
      </c>
      <c r="D851" s="36" t="n"/>
      <c r="E851" s="37" t="str">
        <f>IF(BPU!D851="","",BPU!D851)</f>
        <v/>
      </c>
      <c r="F851" s="38" t="str">
        <f>IF('Détail des lignes'!$F848="Sous-total",'Détail des lignes'!$AD848,IF(AND('Détail des lignes'!$F848="Ligne",ISNUMBER(D851),ISNUMBER(E851)),ROUND(D851*E851,2),""))</f>
        <v/>
      </c>
    </row>
    <row r="852" ht="26" customHeight="1">
      <c r="A852" s="35" t="str">
        <f>IF(BPU!A852="","",BPU!A852)</f>
        <v/>
      </c>
      <c r="B852" s="32" t="str">
        <f>IF(BPU!B852="","",BPU!B852)</f>
        <v/>
      </c>
      <c r="C852" s="35" t="str">
        <f>IF(BPU!C852="","",BPU!C852)</f>
        <v/>
      </c>
      <c r="D852" s="36" t="n"/>
      <c r="E852" s="37" t="str">
        <f>IF(BPU!D852="","",BPU!D852)</f>
        <v/>
      </c>
      <c r="F852" s="38" t="str">
        <f>IF('Détail des lignes'!$F849="Sous-total",'Détail des lignes'!$AD849,IF(AND('Détail des lignes'!$F849="Ligne",ISNUMBER(D852),ISNUMBER(E852)),ROUND(D852*E852,2),""))</f>
        <v/>
      </c>
    </row>
    <row r="853" ht="26" customHeight="1">
      <c r="A853" s="35" t="str">
        <f>IF(BPU!A853="","",BPU!A853)</f>
        <v/>
      </c>
      <c r="B853" s="32" t="str">
        <f>IF(BPU!B853="","",BPU!B853)</f>
        <v/>
      </c>
      <c r="C853" s="35" t="str">
        <f>IF(BPU!C853="","",BPU!C853)</f>
        <v/>
      </c>
      <c r="D853" s="36" t="n"/>
      <c r="E853" s="37" t="str">
        <f>IF(BPU!D853="","",BPU!D853)</f>
        <v/>
      </c>
      <c r="F853" s="38" t="str">
        <f>IF('Détail des lignes'!$F850="Sous-total",'Détail des lignes'!$AD850,IF(AND('Détail des lignes'!$F850="Ligne",ISNUMBER(D853),ISNUMBER(E853)),ROUND(D853*E853,2),""))</f>
        <v/>
      </c>
    </row>
    <row r="854" ht="26" customHeight="1">
      <c r="A854" s="35" t="str">
        <f>IF(BPU!A854="","",BPU!A854)</f>
        <v/>
      </c>
      <c r="B854" s="32" t="str">
        <f>IF(BPU!B854="","",BPU!B854)</f>
        <v/>
      </c>
      <c r="C854" s="35" t="str">
        <f>IF(BPU!C854="","",BPU!C854)</f>
        <v/>
      </c>
      <c r="D854" s="36" t="n"/>
      <c r="E854" s="37" t="str">
        <f>IF(BPU!D854="","",BPU!D854)</f>
        <v/>
      </c>
      <c r="F854" s="38" t="str">
        <f>IF('Détail des lignes'!$F851="Sous-total",'Détail des lignes'!$AD851,IF(AND('Détail des lignes'!$F851="Ligne",ISNUMBER(D854),ISNUMBER(E854)),ROUND(D854*E854,2),""))</f>
        <v/>
      </c>
    </row>
    <row r="855" ht="26" customHeight="1">
      <c r="A855" s="35" t="str">
        <f>IF(BPU!A855="","",BPU!A855)</f>
        <v/>
      </c>
      <c r="B855" s="32" t="str">
        <f>IF(BPU!B855="","",BPU!B855)</f>
        <v/>
      </c>
      <c r="C855" s="35" t="str">
        <f>IF(BPU!C855="","",BPU!C855)</f>
        <v/>
      </c>
      <c r="D855" s="36" t="n"/>
      <c r="E855" s="37" t="str">
        <f>IF(BPU!D855="","",BPU!D855)</f>
        <v/>
      </c>
      <c r="F855" s="38" t="str">
        <f>IF('Détail des lignes'!$F852="Sous-total",'Détail des lignes'!$AD852,IF(AND('Détail des lignes'!$F852="Ligne",ISNUMBER(D855),ISNUMBER(E855)),ROUND(D855*E855,2),""))</f>
        <v/>
      </c>
    </row>
    <row r="856" ht="26" customHeight="1">
      <c r="A856" s="35" t="str">
        <f>IF(BPU!A856="","",BPU!A856)</f>
        <v/>
      </c>
      <c r="B856" s="32" t="str">
        <f>IF(BPU!B856="","",BPU!B856)</f>
        <v/>
      </c>
      <c r="C856" s="35" t="str">
        <f>IF(BPU!C856="","",BPU!C856)</f>
        <v/>
      </c>
      <c r="D856" s="36" t="n"/>
      <c r="E856" s="37" t="str">
        <f>IF(BPU!D856="","",BPU!D856)</f>
        <v/>
      </c>
      <c r="F856" s="38" t="str">
        <f>IF('Détail des lignes'!$F853="Sous-total",'Détail des lignes'!$AD853,IF(AND('Détail des lignes'!$F853="Ligne",ISNUMBER(D856),ISNUMBER(E856)),ROUND(D856*E856,2),""))</f>
        <v/>
      </c>
    </row>
    <row r="857" ht="26" customHeight="1">
      <c r="A857" s="35" t="str">
        <f>IF(BPU!A857="","",BPU!A857)</f>
        <v/>
      </c>
      <c r="B857" s="32" t="str">
        <f>IF(BPU!B857="","",BPU!B857)</f>
        <v/>
      </c>
      <c r="C857" s="35" t="str">
        <f>IF(BPU!C857="","",BPU!C857)</f>
        <v/>
      </c>
      <c r="D857" s="36" t="n"/>
      <c r="E857" s="37" t="str">
        <f>IF(BPU!D857="","",BPU!D857)</f>
        <v/>
      </c>
      <c r="F857" s="38" t="str">
        <f>IF('Détail des lignes'!$F854="Sous-total",'Détail des lignes'!$AD854,IF(AND('Détail des lignes'!$F854="Ligne",ISNUMBER(D857),ISNUMBER(E857)),ROUND(D857*E857,2),""))</f>
        <v/>
      </c>
    </row>
    <row r="858" ht="26" customHeight="1">
      <c r="A858" s="35" t="str">
        <f>IF(BPU!A858="","",BPU!A858)</f>
        <v/>
      </c>
      <c r="B858" s="32" t="str">
        <f>IF(BPU!B858="","",BPU!B858)</f>
        <v/>
      </c>
      <c r="C858" s="35" t="str">
        <f>IF(BPU!C858="","",BPU!C858)</f>
        <v/>
      </c>
      <c r="D858" s="36" t="n"/>
      <c r="E858" s="37" t="str">
        <f>IF(BPU!D858="","",BPU!D858)</f>
        <v/>
      </c>
      <c r="F858" s="38" t="str">
        <f>IF('Détail des lignes'!$F855="Sous-total",'Détail des lignes'!$AD855,IF(AND('Détail des lignes'!$F855="Ligne",ISNUMBER(D858),ISNUMBER(E858)),ROUND(D858*E858,2),""))</f>
        <v/>
      </c>
    </row>
    <row r="859" ht="26" customHeight="1">
      <c r="A859" s="35" t="str">
        <f>IF(BPU!A859="","",BPU!A859)</f>
        <v/>
      </c>
      <c r="B859" s="32" t="str">
        <f>IF(BPU!B859="","",BPU!B859)</f>
        <v/>
      </c>
      <c r="C859" s="35" t="str">
        <f>IF(BPU!C859="","",BPU!C859)</f>
        <v/>
      </c>
      <c r="D859" s="36" t="n"/>
      <c r="E859" s="37" t="str">
        <f>IF(BPU!D859="","",BPU!D859)</f>
        <v/>
      </c>
      <c r="F859" s="38" t="str">
        <f>IF('Détail des lignes'!$F856="Sous-total",'Détail des lignes'!$AD856,IF(AND('Détail des lignes'!$F856="Ligne",ISNUMBER(D859),ISNUMBER(E859)),ROUND(D859*E859,2),""))</f>
        <v/>
      </c>
    </row>
    <row r="860" ht="26" customHeight="1">
      <c r="A860" s="35" t="str">
        <f>IF(BPU!A860="","",BPU!A860)</f>
        <v/>
      </c>
      <c r="B860" s="32" t="str">
        <f>IF(BPU!B860="","",BPU!B860)</f>
        <v/>
      </c>
      <c r="C860" s="35" t="str">
        <f>IF(BPU!C860="","",BPU!C860)</f>
        <v/>
      </c>
      <c r="D860" s="36" t="n"/>
      <c r="E860" s="37" t="str">
        <f>IF(BPU!D860="","",BPU!D860)</f>
        <v/>
      </c>
      <c r="F860" s="38" t="str">
        <f>IF('Détail des lignes'!$F857="Sous-total",'Détail des lignes'!$AD857,IF(AND('Détail des lignes'!$F857="Ligne",ISNUMBER(D860),ISNUMBER(E860)),ROUND(D860*E860,2),""))</f>
        <v/>
      </c>
    </row>
    <row r="861" ht="26" customHeight="1">
      <c r="A861" s="35" t="str">
        <f>IF(BPU!A861="","",BPU!A861)</f>
        <v/>
      </c>
      <c r="B861" s="32" t="str">
        <f>IF(BPU!B861="","",BPU!B861)</f>
        <v/>
      </c>
      <c r="C861" s="35" t="str">
        <f>IF(BPU!C861="","",BPU!C861)</f>
        <v/>
      </c>
      <c r="D861" s="36" t="n"/>
      <c r="E861" s="37" t="str">
        <f>IF(BPU!D861="","",BPU!D861)</f>
        <v/>
      </c>
      <c r="F861" s="38" t="str">
        <f>IF('Détail des lignes'!$F858="Sous-total",'Détail des lignes'!$AD858,IF(AND('Détail des lignes'!$F858="Ligne",ISNUMBER(D861),ISNUMBER(E861)),ROUND(D861*E861,2),""))</f>
        <v/>
      </c>
    </row>
    <row r="862" ht="26" customHeight="1">
      <c r="A862" s="35" t="str">
        <f>IF(BPU!A862="","",BPU!A862)</f>
        <v/>
      </c>
      <c r="B862" s="32" t="str">
        <f>IF(BPU!B862="","",BPU!B862)</f>
        <v/>
      </c>
      <c r="C862" s="35" t="str">
        <f>IF(BPU!C862="","",BPU!C862)</f>
        <v/>
      </c>
      <c r="D862" s="36" t="n"/>
      <c r="E862" s="37" t="str">
        <f>IF(BPU!D862="","",BPU!D862)</f>
        <v/>
      </c>
      <c r="F862" s="38" t="str">
        <f>IF('Détail des lignes'!$F859="Sous-total",'Détail des lignes'!$AD859,IF(AND('Détail des lignes'!$F859="Ligne",ISNUMBER(D862),ISNUMBER(E862)),ROUND(D862*E862,2),""))</f>
        <v/>
      </c>
    </row>
    <row r="863" ht="26" customHeight="1">
      <c r="A863" s="35" t="str">
        <f>IF(BPU!A863="","",BPU!A863)</f>
        <v/>
      </c>
      <c r="B863" s="32" t="str">
        <f>IF(BPU!B863="","",BPU!B863)</f>
        <v/>
      </c>
      <c r="C863" s="35" t="str">
        <f>IF(BPU!C863="","",BPU!C863)</f>
        <v/>
      </c>
      <c r="D863" s="36" t="n"/>
      <c r="E863" s="37" t="str">
        <f>IF(BPU!D863="","",BPU!D863)</f>
        <v/>
      </c>
      <c r="F863" s="38" t="str">
        <f>IF('Détail des lignes'!$F860="Sous-total",'Détail des lignes'!$AD860,IF(AND('Détail des lignes'!$F860="Ligne",ISNUMBER(D863),ISNUMBER(E863)),ROUND(D863*E863,2),""))</f>
        <v/>
      </c>
    </row>
    <row r="864" ht="26" customHeight="1">
      <c r="A864" s="35" t="str">
        <f>IF(BPU!A864="","",BPU!A864)</f>
        <v/>
      </c>
      <c r="B864" s="32" t="str">
        <f>IF(BPU!B864="","",BPU!B864)</f>
        <v/>
      </c>
      <c r="C864" s="35" t="str">
        <f>IF(BPU!C864="","",BPU!C864)</f>
        <v/>
      </c>
      <c r="D864" s="36" t="n"/>
      <c r="E864" s="37" t="str">
        <f>IF(BPU!D864="","",BPU!D864)</f>
        <v/>
      </c>
      <c r="F864" s="38" t="str">
        <f>IF('Détail des lignes'!$F861="Sous-total",'Détail des lignes'!$AD861,IF(AND('Détail des lignes'!$F861="Ligne",ISNUMBER(D864),ISNUMBER(E864)),ROUND(D864*E864,2),""))</f>
        <v/>
      </c>
    </row>
    <row r="865" ht="26" customHeight="1">
      <c r="A865" s="35" t="str">
        <f>IF(BPU!A865="","",BPU!A865)</f>
        <v/>
      </c>
      <c r="B865" s="32" t="str">
        <f>IF(BPU!B865="","",BPU!B865)</f>
        <v/>
      </c>
      <c r="C865" s="35" t="str">
        <f>IF(BPU!C865="","",BPU!C865)</f>
        <v/>
      </c>
      <c r="D865" s="36" t="n"/>
      <c r="E865" s="37" t="str">
        <f>IF(BPU!D865="","",BPU!D865)</f>
        <v/>
      </c>
      <c r="F865" s="38" t="str">
        <f>IF('Détail des lignes'!$F862="Sous-total",'Détail des lignes'!$AD862,IF(AND('Détail des lignes'!$F862="Ligne",ISNUMBER(D865),ISNUMBER(E865)),ROUND(D865*E865,2),""))</f>
        <v/>
      </c>
    </row>
    <row r="866" ht="26" customHeight="1">
      <c r="A866" s="35" t="str">
        <f>IF(BPU!A866="","",BPU!A866)</f>
        <v/>
      </c>
      <c r="B866" s="32" t="str">
        <f>IF(BPU!B866="","",BPU!B866)</f>
        <v/>
      </c>
      <c r="C866" s="35" t="str">
        <f>IF(BPU!C866="","",BPU!C866)</f>
        <v/>
      </c>
      <c r="D866" s="36" t="n"/>
      <c r="E866" s="37" t="str">
        <f>IF(BPU!D866="","",BPU!D866)</f>
        <v/>
      </c>
      <c r="F866" s="38" t="str">
        <f>IF('Détail des lignes'!$F863="Sous-total",'Détail des lignes'!$AD863,IF(AND('Détail des lignes'!$F863="Ligne",ISNUMBER(D866),ISNUMBER(E866)),ROUND(D866*E866,2),""))</f>
        <v/>
      </c>
    </row>
    <row r="867" ht="26" customHeight="1">
      <c r="A867" s="35" t="str">
        <f>IF(BPU!A867="","",BPU!A867)</f>
        <v/>
      </c>
      <c r="B867" s="32" t="str">
        <f>IF(BPU!B867="","",BPU!B867)</f>
        <v/>
      </c>
      <c r="C867" s="35" t="str">
        <f>IF(BPU!C867="","",BPU!C867)</f>
        <v/>
      </c>
      <c r="D867" s="36" t="n"/>
      <c r="E867" s="37" t="str">
        <f>IF(BPU!D867="","",BPU!D867)</f>
        <v/>
      </c>
      <c r="F867" s="38" t="str">
        <f>IF('Détail des lignes'!$F864="Sous-total",'Détail des lignes'!$AD864,IF(AND('Détail des lignes'!$F864="Ligne",ISNUMBER(D867),ISNUMBER(E867)),ROUND(D867*E867,2),""))</f>
        <v/>
      </c>
    </row>
    <row r="868" ht="26" customHeight="1">
      <c r="A868" s="35" t="str">
        <f>IF(BPU!A868="","",BPU!A868)</f>
        <v/>
      </c>
      <c r="B868" s="32" t="str">
        <f>IF(BPU!B868="","",BPU!B868)</f>
        <v/>
      </c>
      <c r="C868" s="35" t="str">
        <f>IF(BPU!C868="","",BPU!C868)</f>
        <v/>
      </c>
      <c r="D868" s="36" t="n"/>
      <c r="E868" s="37" t="str">
        <f>IF(BPU!D868="","",BPU!D868)</f>
        <v/>
      </c>
      <c r="F868" s="38" t="str">
        <f>IF('Détail des lignes'!$F865="Sous-total",'Détail des lignes'!$AD865,IF(AND('Détail des lignes'!$F865="Ligne",ISNUMBER(D868),ISNUMBER(E868)),ROUND(D868*E868,2),""))</f>
        <v/>
      </c>
    </row>
    <row r="869" ht="26" customHeight="1">
      <c r="A869" s="35" t="str">
        <f>IF(BPU!A869="","",BPU!A869)</f>
        <v/>
      </c>
      <c r="B869" s="32" t="str">
        <f>IF(BPU!B869="","",BPU!B869)</f>
        <v/>
      </c>
      <c r="C869" s="35" t="str">
        <f>IF(BPU!C869="","",BPU!C869)</f>
        <v/>
      </c>
      <c r="D869" s="36" t="n"/>
      <c r="E869" s="37" t="str">
        <f>IF(BPU!D869="","",BPU!D869)</f>
        <v/>
      </c>
      <c r="F869" s="38" t="str">
        <f>IF('Détail des lignes'!$F866="Sous-total",'Détail des lignes'!$AD866,IF(AND('Détail des lignes'!$F866="Ligne",ISNUMBER(D869),ISNUMBER(E869)),ROUND(D869*E869,2),""))</f>
        <v/>
      </c>
    </row>
    <row r="870" ht="26" customHeight="1">
      <c r="A870" s="35" t="str">
        <f>IF(BPU!A870="","",BPU!A870)</f>
        <v/>
      </c>
      <c r="B870" s="32" t="str">
        <f>IF(BPU!B870="","",BPU!B870)</f>
        <v/>
      </c>
      <c r="C870" s="35" t="str">
        <f>IF(BPU!C870="","",BPU!C870)</f>
        <v/>
      </c>
      <c r="D870" s="36" t="n"/>
      <c r="E870" s="37" t="str">
        <f>IF(BPU!D870="","",BPU!D870)</f>
        <v/>
      </c>
      <c r="F870" s="38" t="str">
        <f>IF('Détail des lignes'!$F867="Sous-total",'Détail des lignes'!$AD867,IF(AND('Détail des lignes'!$F867="Ligne",ISNUMBER(D870),ISNUMBER(E870)),ROUND(D870*E870,2),""))</f>
        <v/>
      </c>
    </row>
    <row r="871" ht="26" customHeight="1">
      <c r="A871" s="35" t="str">
        <f>IF(BPU!A871="","",BPU!A871)</f>
        <v/>
      </c>
      <c r="B871" s="32" t="str">
        <f>IF(BPU!B871="","",BPU!B871)</f>
        <v/>
      </c>
      <c r="C871" s="35" t="str">
        <f>IF(BPU!C871="","",BPU!C871)</f>
        <v/>
      </c>
      <c r="D871" s="36" t="n"/>
      <c r="E871" s="37" t="str">
        <f>IF(BPU!D871="","",BPU!D871)</f>
        <v/>
      </c>
      <c r="F871" s="38" t="str">
        <f>IF('Détail des lignes'!$F868="Sous-total",'Détail des lignes'!$AD868,IF(AND('Détail des lignes'!$F868="Ligne",ISNUMBER(D871),ISNUMBER(E871)),ROUND(D871*E871,2),""))</f>
        <v/>
      </c>
    </row>
    <row r="872" ht="26" customHeight="1">
      <c r="A872" s="35" t="str">
        <f>IF(BPU!A872="","",BPU!A872)</f>
        <v/>
      </c>
      <c r="B872" s="32" t="str">
        <f>IF(BPU!B872="","",BPU!B872)</f>
        <v/>
      </c>
      <c r="C872" s="35" t="str">
        <f>IF(BPU!C872="","",BPU!C872)</f>
        <v/>
      </c>
      <c r="D872" s="36" t="n"/>
      <c r="E872" s="37" t="str">
        <f>IF(BPU!D872="","",BPU!D872)</f>
        <v/>
      </c>
      <c r="F872" s="38" t="str">
        <f>IF('Détail des lignes'!$F869="Sous-total",'Détail des lignes'!$AD869,IF(AND('Détail des lignes'!$F869="Ligne",ISNUMBER(D872),ISNUMBER(E872)),ROUND(D872*E872,2),""))</f>
        <v/>
      </c>
    </row>
    <row r="873" ht="26" customHeight="1">
      <c r="A873" s="35" t="str">
        <f>IF(BPU!A873="","",BPU!A873)</f>
        <v/>
      </c>
      <c r="B873" s="32" t="str">
        <f>IF(BPU!B873="","",BPU!B873)</f>
        <v/>
      </c>
      <c r="C873" s="35" t="str">
        <f>IF(BPU!C873="","",BPU!C873)</f>
        <v/>
      </c>
      <c r="D873" s="36" t="n"/>
      <c r="E873" s="37" t="str">
        <f>IF(BPU!D873="","",BPU!D873)</f>
        <v/>
      </c>
      <c r="F873" s="38" t="str">
        <f>IF('Détail des lignes'!$F870="Sous-total",'Détail des lignes'!$AD870,IF(AND('Détail des lignes'!$F870="Ligne",ISNUMBER(D873),ISNUMBER(E873)),ROUND(D873*E873,2),""))</f>
        <v/>
      </c>
    </row>
    <row r="874" ht="26" customHeight="1">
      <c r="A874" s="35" t="str">
        <f>IF(BPU!A874="","",BPU!A874)</f>
        <v/>
      </c>
      <c r="B874" s="32" t="str">
        <f>IF(BPU!B874="","",BPU!B874)</f>
        <v/>
      </c>
      <c r="C874" s="35" t="str">
        <f>IF(BPU!C874="","",BPU!C874)</f>
        <v/>
      </c>
      <c r="D874" s="36" t="n"/>
      <c r="E874" s="37" t="str">
        <f>IF(BPU!D874="","",BPU!D874)</f>
        <v/>
      </c>
      <c r="F874" s="38" t="str">
        <f>IF('Détail des lignes'!$F871="Sous-total",'Détail des lignes'!$AD871,IF(AND('Détail des lignes'!$F871="Ligne",ISNUMBER(D874),ISNUMBER(E874)),ROUND(D874*E874,2),""))</f>
        <v/>
      </c>
    </row>
    <row r="875" ht="26" customHeight="1">
      <c r="A875" s="35" t="str">
        <f>IF(BPU!A875="","",BPU!A875)</f>
        <v/>
      </c>
      <c r="B875" s="32" t="str">
        <f>IF(BPU!B875="","",BPU!B875)</f>
        <v/>
      </c>
      <c r="C875" s="35" t="str">
        <f>IF(BPU!C875="","",BPU!C875)</f>
        <v/>
      </c>
      <c r="D875" s="36" t="n"/>
      <c r="E875" s="37" t="str">
        <f>IF(BPU!D875="","",BPU!D875)</f>
        <v/>
      </c>
      <c r="F875" s="38" t="str">
        <f>IF('Détail des lignes'!$F872="Sous-total",'Détail des lignes'!$AD872,IF(AND('Détail des lignes'!$F872="Ligne",ISNUMBER(D875),ISNUMBER(E875)),ROUND(D875*E875,2),""))</f>
        <v/>
      </c>
    </row>
    <row r="876" ht="26" customHeight="1">
      <c r="A876" s="35" t="str">
        <f>IF(BPU!A876="","",BPU!A876)</f>
        <v/>
      </c>
      <c r="B876" s="32" t="str">
        <f>IF(BPU!B876="","",BPU!B876)</f>
        <v/>
      </c>
      <c r="C876" s="35" t="str">
        <f>IF(BPU!C876="","",BPU!C876)</f>
        <v/>
      </c>
      <c r="D876" s="36" t="n"/>
      <c r="E876" s="37" t="str">
        <f>IF(BPU!D876="","",BPU!D876)</f>
        <v/>
      </c>
      <c r="F876" s="38" t="str">
        <f>IF('Détail des lignes'!$F873="Sous-total",'Détail des lignes'!$AD873,IF(AND('Détail des lignes'!$F873="Ligne",ISNUMBER(D876),ISNUMBER(E876)),ROUND(D876*E876,2),""))</f>
        <v/>
      </c>
    </row>
    <row r="877" ht="26" customHeight="1">
      <c r="A877" s="35" t="str">
        <f>IF(BPU!A877="","",BPU!A877)</f>
        <v/>
      </c>
      <c r="B877" s="32" t="str">
        <f>IF(BPU!B877="","",BPU!B877)</f>
        <v/>
      </c>
      <c r="C877" s="35" t="str">
        <f>IF(BPU!C877="","",BPU!C877)</f>
        <v/>
      </c>
      <c r="D877" s="36" t="n"/>
      <c r="E877" s="37" t="str">
        <f>IF(BPU!D877="","",BPU!D877)</f>
        <v/>
      </c>
      <c r="F877" s="38" t="str">
        <f>IF('Détail des lignes'!$F874="Sous-total",'Détail des lignes'!$AD874,IF(AND('Détail des lignes'!$F874="Ligne",ISNUMBER(D877),ISNUMBER(E877)),ROUND(D877*E877,2),""))</f>
        <v/>
      </c>
    </row>
    <row r="878" ht="26" customHeight="1">
      <c r="A878" s="35" t="str">
        <f>IF(BPU!A878="","",BPU!A878)</f>
        <v/>
      </c>
      <c r="B878" s="32" t="str">
        <f>IF(BPU!B878="","",BPU!B878)</f>
        <v/>
      </c>
      <c r="C878" s="35" t="str">
        <f>IF(BPU!C878="","",BPU!C878)</f>
        <v/>
      </c>
      <c r="D878" s="36" t="n"/>
      <c r="E878" s="37" t="str">
        <f>IF(BPU!D878="","",BPU!D878)</f>
        <v/>
      </c>
      <c r="F878" s="38" t="str">
        <f>IF('Détail des lignes'!$F875="Sous-total",'Détail des lignes'!$AD875,IF(AND('Détail des lignes'!$F875="Ligne",ISNUMBER(D878),ISNUMBER(E878)),ROUND(D878*E878,2),""))</f>
        <v/>
      </c>
    </row>
    <row r="879" ht="26" customHeight="1">
      <c r="A879" s="35" t="str">
        <f>IF(BPU!A879="","",BPU!A879)</f>
        <v/>
      </c>
      <c r="B879" s="32" t="str">
        <f>IF(BPU!B879="","",BPU!B879)</f>
        <v/>
      </c>
      <c r="C879" s="35" t="str">
        <f>IF(BPU!C879="","",BPU!C879)</f>
        <v/>
      </c>
      <c r="D879" s="36" t="n"/>
      <c r="E879" s="37" t="str">
        <f>IF(BPU!D879="","",BPU!D879)</f>
        <v/>
      </c>
      <c r="F879" s="38" t="str">
        <f>IF('Détail des lignes'!$F876="Sous-total",'Détail des lignes'!$AD876,IF(AND('Détail des lignes'!$F876="Ligne",ISNUMBER(D879),ISNUMBER(E879)),ROUND(D879*E879,2),""))</f>
        <v/>
      </c>
    </row>
    <row r="880" ht="26" customHeight="1">
      <c r="A880" s="35" t="str">
        <f>IF(BPU!A880="","",BPU!A880)</f>
        <v/>
      </c>
      <c r="B880" s="32" t="str">
        <f>IF(BPU!B880="","",BPU!B880)</f>
        <v/>
      </c>
      <c r="C880" s="35" t="str">
        <f>IF(BPU!C880="","",BPU!C880)</f>
        <v/>
      </c>
      <c r="D880" s="36" t="n"/>
      <c r="E880" s="37" t="str">
        <f>IF(BPU!D880="","",BPU!D880)</f>
        <v/>
      </c>
      <c r="F880" s="38" t="str">
        <f>IF('Détail des lignes'!$F877="Sous-total",'Détail des lignes'!$AD877,IF(AND('Détail des lignes'!$F877="Ligne",ISNUMBER(D880),ISNUMBER(E880)),ROUND(D880*E880,2),""))</f>
        <v/>
      </c>
    </row>
    <row r="881" ht="26" customHeight="1">
      <c r="A881" s="35" t="str">
        <f>IF(BPU!A881="","",BPU!A881)</f>
        <v/>
      </c>
      <c r="B881" s="32" t="str">
        <f>IF(BPU!B881="","",BPU!B881)</f>
        <v/>
      </c>
      <c r="C881" s="35" t="str">
        <f>IF(BPU!C881="","",BPU!C881)</f>
        <v/>
      </c>
      <c r="D881" s="36" t="n"/>
      <c r="E881" s="37" t="str">
        <f>IF(BPU!D881="","",BPU!D881)</f>
        <v/>
      </c>
      <c r="F881" s="38" t="str">
        <f>IF('Détail des lignes'!$F878="Sous-total",'Détail des lignes'!$AD878,IF(AND('Détail des lignes'!$F878="Ligne",ISNUMBER(D881),ISNUMBER(E881)),ROUND(D881*E881,2),""))</f>
        <v/>
      </c>
    </row>
    <row r="882" ht="26" customHeight="1">
      <c r="A882" s="35" t="str">
        <f>IF(BPU!A882="","",BPU!A882)</f>
        <v/>
      </c>
      <c r="B882" s="32" t="str">
        <f>IF(BPU!B882="","",BPU!B882)</f>
        <v/>
      </c>
      <c r="C882" s="35" t="str">
        <f>IF(BPU!C882="","",BPU!C882)</f>
        <v/>
      </c>
      <c r="D882" s="36" t="n"/>
      <c r="E882" s="37" t="str">
        <f>IF(BPU!D882="","",BPU!D882)</f>
        <v/>
      </c>
      <c r="F882" s="38" t="str">
        <f>IF('Détail des lignes'!$F879="Sous-total",'Détail des lignes'!$AD879,IF(AND('Détail des lignes'!$F879="Ligne",ISNUMBER(D882),ISNUMBER(E882)),ROUND(D882*E882,2),""))</f>
        <v/>
      </c>
    </row>
    <row r="883" ht="26" customHeight="1">
      <c r="A883" s="35" t="str">
        <f>IF(BPU!A883="","",BPU!A883)</f>
        <v/>
      </c>
      <c r="B883" s="32" t="str">
        <f>IF(BPU!B883="","",BPU!B883)</f>
        <v/>
      </c>
      <c r="C883" s="35" t="str">
        <f>IF(BPU!C883="","",BPU!C883)</f>
        <v/>
      </c>
      <c r="D883" s="36" t="n"/>
      <c r="E883" s="37" t="str">
        <f>IF(BPU!D883="","",BPU!D883)</f>
        <v/>
      </c>
      <c r="F883" s="38" t="str">
        <f>IF('Détail des lignes'!$F880="Sous-total",'Détail des lignes'!$AD880,IF(AND('Détail des lignes'!$F880="Ligne",ISNUMBER(D883),ISNUMBER(E883)),ROUND(D883*E883,2),""))</f>
        <v/>
      </c>
    </row>
    <row r="884" ht="26" customHeight="1">
      <c r="A884" s="35" t="str">
        <f>IF(BPU!A884="","",BPU!A884)</f>
        <v/>
      </c>
      <c r="B884" s="32" t="str">
        <f>IF(BPU!B884="","",BPU!B884)</f>
        <v/>
      </c>
      <c r="C884" s="35" t="str">
        <f>IF(BPU!C884="","",BPU!C884)</f>
        <v/>
      </c>
      <c r="D884" s="36" t="n"/>
      <c r="E884" s="37" t="str">
        <f>IF(BPU!D884="","",BPU!D884)</f>
        <v/>
      </c>
      <c r="F884" s="38" t="str">
        <f>IF('Détail des lignes'!$F881="Sous-total",'Détail des lignes'!$AD881,IF(AND('Détail des lignes'!$F881="Ligne",ISNUMBER(D884),ISNUMBER(E884)),ROUND(D884*E884,2),""))</f>
        <v/>
      </c>
    </row>
    <row r="885" ht="26" customHeight="1">
      <c r="A885" s="35" t="str">
        <f>IF(BPU!A885="","",BPU!A885)</f>
        <v/>
      </c>
      <c r="B885" s="32" t="str">
        <f>IF(BPU!B885="","",BPU!B885)</f>
        <v/>
      </c>
      <c r="C885" s="35" t="str">
        <f>IF(BPU!C885="","",BPU!C885)</f>
        <v/>
      </c>
      <c r="D885" s="36" t="n"/>
      <c r="E885" s="37" t="str">
        <f>IF(BPU!D885="","",BPU!D885)</f>
        <v/>
      </c>
      <c r="F885" s="38" t="str">
        <f>IF('Détail des lignes'!$F882="Sous-total",'Détail des lignes'!$AD882,IF(AND('Détail des lignes'!$F882="Ligne",ISNUMBER(D885),ISNUMBER(E885)),ROUND(D885*E885,2),""))</f>
        <v/>
      </c>
    </row>
    <row r="886" ht="26" customHeight="1">
      <c r="A886" s="35" t="str">
        <f>IF(BPU!A886="","",BPU!A886)</f>
        <v/>
      </c>
      <c r="B886" s="32" t="str">
        <f>IF(BPU!B886="","",BPU!B886)</f>
        <v/>
      </c>
      <c r="C886" s="35" t="str">
        <f>IF(BPU!C886="","",BPU!C886)</f>
        <v/>
      </c>
      <c r="D886" s="36" t="n"/>
      <c r="E886" s="37" t="str">
        <f>IF(BPU!D886="","",BPU!D886)</f>
        <v/>
      </c>
      <c r="F886" s="38" t="str">
        <f>IF('Détail des lignes'!$F883="Sous-total",'Détail des lignes'!$AD883,IF(AND('Détail des lignes'!$F883="Ligne",ISNUMBER(D886),ISNUMBER(E886)),ROUND(D886*E886,2),""))</f>
        <v/>
      </c>
    </row>
    <row r="887" ht="26" customHeight="1">
      <c r="A887" s="35" t="str">
        <f>IF(BPU!A887="","",BPU!A887)</f>
        <v/>
      </c>
      <c r="B887" s="32" t="str">
        <f>IF(BPU!B887="","",BPU!B887)</f>
        <v/>
      </c>
      <c r="C887" s="35" t="str">
        <f>IF(BPU!C887="","",BPU!C887)</f>
        <v/>
      </c>
      <c r="D887" s="36" t="n"/>
      <c r="E887" s="37" t="str">
        <f>IF(BPU!D887="","",BPU!D887)</f>
        <v/>
      </c>
      <c r="F887" s="38" t="str">
        <f>IF('Détail des lignes'!$F884="Sous-total",'Détail des lignes'!$AD884,IF(AND('Détail des lignes'!$F884="Ligne",ISNUMBER(D887),ISNUMBER(E887)),ROUND(D887*E887,2),""))</f>
        <v/>
      </c>
    </row>
    <row r="888" ht="26" customHeight="1">
      <c r="A888" s="35" t="str">
        <f>IF(BPU!A888="","",BPU!A888)</f>
        <v/>
      </c>
      <c r="B888" s="32" t="str">
        <f>IF(BPU!B888="","",BPU!B888)</f>
        <v/>
      </c>
      <c r="C888" s="35" t="str">
        <f>IF(BPU!C888="","",BPU!C888)</f>
        <v/>
      </c>
      <c r="D888" s="36" t="n"/>
      <c r="E888" s="37" t="str">
        <f>IF(BPU!D888="","",BPU!D888)</f>
        <v/>
      </c>
      <c r="F888" s="38" t="str">
        <f>IF('Détail des lignes'!$F885="Sous-total",'Détail des lignes'!$AD885,IF(AND('Détail des lignes'!$F885="Ligne",ISNUMBER(D888),ISNUMBER(E888)),ROUND(D888*E888,2),""))</f>
        <v/>
      </c>
    </row>
    <row r="889" ht="26" customHeight="1">
      <c r="A889" s="35" t="str">
        <f>IF(BPU!A889="","",BPU!A889)</f>
        <v/>
      </c>
      <c r="B889" s="32" t="str">
        <f>IF(BPU!B889="","",BPU!B889)</f>
        <v/>
      </c>
      <c r="C889" s="35" t="str">
        <f>IF(BPU!C889="","",BPU!C889)</f>
        <v/>
      </c>
      <c r="D889" s="36" t="n"/>
      <c r="E889" s="37" t="str">
        <f>IF(BPU!D889="","",BPU!D889)</f>
        <v/>
      </c>
      <c r="F889" s="38" t="str">
        <f>IF('Détail des lignes'!$F886="Sous-total",'Détail des lignes'!$AD886,IF(AND('Détail des lignes'!$F886="Ligne",ISNUMBER(D889),ISNUMBER(E889)),ROUND(D889*E889,2),""))</f>
        <v/>
      </c>
    </row>
    <row r="890" ht="26" customHeight="1">
      <c r="A890" s="35" t="str">
        <f>IF(BPU!A890="","",BPU!A890)</f>
        <v/>
      </c>
      <c r="B890" s="32" t="str">
        <f>IF(BPU!B890="","",BPU!B890)</f>
        <v/>
      </c>
      <c r="C890" s="35" t="str">
        <f>IF(BPU!C890="","",BPU!C890)</f>
        <v/>
      </c>
      <c r="D890" s="36" t="n"/>
      <c r="E890" s="37" t="str">
        <f>IF(BPU!D890="","",BPU!D890)</f>
        <v/>
      </c>
      <c r="F890" s="38" t="str">
        <f>IF('Détail des lignes'!$F887="Sous-total",'Détail des lignes'!$AD887,IF(AND('Détail des lignes'!$F887="Ligne",ISNUMBER(D890),ISNUMBER(E890)),ROUND(D890*E890,2),""))</f>
        <v/>
      </c>
    </row>
    <row r="891" ht="26" customHeight="1">
      <c r="A891" s="35" t="str">
        <f>IF(BPU!A891="","",BPU!A891)</f>
        <v/>
      </c>
      <c r="B891" s="32" t="str">
        <f>IF(BPU!B891="","",BPU!B891)</f>
        <v/>
      </c>
      <c r="C891" s="35" t="str">
        <f>IF(BPU!C891="","",BPU!C891)</f>
        <v/>
      </c>
      <c r="D891" s="36" t="n"/>
      <c r="E891" s="37" t="str">
        <f>IF(BPU!D891="","",BPU!D891)</f>
        <v/>
      </c>
      <c r="F891" s="38" t="str">
        <f>IF('Détail des lignes'!$F888="Sous-total",'Détail des lignes'!$AD888,IF(AND('Détail des lignes'!$F888="Ligne",ISNUMBER(D891),ISNUMBER(E891)),ROUND(D891*E891,2),""))</f>
        <v/>
      </c>
    </row>
    <row r="892" ht="26" customHeight="1">
      <c r="A892" s="35" t="str">
        <f>IF(BPU!A892="","",BPU!A892)</f>
        <v/>
      </c>
      <c r="B892" s="32" t="str">
        <f>IF(BPU!B892="","",BPU!B892)</f>
        <v/>
      </c>
      <c r="C892" s="35" t="str">
        <f>IF(BPU!C892="","",BPU!C892)</f>
        <v/>
      </c>
      <c r="D892" s="36" t="n"/>
      <c r="E892" s="37" t="str">
        <f>IF(BPU!D892="","",BPU!D892)</f>
        <v/>
      </c>
      <c r="F892" s="38" t="str">
        <f>IF('Détail des lignes'!$F889="Sous-total",'Détail des lignes'!$AD889,IF(AND('Détail des lignes'!$F889="Ligne",ISNUMBER(D892),ISNUMBER(E892)),ROUND(D892*E892,2),""))</f>
        <v/>
      </c>
    </row>
    <row r="893" ht="26" customHeight="1">
      <c r="A893" s="35" t="str">
        <f>IF(BPU!A893="","",BPU!A893)</f>
        <v/>
      </c>
      <c r="B893" s="32" t="str">
        <f>IF(BPU!B893="","",BPU!B893)</f>
        <v/>
      </c>
      <c r="C893" s="35" t="str">
        <f>IF(BPU!C893="","",BPU!C893)</f>
        <v/>
      </c>
      <c r="D893" s="36" t="n"/>
      <c r="E893" s="37" t="str">
        <f>IF(BPU!D893="","",BPU!D893)</f>
        <v/>
      </c>
      <c r="F893" s="38" t="str">
        <f>IF('Détail des lignes'!$F890="Sous-total",'Détail des lignes'!$AD890,IF(AND('Détail des lignes'!$F890="Ligne",ISNUMBER(D893),ISNUMBER(E893)),ROUND(D893*E893,2),""))</f>
        <v/>
      </c>
    </row>
    <row r="894" ht="26" customHeight="1">
      <c r="A894" s="35" t="str">
        <f>IF(BPU!A894="","",BPU!A894)</f>
        <v/>
      </c>
      <c r="B894" s="32" t="str">
        <f>IF(BPU!B894="","",BPU!B894)</f>
        <v/>
      </c>
      <c r="C894" s="35" t="str">
        <f>IF(BPU!C894="","",BPU!C894)</f>
        <v/>
      </c>
      <c r="D894" s="36" t="n"/>
      <c r="E894" s="37" t="str">
        <f>IF(BPU!D894="","",BPU!D894)</f>
        <v/>
      </c>
      <c r="F894" s="38" t="str">
        <f>IF('Détail des lignes'!$F891="Sous-total",'Détail des lignes'!$AD891,IF(AND('Détail des lignes'!$F891="Ligne",ISNUMBER(D894),ISNUMBER(E894)),ROUND(D894*E894,2),""))</f>
        <v/>
      </c>
    </row>
    <row r="895" ht="26" customHeight="1">
      <c r="A895" s="35" t="str">
        <f>IF(BPU!A895="","",BPU!A895)</f>
        <v/>
      </c>
      <c r="B895" s="32" t="str">
        <f>IF(BPU!B895="","",BPU!B895)</f>
        <v/>
      </c>
      <c r="C895" s="35" t="str">
        <f>IF(BPU!C895="","",BPU!C895)</f>
        <v/>
      </c>
      <c r="D895" s="36" t="n"/>
      <c r="E895" s="37" t="str">
        <f>IF(BPU!D895="","",BPU!D895)</f>
        <v/>
      </c>
      <c r="F895" s="38" t="str">
        <f>IF('Détail des lignes'!$F892="Sous-total",'Détail des lignes'!$AD892,IF(AND('Détail des lignes'!$F892="Ligne",ISNUMBER(D895),ISNUMBER(E895)),ROUND(D895*E895,2),""))</f>
        <v/>
      </c>
    </row>
    <row r="896" ht="26" customHeight="1">
      <c r="A896" s="35" t="str">
        <f>IF(BPU!A896="","",BPU!A896)</f>
        <v/>
      </c>
      <c r="B896" s="32" t="str">
        <f>IF(BPU!B896="","",BPU!B896)</f>
        <v/>
      </c>
      <c r="C896" s="35" t="str">
        <f>IF(BPU!C896="","",BPU!C896)</f>
        <v/>
      </c>
      <c r="D896" s="36" t="n"/>
      <c r="E896" s="37" t="str">
        <f>IF(BPU!D896="","",BPU!D896)</f>
        <v/>
      </c>
      <c r="F896" s="38" t="str">
        <f>IF('Détail des lignes'!$F893="Sous-total",'Détail des lignes'!$AD893,IF(AND('Détail des lignes'!$F893="Ligne",ISNUMBER(D896),ISNUMBER(E896)),ROUND(D896*E896,2),""))</f>
        <v/>
      </c>
    </row>
    <row r="897" ht="26" customHeight="1">
      <c r="A897" s="35" t="str">
        <f>IF(BPU!A897="","",BPU!A897)</f>
        <v/>
      </c>
      <c r="B897" s="32" t="str">
        <f>IF(BPU!B897="","",BPU!B897)</f>
        <v/>
      </c>
      <c r="C897" s="35" t="str">
        <f>IF(BPU!C897="","",BPU!C897)</f>
        <v/>
      </c>
      <c r="D897" s="36" t="n"/>
      <c r="E897" s="37" t="str">
        <f>IF(BPU!D897="","",BPU!D897)</f>
        <v/>
      </c>
      <c r="F897" s="38" t="str">
        <f>IF('Détail des lignes'!$F894="Sous-total",'Détail des lignes'!$AD894,IF(AND('Détail des lignes'!$F894="Ligne",ISNUMBER(D897),ISNUMBER(E897)),ROUND(D897*E897,2),""))</f>
        <v/>
      </c>
    </row>
    <row r="898" ht="26" customHeight="1">
      <c r="A898" s="35" t="str">
        <f>IF(BPU!A898="","",BPU!A898)</f>
        <v/>
      </c>
      <c r="B898" s="32" t="str">
        <f>IF(BPU!B898="","",BPU!B898)</f>
        <v/>
      </c>
      <c r="C898" s="35" t="str">
        <f>IF(BPU!C898="","",BPU!C898)</f>
        <v/>
      </c>
      <c r="D898" s="36" t="n"/>
      <c r="E898" s="37" t="str">
        <f>IF(BPU!D898="","",BPU!D898)</f>
        <v/>
      </c>
      <c r="F898" s="38" t="str">
        <f>IF('Détail des lignes'!$F895="Sous-total",'Détail des lignes'!$AD895,IF(AND('Détail des lignes'!$F895="Ligne",ISNUMBER(D898),ISNUMBER(E898)),ROUND(D898*E898,2),""))</f>
        <v/>
      </c>
    </row>
    <row r="899" ht="26" customHeight="1">
      <c r="A899" s="35" t="str">
        <f>IF(BPU!A899="","",BPU!A899)</f>
        <v/>
      </c>
      <c r="B899" s="32" t="str">
        <f>IF(BPU!B899="","",BPU!B899)</f>
        <v/>
      </c>
      <c r="C899" s="35" t="str">
        <f>IF(BPU!C899="","",BPU!C899)</f>
        <v/>
      </c>
      <c r="D899" s="36" t="n"/>
      <c r="E899" s="37" t="str">
        <f>IF(BPU!D899="","",BPU!D899)</f>
        <v/>
      </c>
      <c r="F899" s="38" t="str">
        <f>IF('Détail des lignes'!$F896="Sous-total",'Détail des lignes'!$AD896,IF(AND('Détail des lignes'!$F896="Ligne",ISNUMBER(D899),ISNUMBER(E899)),ROUND(D899*E899,2),""))</f>
        <v/>
      </c>
    </row>
    <row r="900" ht="26" customHeight="1">
      <c r="A900" s="35" t="str">
        <f>IF(BPU!A900="","",BPU!A900)</f>
        <v/>
      </c>
      <c r="B900" s="32" t="str">
        <f>IF(BPU!B900="","",BPU!B900)</f>
        <v/>
      </c>
      <c r="C900" s="35" t="str">
        <f>IF(BPU!C900="","",BPU!C900)</f>
        <v/>
      </c>
      <c r="D900" s="36" t="n"/>
      <c r="E900" s="37" t="str">
        <f>IF(BPU!D900="","",BPU!D900)</f>
        <v/>
      </c>
      <c r="F900" s="38" t="str">
        <f>IF('Détail des lignes'!$F897="Sous-total",'Détail des lignes'!$AD897,IF(AND('Détail des lignes'!$F897="Ligne",ISNUMBER(D900),ISNUMBER(E900)),ROUND(D900*E900,2),""))</f>
        <v/>
      </c>
    </row>
    <row r="901" ht="26" customHeight="1">
      <c r="A901" s="35" t="str">
        <f>IF(BPU!A901="","",BPU!A901)</f>
        <v/>
      </c>
      <c r="B901" s="32" t="str">
        <f>IF(BPU!B901="","",BPU!B901)</f>
        <v/>
      </c>
      <c r="C901" s="35" t="str">
        <f>IF(BPU!C901="","",BPU!C901)</f>
        <v/>
      </c>
      <c r="D901" s="36" t="n"/>
      <c r="E901" s="37" t="str">
        <f>IF(BPU!D901="","",BPU!D901)</f>
        <v/>
      </c>
      <c r="F901" s="38" t="str">
        <f>IF('Détail des lignes'!$F898="Sous-total",'Détail des lignes'!$AD898,IF(AND('Détail des lignes'!$F898="Ligne",ISNUMBER(D901),ISNUMBER(E901)),ROUND(D901*E901,2),""))</f>
        <v/>
      </c>
    </row>
    <row r="902" ht="26" customHeight="1">
      <c r="A902" s="35" t="str">
        <f>IF(BPU!A902="","",BPU!A902)</f>
        <v/>
      </c>
      <c r="B902" s="32" t="str">
        <f>IF(BPU!B902="","",BPU!B902)</f>
        <v/>
      </c>
      <c r="C902" s="35" t="str">
        <f>IF(BPU!C902="","",BPU!C902)</f>
        <v/>
      </c>
      <c r="D902" s="36" t="n"/>
      <c r="E902" s="37" t="str">
        <f>IF(BPU!D902="","",BPU!D902)</f>
        <v/>
      </c>
      <c r="F902" s="38" t="str">
        <f>IF('Détail des lignes'!$F899="Sous-total",'Détail des lignes'!$AD899,IF(AND('Détail des lignes'!$F899="Ligne",ISNUMBER(D902),ISNUMBER(E902)),ROUND(D902*E902,2),""))</f>
        <v/>
      </c>
    </row>
    <row r="903" ht="26" customHeight="1">
      <c r="A903" s="35" t="str">
        <f>IF(BPU!A903="","",BPU!A903)</f>
        <v/>
      </c>
      <c r="B903" s="32" t="str">
        <f>IF(BPU!B903="","",BPU!B903)</f>
        <v/>
      </c>
      <c r="C903" s="35" t="str">
        <f>IF(BPU!C903="","",BPU!C903)</f>
        <v/>
      </c>
      <c r="D903" s="36" t="n"/>
      <c r="E903" s="37" t="str">
        <f>IF(BPU!D903="","",BPU!D903)</f>
        <v/>
      </c>
      <c r="F903" s="38" t="str">
        <f>IF('Détail des lignes'!$F900="Sous-total",'Détail des lignes'!$AD900,IF(AND('Détail des lignes'!$F900="Ligne",ISNUMBER(D903),ISNUMBER(E903)),ROUND(D903*E903,2),""))</f>
        <v/>
      </c>
    </row>
    <row r="904" ht="26" customHeight="1">
      <c r="A904" s="35" t="str">
        <f>IF(BPU!A904="","",BPU!A904)</f>
        <v/>
      </c>
      <c r="B904" s="32" t="str">
        <f>IF(BPU!B904="","",BPU!B904)</f>
        <v/>
      </c>
      <c r="C904" s="35" t="str">
        <f>IF(BPU!C904="","",BPU!C904)</f>
        <v/>
      </c>
      <c r="D904" s="36" t="n"/>
      <c r="E904" s="37" t="str">
        <f>IF(BPU!D904="","",BPU!D904)</f>
        <v/>
      </c>
      <c r="F904" s="38" t="str">
        <f>IF('Détail des lignes'!$F901="Sous-total",'Détail des lignes'!$AD901,IF(AND('Détail des lignes'!$F901="Ligne",ISNUMBER(D904),ISNUMBER(E904)),ROUND(D904*E904,2),""))</f>
        <v/>
      </c>
    </row>
    <row r="905" ht="26" customHeight="1">
      <c r="A905" s="35" t="str">
        <f>IF(BPU!A905="","",BPU!A905)</f>
        <v/>
      </c>
      <c r="B905" s="32" t="str">
        <f>IF(BPU!B905="","",BPU!B905)</f>
        <v/>
      </c>
      <c r="C905" s="35" t="str">
        <f>IF(BPU!C905="","",BPU!C905)</f>
        <v/>
      </c>
      <c r="D905" s="36" t="n"/>
      <c r="E905" s="37" t="str">
        <f>IF(BPU!D905="","",BPU!D905)</f>
        <v/>
      </c>
      <c r="F905" s="38" t="str">
        <f>IF('Détail des lignes'!$F902="Sous-total",'Détail des lignes'!$AD902,IF(AND('Détail des lignes'!$F902="Ligne",ISNUMBER(D905),ISNUMBER(E905)),ROUND(D905*E905,2),""))</f>
        <v/>
      </c>
    </row>
    <row r="906" ht="26" customHeight="1">
      <c r="A906" s="35" t="str">
        <f>IF(BPU!A906="","",BPU!A906)</f>
        <v/>
      </c>
      <c r="B906" s="32" t="str">
        <f>IF(BPU!B906="","",BPU!B906)</f>
        <v/>
      </c>
      <c r="C906" s="35" t="str">
        <f>IF(BPU!C906="","",BPU!C906)</f>
        <v/>
      </c>
      <c r="D906" s="36" t="n"/>
      <c r="E906" s="37" t="str">
        <f>IF(BPU!D906="","",BPU!D906)</f>
        <v/>
      </c>
      <c r="F906" s="38" t="str">
        <f>IF('Détail des lignes'!$F903="Sous-total",'Détail des lignes'!$AD903,IF(AND('Détail des lignes'!$F903="Ligne",ISNUMBER(D906),ISNUMBER(E906)),ROUND(D906*E906,2),""))</f>
        <v/>
      </c>
    </row>
    <row r="907" ht="26" customHeight="1">
      <c r="A907" s="35" t="str">
        <f>IF(BPU!A907="","",BPU!A907)</f>
        <v/>
      </c>
      <c r="B907" s="32" t="str">
        <f>IF(BPU!B907="","",BPU!B907)</f>
        <v/>
      </c>
      <c r="C907" s="35" t="str">
        <f>IF(BPU!C907="","",BPU!C907)</f>
        <v/>
      </c>
      <c r="D907" s="36" t="n"/>
      <c r="E907" s="37" t="str">
        <f>IF(BPU!D907="","",BPU!D907)</f>
        <v/>
      </c>
      <c r="F907" s="38" t="str">
        <f>IF('Détail des lignes'!$F904="Sous-total",'Détail des lignes'!$AD904,IF(AND('Détail des lignes'!$F904="Ligne",ISNUMBER(D907),ISNUMBER(E907)),ROUND(D907*E907,2),""))</f>
        <v/>
      </c>
    </row>
    <row r="908" ht="26" customHeight="1">
      <c r="A908" s="35" t="str">
        <f>IF(BPU!A908="","",BPU!A908)</f>
        <v/>
      </c>
      <c r="B908" s="32" t="str">
        <f>IF(BPU!B908="","",BPU!B908)</f>
        <v/>
      </c>
      <c r="C908" s="35" t="str">
        <f>IF(BPU!C908="","",BPU!C908)</f>
        <v/>
      </c>
      <c r="D908" s="36" t="n"/>
      <c r="E908" s="37" t="str">
        <f>IF(BPU!D908="","",BPU!D908)</f>
        <v/>
      </c>
      <c r="F908" s="38" t="str">
        <f>IF('Détail des lignes'!$F905="Sous-total",'Détail des lignes'!$AD905,IF(AND('Détail des lignes'!$F905="Ligne",ISNUMBER(D908),ISNUMBER(E908)),ROUND(D908*E908,2),""))</f>
        <v/>
      </c>
    </row>
    <row r="909" ht="26" customHeight="1">
      <c r="A909" s="35" t="str">
        <f>IF(BPU!A909="","",BPU!A909)</f>
        <v/>
      </c>
      <c r="B909" s="32" t="str">
        <f>IF(BPU!B909="","",BPU!B909)</f>
        <v/>
      </c>
      <c r="C909" s="35" t="str">
        <f>IF(BPU!C909="","",BPU!C909)</f>
        <v/>
      </c>
      <c r="D909" s="36" t="n"/>
      <c r="E909" s="37" t="str">
        <f>IF(BPU!D909="","",BPU!D909)</f>
        <v/>
      </c>
      <c r="F909" s="38" t="str">
        <f>IF('Détail des lignes'!$F906="Sous-total",'Détail des lignes'!$AD906,IF(AND('Détail des lignes'!$F906="Ligne",ISNUMBER(D909),ISNUMBER(E909)),ROUND(D909*E909,2),""))</f>
        <v/>
      </c>
    </row>
    <row r="910" ht="26" customHeight="1">
      <c r="A910" s="35" t="str">
        <f>IF(BPU!A910="","",BPU!A910)</f>
        <v/>
      </c>
      <c r="B910" s="32" t="str">
        <f>IF(BPU!B910="","",BPU!B910)</f>
        <v/>
      </c>
      <c r="C910" s="35" t="str">
        <f>IF(BPU!C910="","",BPU!C910)</f>
        <v/>
      </c>
      <c r="D910" s="36" t="n"/>
      <c r="E910" s="37" t="str">
        <f>IF(BPU!D910="","",BPU!D910)</f>
        <v/>
      </c>
      <c r="F910" s="38" t="str">
        <f>IF('Détail des lignes'!$F907="Sous-total",'Détail des lignes'!$AD907,IF(AND('Détail des lignes'!$F907="Ligne",ISNUMBER(D910),ISNUMBER(E910)),ROUND(D910*E910,2),""))</f>
        <v/>
      </c>
    </row>
    <row r="911" ht="26" customHeight="1">
      <c r="A911" s="35" t="str">
        <f>IF(BPU!A911="","",BPU!A911)</f>
        <v/>
      </c>
      <c r="B911" s="32" t="str">
        <f>IF(BPU!B911="","",BPU!B911)</f>
        <v/>
      </c>
      <c r="C911" s="35" t="str">
        <f>IF(BPU!C911="","",BPU!C911)</f>
        <v/>
      </c>
      <c r="D911" s="36" t="n"/>
      <c r="E911" s="37" t="str">
        <f>IF(BPU!D911="","",BPU!D911)</f>
        <v/>
      </c>
      <c r="F911" s="38" t="str">
        <f>IF('Détail des lignes'!$F908="Sous-total",'Détail des lignes'!$AD908,IF(AND('Détail des lignes'!$F908="Ligne",ISNUMBER(D911),ISNUMBER(E911)),ROUND(D911*E911,2),""))</f>
        <v/>
      </c>
    </row>
    <row r="912" ht="26" customHeight="1">
      <c r="A912" s="35" t="str">
        <f>IF(BPU!A912="","",BPU!A912)</f>
        <v/>
      </c>
      <c r="B912" s="32" t="str">
        <f>IF(BPU!B912="","",BPU!B912)</f>
        <v/>
      </c>
      <c r="C912" s="35" t="str">
        <f>IF(BPU!C912="","",BPU!C912)</f>
        <v/>
      </c>
      <c r="D912" s="36" t="n"/>
      <c r="E912" s="37" t="str">
        <f>IF(BPU!D912="","",BPU!D912)</f>
        <v/>
      </c>
      <c r="F912" s="38" t="str">
        <f>IF('Détail des lignes'!$F909="Sous-total",'Détail des lignes'!$AD909,IF(AND('Détail des lignes'!$F909="Ligne",ISNUMBER(D912),ISNUMBER(E912)),ROUND(D912*E912,2),""))</f>
        <v/>
      </c>
    </row>
    <row r="913" ht="26" customHeight="1">
      <c r="A913" s="35" t="str">
        <f>IF(BPU!A913="","",BPU!A913)</f>
        <v/>
      </c>
      <c r="B913" s="32" t="str">
        <f>IF(BPU!B913="","",BPU!B913)</f>
        <v/>
      </c>
      <c r="C913" s="35" t="str">
        <f>IF(BPU!C913="","",BPU!C913)</f>
        <v/>
      </c>
      <c r="D913" s="36" t="n"/>
      <c r="E913" s="37" t="str">
        <f>IF(BPU!D913="","",BPU!D913)</f>
        <v/>
      </c>
      <c r="F913" s="38" t="str">
        <f>IF('Détail des lignes'!$F910="Sous-total",'Détail des lignes'!$AD910,IF(AND('Détail des lignes'!$F910="Ligne",ISNUMBER(D913),ISNUMBER(E913)),ROUND(D913*E913,2),""))</f>
        <v/>
      </c>
    </row>
    <row r="914" ht="26" customHeight="1">
      <c r="A914" s="35" t="str">
        <f>IF(BPU!A914="","",BPU!A914)</f>
        <v/>
      </c>
      <c r="B914" s="32" t="str">
        <f>IF(BPU!B914="","",BPU!B914)</f>
        <v/>
      </c>
      <c r="C914" s="35" t="str">
        <f>IF(BPU!C914="","",BPU!C914)</f>
        <v/>
      </c>
      <c r="D914" s="36" t="n"/>
      <c r="E914" s="37" t="str">
        <f>IF(BPU!D914="","",BPU!D914)</f>
        <v/>
      </c>
      <c r="F914" s="38" t="str">
        <f>IF('Détail des lignes'!$F911="Sous-total",'Détail des lignes'!$AD911,IF(AND('Détail des lignes'!$F911="Ligne",ISNUMBER(D914),ISNUMBER(E914)),ROUND(D914*E914,2),""))</f>
        <v/>
      </c>
    </row>
    <row r="915" ht="26" customHeight="1">
      <c r="A915" s="35" t="str">
        <f>IF(BPU!A915="","",BPU!A915)</f>
        <v/>
      </c>
      <c r="B915" s="32" t="str">
        <f>IF(BPU!B915="","",BPU!B915)</f>
        <v/>
      </c>
      <c r="C915" s="35" t="str">
        <f>IF(BPU!C915="","",BPU!C915)</f>
        <v/>
      </c>
      <c r="D915" s="36" t="n"/>
      <c r="E915" s="37" t="str">
        <f>IF(BPU!D915="","",BPU!D915)</f>
        <v/>
      </c>
      <c r="F915" s="38" t="str">
        <f>IF('Détail des lignes'!$F912="Sous-total",'Détail des lignes'!$AD912,IF(AND('Détail des lignes'!$F912="Ligne",ISNUMBER(D915),ISNUMBER(E915)),ROUND(D915*E915,2),""))</f>
        <v/>
      </c>
    </row>
    <row r="916" ht="26" customHeight="1">
      <c r="A916" s="35" t="str">
        <f>IF(BPU!A916="","",BPU!A916)</f>
        <v/>
      </c>
      <c r="B916" s="32" t="str">
        <f>IF(BPU!B916="","",BPU!B916)</f>
        <v/>
      </c>
      <c r="C916" s="35" t="str">
        <f>IF(BPU!C916="","",BPU!C916)</f>
        <v/>
      </c>
      <c r="D916" s="36" t="n"/>
      <c r="E916" s="37" t="str">
        <f>IF(BPU!D916="","",BPU!D916)</f>
        <v/>
      </c>
      <c r="F916" s="38" t="str">
        <f>IF('Détail des lignes'!$F913="Sous-total",'Détail des lignes'!$AD913,IF(AND('Détail des lignes'!$F913="Ligne",ISNUMBER(D916),ISNUMBER(E916)),ROUND(D916*E916,2),""))</f>
        <v/>
      </c>
    </row>
    <row r="917" ht="26" customHeight="1">
      <c r="A917" s="35" t="str">
        <f>IF(BPU!A917="","",BPU!A917)</f>
        <v/>
      </c>
      <c r="B917" s="32" t="str">
        <f>IF(BPU!B917="","",BPU!B917)</f>
        <v/>
      </c>
      <c r="C917" s="35" t="str">
        <f>IF(BPU!C917="","",BPU!C917)</f>
        <v/>
      </c>
      <c r="D917" s="36" t="n"/>
      <c r="E917" s="37" t="str">
        <f>IF(BPU!D917="","",BPU!D917)</f>
        <v/>
      </c>
      <c r="F917" s="38" t="str">
        <f>IF('Détail des lignes'!$F914="Sous-total",'Détail des lignes'!$AD914,IF(AND('Détail des lignes'!$F914="Ligne",ISNUMBER(D917),ISNUMBER(E917)),ROUND(D917*E917,2),""))</f>
        <v/>
      </c>
    </row>
    <row r="918" ht="26" customHeight="1">
      <c r="A918" s="35" t="str">
        <f>IF(BPU!A918="","",BPU!A918)</f>
        <v/>
      </c>
      <c r="B918" s="32" t="str">
        <f>IF(BPU!B918="","",BPU!B918)</f>
        <v/>
      </c>
      <c r="C918" s="35" t="str">
        <f>IF(BPU!C918="","",BPU!C918)</f>
        <v/>
      </c>
      <c r="D918" s="36" t="n"/>
      <c r="E918" s="37" t="str">
        <f>IF(BPU!D918="","",BPU!D918)</f>
        <v/>
      </c>
      <c r="F918" s="38" t="str">
        <f>IF('Détail des lignes'!$F915="Sous-total",'Détail des lignes'!$AD915,IF(AND('Détail des lignes'!$F915="Ligne",ISNUMBER(D918),ISNUMBER(E918)),ROUND(D918*E918,2),""))</f>
        <v/>
      </c>
    </row>
    <row r="919" ht="26" customHeight="1">
      <c r="A919" s="35" t="str">
        <f>IF(BPU!A919="","",BPU!A919)</f>
        <v/>
      </c>
      <c r="B919" s="32" t="str">
        <f>IF(BPU!B919="","",BPU!B919)</f>
        <v/>
      </c>
      <c r="C919" s="35" t="str">
        <f>IF(BPU!C919="","",BPU!C919)</f>
        <v/>
      </c>
      <c r="D919" s="36" t="n"/>
      <c r="E919" s="37" t="str">
        <f>IF(BPU!D919="","",BPU!D919)</f>
        <v/>
      </c>
      <c r="F919" s="38" t="str">
        <f>IF('Détail des lignes'!$F916="Sous-total",'Détail des lignes'!$AD916,IF(AND('Détail des lignes'!$F916="Ligne",ISNUMBER(D919),ISNUMBER(E919)),ROUND(D919*E919,2),""))</f>
        <v/>
      </c>
    </row>
    <row r="920" ht="26" customHeight="1">
      <c r="A920" s="35" t="str">
        <f>IF(BPU!A920="","",BPU!A920)</f>
        <v/>
      </c>
      <c r="B920" s="32" t="str">
        <f>IF(BPU!B920="","",BPU!B920)</f>
        <v/>
      </c>
      <c r="C920" s="35" t="str">
        <f>IF(BPU!C920="","",BPU!C920)</f>
        <v/>
      </c>
      <c r="D920" s="36" t="n"/>
      <c r="E920" s="37" t="str">
        <f>IF(BPU!D920="","",BPU!D920)</f>
        <v/>
      </c>
      <c r="F920" s="38" t="str">
        <f>IF('Détail des lignes'!$F917="Sous-total",'Détail des lignes'!$AD917,IF(AND('Détail des lignes'!$F917="Ligne",ISNUMBER(D920),ISNUMBER(E920)),ROUND(D920*E920,2),""))</f>
        <v/>
      </c>
    </row>
    <row r="921" ht="26" customHeight="1">
      <c r="A921" s="35" t="str">
        <f>IF(BPU!A921="","",BPU!A921)</f>
        <v/>
      </c>
      <c r="B921" s="32" t="str">
        <f>IF(BPU!B921="","",BPU!B921)</f>
        <v/>
      </c>
      <c r="C921" s="35" t="str">
        <f>IF(BPU!C921="","",BPU!C921)</f>
        <v/>
      </c>
      <c r="D921" s="36" t="n"/>
      <c r="E921" s="37" t="str">
        <f>IF(BPU!D921="","",BPU!D921)</f>
        <v/>
      </c>
      <c r="F921" s="38" t="str">
        <f>IF('Détail des lignes'!$F918="Sous-total",'Détail des lignes'!$AD918,IF(AND('Détail des lignes'!$F918="Ligne",ISNUMBER(D921),ISNUMBER(E921)),ROUND(D921*E921,2),""))</f>
        <v/>
      </c>
    </row>
    <row r="922" ht="26" customHeight="1">
      <c r="A922" s="35" t="str">
        <f>IF(BPU!A922="","",BPU!A922)</f>
        <v/>
      </c>
      <c r="B922" s="32" t="str">
        <f>IF(BPU!B922="","",BPU!B922)</f>
        <v/>
      </c>
      <c r="C922" s="35" t="str">
        <f>IF(BPU!C922="","",BPU!C922)</f>
        <v/>
      </c>
      <c r="D922" s="36" t="n"/>
      <c r="E922" s="37" t="str">
        <f>IF(BPU!D922="","",BPU!D922)</f>
        <v/>
      </c>
      <c r="F922" s="38" t="str">
        <f>IF('Détail des lignes'!$F919="Sous-total",'Détail des lignes'!$AD919,IF(AND('Détail des lignes'!$F919="Ligne",ISNUMBER(D922),ISNUMBER(E922)),ROUND(D922*E922,2),""))</f>
        <v/>
      </c>
    </row>
    <row r="923" ht="26" customHeight="1">
      <c r="A923" s="35" t="str">
        <f>IF(BPU!A923="","",BPU!A923)</f>
        <v/>
      </c>
      <c r="B923" s="32" t="str">
        <f>IF(BPU!B923="","",BPU!B923)</f>
        <v/>
      </c>
      <c r="C923" s="35" t="str">
        <f>IF(BPU!C923="","",BPU!C923)</f>
        <v/>
      </c>
      <c r="D923" s="36" t="n"/>
      <c r="E923" s="37" t="str">
        <f>IF(BPU!D923="","",BPU!D923)</f>
        <v/>
      </c>
      <c r="F923" s="38" t="str">
        <f>IF('Détail des lignes'!$F920="Sous-total",'Détail des lignes'!$AD920,IF(AND('Détail des lignes'!$F920="Ligne",ISNUMBER(D923),ISNUMBER(E923)),ROUND(D923*E923,2),""))</f>
        <v/>
      </c>
    </row>
    <row r="924" ht="26" customHeight="1">
      <c r="A924" s="35" t="str">
        <f>IF(BPU!A924="","",BPU!A924)</f>
        <v/>
      </c>
      <c r="B924" s="32" t="str">
        <f>IF(BPU!B924="","",BPU!B924)</f>
        <v/>
      </c>
      <c r="C924" s="35" t="str">
        <f>IF(BPU!C924="","",BPU!C924)</f>
        <v/>
      </c>
      <c r="D924" s="36" t="n"/>
      <c r="E924" s="37" t="str">
        <f>IF(BPU!D924="","",BPU!D924)</f>
        <v/>
      </c>
      <c r="F924" s="38" t="str">
        <f>IF('Détail des lignes'!$F921="Sous-total",'Détail des lignes'!$AD921,IF(AND('Détail des lignes'!$F921="Ligne",ISNUMBER(D924),ISNUMBER(E924)),ROUND(D924*E924,2),""))</f>
        <v/>
      </c>
    </row>
    <row r="925" ht="26" customHeight="1">
      <c r="A925" s="35" t="str">
        <f>IF(BPU!A925="","",BPU!A925)</f>
        <v/>
      </c>
      <c r="B925" s="32" t="str">
        <f>IF(BPU!B925="","",BPU!B925)</f>
        <v/>
      </c>
      <c r="C925" s="35" t="str">
        <f>IF(BPU!C925="","",BPU!C925)</f>
        <v/>
      </c>
      <c r="D925" s="36" t="n"/>
      <c r="E925" s="37" t="str">
        <f>IF(BPU!D925="","",BPU!D925)</f>
        <v/>
      </c>
      <c r="F925" s="38" t="str">
        <f>IF('Détail des lignes'!$F922="Sous-total",'Détail des lignes'!$AD922,IF(AND('Détail des lignes'!$F922="Ligne",ISNUMBER(D925),ISNUMBER(E925)),ROUND(D925*E925,2),""))</f>
        <v/>
      </c>
    </row>
    <row r="926" ht="26" customHeight="1">
      <c r="A926" s="35" t="str">
        <f>IF(BPU!A926="","",BPU!A926)</f>
        <v/>
      </c>
      <c r="B926" s="32" t="str">
        <f>IF(BPU!B926="","",BPU!B926)</f>
        <v/>
      </c>
      <c r="C926" s="35" t="str">
        <f>IF(BPU!C926="","",BPU!C926)</f>
        <v/>
      </c>
      <c r="D926" s="36" t="n"/>
      <c r="E926" s="37" t="str">
        <f>IF(BPU!D926="","",BPU!D926)</f>
        <v/>
      </c>
      <c r="F926" s="38" t="str">
        <f>IF('Détail des lignes'!$F923="Sous-total",'Détail des lignes'!$AD923,IF(AND('Détail des lignes'!$F923="Ligne",ISNUMBER(D926),ISNUMBER(E926)),ROUND(D926*E926,2),""))</f>
        <v/>
      </c>
    </row>
    <row r="927" ht="26" customHeight="1">
      <c r="A927" s="35" t="str">
        <f>IF(BPU!A927="","",BPU!A927)</f>
        <v/>
      </c>
      <c r="B927" s="32" t="str">
        <f>IF(BPU!B927="","",BPU!B927)</f>
        <v/>
      </c>
      <c r="C927" s="35" t="str">
        <f>IF(BPU!C927="","",BPU!C927)</f>
        <v/>
      </c>
      <c r="D927" s="36" t="n"/>
      <c r="E927" s="37" t="str">
        <f>IF(BPU!D927="","",BPU!D927)</f>
        <v/>
      </c>
      <c r="F927" s="38" t="str">
        <f>IF('Détail des lignes'!$F924="Sous-total",'Détail des lignes'!$AD924,IF(AND('Détail des lignes'!$F924="Ligne",ISNUMBER(D927),ISNUMBER(E927)),ROUND(D927*E927,2),""))</f>
        <v/>
      </c>
    </row>
    <row r="928" ht="26" customHeight="1">
      <c r="A928" s="35" t="str">
        <f>IF(BPU!A928="","",BPU!A928)</f>
        <v/>
      </c>
      <c r="B928" s="32" t="str">
        <f>IF(BPU!B928="","",BPU!B928)</f>
        <v/>
      </c>
      <c r="C928" s="35" t="str">
        <f>IF(BPU!C928="","",BPU!C928)</f>
        <v/>
      </c>
      <c r="D928" s="36" t="n"/>
      <c r="E928" s="37" t="str">
        <f>IF(BPU!D928="","",BPU!D928)</f>
        <v/>
      </c>
      <c r="F928" s="38" t="str">
        <f>IF('Détail des lignes'!$F925="Sous-total",'Détail des lignes'!$AD925,IF(AND('Détail des lignes'!$F925="Ligne",ISNUMBER(D928),ISNUMBER(E928)),ROUND(D928*E928,2),""))</f>
        <v/>
      </c>
    </row>
    <row r="929" ht="26" customHeight="1">
      <c r="A929" s="35" t="str">
        <f>IF(BPU!A929="","",BPU!A929)</f>
        <v/>
      </c>
      <c r="B929" s="32" t="str">
        <f>IF(BPU!B929="","",BPU!B929)</f>
        <v/>
      </c>
      <c r="C929" s="35" t="str">
        <f>IF(BPU!C929="","",BPU!C929)</f>
        <v/>
      </c>
      <c r="D929" s="36" t="n"/>
      <c r="E929" s="37" t="str">
        <f>IF(BPU!D929="","",BPU!D929)</f>
        <v/>
      </c>
      <c r="F929" s="38" t="str">
        <f>IF('Détail des lignes'!$F926="Sous-total",'Détail des lignes'!$AD926,IF(AND('Détail des lignes'!$F926="Ligne",ISNUMBER(D929),ISNUMBER(E929)),ROUND(D929*E929,2),""))</f>
        <v/>
      </c>
    </row>
    <row r="930" ht="26" customHeight="1">
      <c r="A930" s="35" t="str">
        <f>IF(BPU!A930="","",BPU!A930)</f>
        <v/>
      </c>
      <c r="B930" s="32" t="str">
        <f>IF(BPU!B930="","",BPU!B930)</f>
        <v/>
      </c>
      <c r="C930" s="35" t="str">
        <f>IF(BPU!C930="","",BPU!C930)</f>
        <v/>
      </c>
      <c r="D930" s="36" t="n"/>
      <c r="E930" s="37" t="str">
        <f>IF(BPU!D930="","",BPU!D930)</f>
        <v/>
      </c>
      <c r="F930" s="38" t="str">
        <f>IF('Détail des lignes'!$F927="Sous-total",'Détail des lignes'!$AD927,IF(AND('Détail des lignes'!$F927="Ligne",ISNUMBER(D930),ISNUMBER(E930)),ROUND(D930*E930,2),""))</f>
        <v/>
      </c>
    </row>
    <row r="931" ht="26" customHeight="1">
      <c r="A931" s="35" t="str">
        <f>IF(BPU!A931="","",BPU!A931)</f>
        <v/>
      </c>
      <c r="B931" s="32" t="str">
        <f>IF(BPU!B931="","",BPU!B931)</f>
        <v/>
      </c>
      <c r="C931" s="35" t="str">
        <f>IF(BPU!C931="","",BPU!C931)</f>
        <v/>
      </c>
      <c r="D931" s="36" t="n"/>
      <c r="E931" s="37" t="str">
        <f>IF(BPU!D931="","",BPU!D931)</f>
        <v/>
      </c>
      <c r="F931" s="38" t="str">
        <f>IF('Détail des lignes'!$F928="Sous-total",'Détail des lignes'!$AD928,IF(AND('Détail des lignes'!$F928="Ligne",ISNUMBER(D931),ISNUMBER(E931)),ROUND(D931*E931,2),""))</f>
        <v/>
      </c>
    </row>
    <row r="932" ht="26" customHeight="1">
      <c r="A932" s="35" t="str">
        <f>IF(BPU!A932="","",BPU!A932)</f>
        <v/>
      </c>
      <c r="B932" s="32" t="str">
        <f>IF(BPU!B932="","",BPU!B932)</f>
        <v/>
      </c>
      <c r="C932" s="35" t="str">
        <f>IF(BPU!C932="","",BPU!C932)</f>
        <v/>
      </c>
      <c r="D932" s="36" t="n"/>
      <c r="E932" s="37" t="str">
        <f>IF(BPU!D932="","",BPU!D932)</f>
        <v/>
      </c>
      <c r="F932" s="38" t="str">
        <f>IF('Détail des lignes'!$F929="Sous-total",'Détail des lignes'!$AD929,IF(AND('Détail des lignes'!$F929="Ligne",ISNUMBER(D932),ISNUMBER(E932)),ROUND(D932*E932,2),""))</f>
        <v/>
      </c>
    </row>
    <row r="933" ht="26" customHeight="1">
      <c r="A933" s="35" t="str">
        <f>IF(BPU!A933="","",BPU!A933)</f>
        <v/>
      </c>
      <c r="B933" s="32" t="str">
        <f>IF(BPU!B933="","",BPU!B933)</f>
        <v/>
      </c>
      <c r="C933" s="35" t="str">
        <f>IF(BPU!C933="","",BPU!C933)</f>
        <v/>
      </c>
      <c r="D933" s="36" t="n"/>
      <c r="E933" s="37" t="str">
        <f>IF(BPU!D933="","",BPU!D933)</f>
        <v/>
      </c>
      <c r="F933" s="38" t="str">
        <f>IF('Détail des lignes'!$F930="Sous-total",'Détail des lignes'!$AD930,IF(AND('Détail des lignes'!$F930="Ligne",ISNUMBER(D933),ISNUMBER(E933)),ROUND(D933*E933,2),""))</f>
        <v/>
      </c>
    </row>
    <row r="934" ht="26" customHeight="1">
      <c r="A934" s="35" t="str">
        <f>IF(BPU!A934="","",BPU!A934)</f>
        <v/>
      </c>
      <c r="B934" s="32" t="str">
        <f>IF(BPU!B934="","",BPU!B934)</f>
        <v/>
      </c>
      <c r="C934" s="35" t="str">
        <f>IF(BPU!C934="","",BPU!C934)</f>
        <v/>
      </c>
      <c r="D934" s="36" t="n"/>
      <c r="E934" s="37" t="str">
        <f>IF(BPU!D934="","",BPU!D934)</f>
        <v/>
      </c>
      <c r="F934" s="38" t="str">
        <f>IF('Détail des lignes'!$F931="Sous-total",'Détail des lignes'!$AD931,IF(AND('Détail des lignes'!$F931="Ligne",ISNUMBER(D934),ISNUMBER(E934)),ROUND(D934*E934,2),""))</f>
        <v/>
      </c>
    </row>
    <row r="935" ht="26" customHeight="1">
      <c r="A935" s="35" t="str">
        <f>IF(BPU!A935="","",BPU!A935)</f>
        <v/>
      </c>
      <c r="B935" s="32" t="str">
        <f>IF(BPU!B935="","",BPU!B935)</f>
        <v/>
      </c>
      <c r="C935" s="35" t="str">
        <f>IF(BPU!C935="","",BPU!C935)</f>
        <v/>
      </c>
      <c r="D935" s="36" t="n"/>
      <c r="E935" s="37" t="str">
        <f>IF(BPU!D935="","",BPU!D935)</f>
        <v/>
      </c>
      <c r="F935" s="38" t="str">
        <f>IF('Détail des lignes'!$F932="Sous-total",'Détail des lignes'!$AD932,IF(AND('Détail des lignes'!$F932="Ligne",ISNUMBER(D935),ISNUMBER(E935)),ROUND(D935*E935,2),""))</f>
        <v/>
      </c>
    </row>
    <row r="936" ht="26" customHeight="1">
      <c r="A936" s="35" t="str">
        <f>IF(BPU!A936="","",BPU!A936)</f>
        <v/>
      </c>
      <c r="B936" s="32" t="str">
        <f>IF(BPU!B936="","",BPU!B936)</f>
        <v/>
      </c>
      <c r="C936" s="35" t="str">
        <f>IF(BPU!C936="","",BPU!C936)</f>
        <v/>
      </c>
      <c r="D936" s="36" t="n"/>
      <c r="E936" s="37" t="str">
        <f>IF(BPU!D936="","",BPU!D936)</f>
        <v/>
      </c>
      <c r="F936" s="38" t="str">
        <f>IF('Détail des lignes'!$F933="Sous-total",'Détail des lignes'!$AD933,IF(AND('Détail des lignes'!$F933="Ligne",ISNUMBER(D936),ISNUMBER(E936)),ROUND(D936*E936,2),""))</f>
        <v/>
      </c>
    </row>
    <row r="937" ht="26" customHeight="1">
      <c r="A937" s="35" t="str">
        <f>IF(BPU!A937="","",BPU!A937)</f>
        <v/>
      </c>
      <c r="B937" s="32" t="str">
        <f>IF(BPU!B937="","",BPU!B937)</f>
        <v/>
      </c>
      <c r="C937" s="35" t="str">
        <f>IF(BPU!C937="","",BPU!C937)</f>
        <v/>
      </c>
      <c r="D937" s="36" t="n"/>
      <c r="E937" s="37" t="str">
        <f>IF(BPU!D937="","",BPU!D937)</f>
        <v/>
      </c>
      <c r="F937" s="38" t="str">
        <f>IF('Détail des lignes'!$F934="Sous-total",'Détail des lignes'!$AD934,IF(AND('Détail des lignes'!$F934="Ligne",ISNUMBER(D937),ISNUMBER(E937)),ROUND(D937*E937,2),""))</f>
        <v/>
      </c>
    </row>
    <row r="938" ht="26" customHeight="1">
      <c r="A938" s="35" t="str">
        <f>IF(BPU!A938="","",BPU!A938)</f>
        <v/>
      </c>
      <c r="B938" s="32" t="str">
        <f>IF(BPU!B938="","",BPU!B938)</f>
        <v/>
      </c>
      <c r="C938" s="35" t="str">
        <f>IF(BPU!C938="","",BPU!C938)</f>
        <v/>
      </c>
      <c r="D938" s="36" t="n"/>
      <c r="E938" s="37" t="str">
        <f>IF(BPU!D938="","",BPU!D938)</f>
        <v/>
      </c>
      <c r="F938" s="38" t="str">
        <f>IF('Détail des lignes'!$F935="Sous-total",'Détail des lignes'!$AD935,IF(AND('Détail des lignes'!$F935="Ligne",ISNUMBER(D938),ISNUMBER(E938)),ROUND(D938*E938,2),""))</f>
        <v/>
      </c>
    </row>
    <row r="939" ht="26" customHeight="1">
      <c r="A939" s="35" t="str">
        <f>IF(BPU!A939="","",BPU!A939)</f>
        <v/>
      </c>
      <c r="B939" s="32" t="str">
        <f>IF(BPU!B939="","",BPU!B939)</f>
        <v/>
      </c>
      <c r="C939" s="35" t="str">
        <f>IF(BPU!C939="","",BPU!C939)</f>
        <v/>
      </c>
      <c r="D939" s="36" t="n"/>
      <c r="E939" s="37" t="str">
        <f>IF(BPU!D939="","",BPU!D939)</f>
        <v/>
      </c>
      <c r="F939" s="38" t="str">
        <f>IF('Détail des lignes'!$F936="Sous-total",'Détail des lignes'!$AD936,IF(AND('Détail des lignes'!$F936="Ligne",ISNUMBER(D939),ISNUMBER(E939)),ROUND(D939*E939,2),""))</f>
        <v/>
      </c>
    </row>
    <row r="940" ht="26" customHeight="1">
      <c r="A940" s="35" t="str">
        <f>IF(BPU!A940="","",BPU!A940)</f>
        <v/>
      </c>
      <c r="B940" s="32" t="str">
        <f>IF(BPU!B940="","",BPU!B940)</f>
        <v/>
      </c>
      <c r="C940" s="35" t="str">
        <f>IF(BPU!C940="","",BPU!C940)</f>
        <v/>
      </c>
      <c r="D940" s="36" t="n"/>
      <c r="E940" s="37" t="str">
        <f>IF(BPU!D940="","",BPU!D940)</f>
        <v/>
      </c>
      <c r="F940" s="38" t="str">
        <f>IF('Détail des lignes'!$F937="Sous-total",'Détail des lignes'!$AD937,IF(AND('Détail des lignes'!$F937="Ligne",ISNUMBER(D940),ISNUMBER(E940)),ROUND(D940*E940,2),""))</f>
        <v/>
      </c>
    </row>
    <row r="941" ht="26" customHeight="1">
      <c r="A941" s="35" t="str">
        <f>IF(BPU!A941="","",BPU!A941)</f>
        <v/>
      </c>
      <c r="B941" s="32" t="str">
        <f>IF(BPU!B941="","",BPU!B941)</f>
        <v/>
      </c>
      <c r="C941" s="35" t="str">
        <f>IF(BPU!C941="","",BPU!C941)</f>
        <v/>
      </c>
      <c r="D941" s="36" t="n"/>
      <c r="E941" s="37" t="str">
        <f>IF(BPU!D941="","",BPU!D941)</f>
        <v/>
      </c>
      <c r="F941" s="38" t="str">
        <f>IF('Détail des lignes'!$F938="Sous-total",'Détail des lignes'!$AD938,IF(AND('Détail des lignes'!$F938="Ligne",ISNUMBER(D941),ISNUMBER(E941)),ROUND(D941*E941,2),""))</f>
        <v/>
      </c>
    </row>
    <row r="942" ht="26" customHeight="1">
      <c r="A942" s="35" t="str">
        <f>IF(BPU!A942="","",BPU!A942)</f>
        <v/>
      </c>
      <c r="B942" s="32" t="str">
        <f>IF(BPU!B942="","",BPU!B942)</f>
        <v/>
      </c>
      <c r="C942" s="35" t="str">
        <f>IF(BPU!C942="","",BPU!C942)</f>
        <v/>
      </c>
      <c r="D942" s="36" t="n"/>
      <c r="E942" s="37" t="str">
        <f>IF(BPU!D942="","",BPU!D942)</f>
        <v/>
      </c>
      <c r="F942" s="38" t="str">
        <f>IF('Détail des lignes'!$F939="Sous-total",'Détail des lignes'!$AD939,IF(AND('Détail des lignes'!$F939="Ligne",ISNUMBER(D942),ISNUMBER(E942)),ROUND(D942*E942,2),""))</f>
        <v/>
      </c>
    </row>
    <row r="943" ht="26" customHeight="1">
      <c r="A943" s="35" t="str">
        <f>IF(BPU!A943="","",BPU!A943)</f>
        <v/>
      </c>
      <c r="B943" s="32" t="str">
        <f>IF(BPU!B943="","",BPU!B943)</f>
        <v/>
      </c>
      <c r="C943" s="35" t="str">
        <f>IF(BPU!C943="","",BPU!C943)</f>
        <v/>
      </c>
      <c r="D943" s="36" t="n"/>
      <c r="E943" s="37" t="str">
        <f>IF(BPU!D943="","",BPU!D943)</f>
        <v/>
      </c>
      <c r="F943" s="38" t="str">
        <f>IF('Détail des lignes'!$F940="Sous-total",'Détail des lignes'!$AD940,IF(AND('Détail des lignes'!$F940="Ligne",ISNUMBER(D943),ISNUMBER(E943)),ROUND(D943*E943,2),""))</f>
        <v/>
      </c>
    </row>
    <row r="944" ht="26" customHeight="1">
      <c r="A944" s="35" t="str">
        <f>IF(BPU!A944="","",BPU!A944)</f>
        <v/>
      </c>
      <c r="B944" s="32" t="str">
        <f>IF(BPU!B944="","",BPU!B944)</f>
        <v/>
      </c>
      <c r="C944" s="35" t="str">
        <f>IF(BPU!C944="","",BPU!C944)</f>
        <v/>
      </c>
      <c r="D944" s="36" t="n"/>
      <c r="E944" s="37" t="str">
        <f>IF(BPU!D944="","",BPU!D944)</f>
        <v/>
      </c>
      <c r="F944" s="38" t="str">
        <f>IF('Détail des lignes'!$F941="Sous-total",'Détail des lignes'!$AD941,IF(AND('Détail des lignes'!$F941="Ligne",ISNUMBER(D944),ISNUMBER(E944)),ROUND(D944*E944,2),""))</f>
        <v/>
      </c>
    </row>
    <row r="945" ht="26" customHeight="1">
      <c r="A945" s="35" t="str">
        <f>IF(BPU!A945="","",BPU!A945)</f>
        <v/>
      </c>
      <c r="B945" s="32" t="str">
        <f>IF(BPU!B945="","",BPU!B945)</f>
        <v/>
      </c>
      <c r="C945" s="35" t="str">
        <f>IF(BPU!C945="","",BPU!C945)</f>
        <v/>
      </c>
      <c r="D945" s="36" t="n"/>
      <c r="E945" s="37" t="str">
        <f>IF(BPU!D945="","",BPU!D945)</f>
        <v/>
      </c>
      <c r="F945" s="38" t="str">
        <f>IF('Détail des lignes'!$F942="Sous-total",'Détail des lignes'!$AD942,IF(AND('Détail des lignes'!$F942="Ligne",ISNUMBER(D945),ISNUMBER(E945)),ROUND(D945*E945,2),""))</f>
        <v/>
      </c>
    </row>
    <row r="946" ht="26" customHeight="1">
      <c r="A946" s="35" t="str">
        <f>IF(BPU!A946="","",BPU!A946)</f>
        <v/>
      </c>
      <c r="B946" s="32" t="str">
        <f>IF(BPU!B946="","",BPU!B946)</f>
        <v/>
      </c>
      <c r="C946" s="35" t="str">
        <f>IF(BPU!C946="","",BPU!C946)</f>
        <v/>
      </c>
      <c r="D946" s="36" t="n"/>
      <c r="E946" s="37" t="str">
        <f>IF(BPU!D946="","",BPU!D946)</f>
        <v/>
      </c>
      <c r="F946" s="38" t="str">
        <f>IF('Détail des lignes'!$F943="Sous-total",'Détail des lignes'!$AD943,IF(AND('Détail des lignes'!$F943="Ligne",ISNUMBER(D946),ISNUMBER(E946)),ROUND(D946*E946,2),""))</f>
        <v/>
      </c>
    </row>
    <row r="947" ht="26" customHeight="1">
      <c r="A947" s="35" t="str">
        <f>IF(BPU!A947="","",BPU!A947)</f>
        <v/>
      </c>
      <c r="B947" s="32" t="str">
        <f>IF(BPU!B947="","",BPU!B947)</f>
        <v/>
      </c>
      <c r="C947" s="35" t="str">
        <f>IF(BPU!C947="","",BPU!C947)</f>
        <v/>
      </c>
      <c r="D947" s="36" t="n"/>
      <c r="E947" s="37" t="str">
        <f>IF(BPU!D947="","",BPU!D947)</f>
        <v/>
      </c>
      <c r="F947" s="38" t="str">
        <f>IF('Détail des lignes'!$F944="Sous-total",'Détail des lignes'!$AD944,IF(AND('Détail des lignes'!$F944="Ligne",ISNUMBER(D947),ISNUMBER(E947)),ROUND(D947*E947,2),""))</f>
        <v/>
      </c>
    </row>
    <row r="948" ht="26" customHeight="1">
      <c r="A948" s="35" t="str">
        <f>IF(BPU!A948="","",BPU!A948)</f>
        <v/>
      </c>
      <c r="B948" s="32" t="str">
        <f>IF(BPU!B948="","",BPU!B948)</f>
        <v/>
      </c>
      <c r="C948" s="35" t="str">
        <f>IF(BPU!C948="","",BPU!C948)</f>
        <v/>
      </c>
      <c r="D948" s="36" t="n"/>
      <c r="E948" s="37" t="str">
        <f>IF(BPU!D948="","",BPU!D948)</f>
        <v/>
      </c>
      <c r="F948" s="38" t="str">
        <f>IF('Détail des lignes'!$F945="Sous-total",'Détail des lignes'!$AD945,IF(AND('Détail des lignes'!$F945="Ligne",ISNUMBER(D948),ISNUMBER(E948)),ROUND(D948*E948,2),""))</f>
        <v/>
      </c>
    </row>
    <row r="949" ht="26" customHeight="1">
      <c r="A949" s="35" t="str">
        <f>IF(BPU!A949="","",BPU!A949)</f>
        <v/>
      </c>
      <c r="B949" s="32" t="str">
        <f>IF(BPU!B949="","",BPU!B949)</f>
        <v/>
      </c>
      <c r="C949" s="35" t="str">
        <f>IF(BPU!C949="","",BPU!C949)</f>
        <v/>
      </c>
      <c r="D949" s="36" t="n"/>
      <c r="E949" s="37" t="str">
        <f>IF(BPU!D949="","",BPU!D949)</f>
        <v/>
      </c>
      <c r="F949" s="38" t="str">
        <f>IF('Détail des lignes'!$F946="Sous-total",'Détail des lignes'!$AD946,IF(AND('Détail des lignes'!$F946="Ligne",ISNUMBER(D949),ISNUMBER(E949)),ROUND(D949*E949,2),""))</f>
        <v/>
      </c>
    </row>
    <row r="950" ht="26" customHeight="1">
      <c r="A950" s="35" t="str">
        <f>IF(BPU!A950="","",BPU!A950)</f>
        <v/>
      </c>
      <c r="B950" s="32" t="str">
        <f>IF(BPU!B950="","",BPU!B950)</f>
        <v/>
      </c>
      <c r="C950" s="35" t="str">
        <f>IF(BPU!C950="","",BPU!C950)</f>
        <v/>
      </c>
      <c r="D950" s="36" t="n"/>
      <c r="E950" s="37" t="str">
        <f>IF(BPU!D950="","",BPU!D950)</f>
        <v/>
      </c>
      <c r="F950" s="38" t="str">
        <f>IF('Détail des lignes'!$F947="Sous-total",'Détail des lignes'!$AD947,IF(AND('Détail des lignes'!$F947="Ligne",ISNUMBER(D950),ISNUMBER(E950)),ROUND(D950*E950,2),""))</f>
        <v/>
      </c>
    </row>
    <row r="951" ht="26" customHeight="1">
      <c r="A951" s="35" t="str">
        <f>IF(BPU!A951="","",BPU!A951)</f>
        <v/>
      </c>
      <c r="B951" s="32" t="str">
        <f>IF(BPU!B951="","",BPU!B951)</f>
        <v/>
      </c>
      <c r="C951" s="35" t="str">
        <f>IF(BPU!C951="","",BPU!C951)</f>
        <v/>
      </c>
      <c r="D951" s="36" t="n"/>
      <c r="E951" s="37" t="str">
        <f>IF(BPU!D951="","",BPU!D951)</f>
        <v/>
      </c>
      <c r="F951" s="38" t="str">
        <f>IF('Détail des lignes'!$F948="Sous-total",'Détail des lignes'!$AD948,IF(AND('Détail des lignes'!$F948="Ligne",ISNUMBER(D951),ISNUMBER(E951)),ROUND(D951*E951,2),""))</f>
        <v/>
      </c>
    </row>
    <row r="952" ht="26" customHeight="1">
      <c r="A952" s="35" t="str">
        <f>IF(BPU!A952="","",BPU!A952)</f>
        <v/>
      </c>
      <c r="B952" s="32" t="str">
        <f>IF(BPU!B952="","",BPU!B952)</f>
        <v/>
      </c>
      <c r="C952" s="35" t="str">
        <f>IF(BPU!C952="","",BPU!C952)</f>
        <v/>
      </c>
      <c r="D952" s="36" t="n"/>
      <c r="E952" s="37" t="str">
        <f>IF(BPU!D952="","",BPU!D952)</f>
        <v/>
      </c>
      <c r="F952" s="38" t="str">
        <f>IF('Détail des lignes'!$F949="Sous-total",'Détail des lignes'!$AD949,IF(AND('Détail des lignes'!$F949="Ligne",ISNUMBER(D952),ISNUMBER(E952)),ROUND(D952*E952,2),""))</f>
        <v/>
      </c>
    </row>
    <row r="953" ht="26" customHeight="1">
      <c r="A953" s="35" t="str">
        <f>IF(BPU!A953="","",BPU!A953)</f>
        <v/>
      </c>
      <c r="B953" s="32" t="str">
        <f>IF(BPU!B953="","",BPU!B953)</f>
        <v/>
      </c>
      <c r="C953" s="35" t="str">
        <f>IF(BPU!C953="","",BPU!C953)</f>
        <v/>
      </c>
      <c r="D953" s="36" t="n"/>
      <c r="E953" s="37" t="str">
        <f>IF(BPU!D953="","",BPU!D953)</f>
        <v/>
      </c>
      <c r="F953" s="38" t="str">
        <f>IF('Détail des lignes'!$F950="Sous-total",'Détail des lignes'!$AD950,IF(AND('Détail des lignes'!$F950="Ligne",ISNUMBER(D953),ISNUMBER(E953)),ROUND(D953*E953,2),""))</f>
        <v/>
      </c>
    </row>
    <row r="954" ht="26" customHeight="1">
      <c r="A954" s="35" t="str">
        <f>IF(BPU!A954="","",BPU!A954)</f>
        <v/>
      </c>
      <c r="B954" s="32" t="str">
        <f>IF(BPU!B954="","",BPU!B954)</f>
        <v/>
      </c>
      <c r="C954" s="35" t="str">
        <f>IF(BPU!C954="","",BPU!C954)</f>
        <v/>
      </c>
      <c r="D954" s="36" t="n"/>
      <c r="E954" s="37" t="str">
        <f>IF(BPU!D954="","",BPU!D954)</f>
        <v/>
      </c>
      <c r="F954" s="38" t="str">
        <f>IF('Détail des lignes'!$F951="Sous-total",'Détail des lignes'!$AD951,IF(AND('Détail des lignes'!$F951="Ligne",ISNUMBER(D954),ISNUMBER(E954)),ROUND(D954*E954,2),""))</f>
        <v/>
      </c>
    </row>
    <row r="955" ht="26" customHeight="1">
      <c r="A955" s="35" t="str">
        <f>IF(BPU!A955="","",BPU!A955)</f>
        <v/>
      </c>
      <c r="B955" s="32" t="str">
        <f>IF(BPU!B955="","",BPU!B955)</f>
        <v/>
      </c>
      <c r="C955" s="35" t="str">
        <f>IF(BPU!C955="","",BPU!C955)</f>
        <v/>
      </c>
      <c r="D955" s="36" t="n"/>
      <c r="E955" s="37" t="str">
        <f>IF(BPU!D955="","",BPU!D955)</f>
        <v/>
      </c>
      <c r="F955" s="38" t="str">
        <f>IF('Détail des lignes'!$F952="Sous-total",'Détail des lignes'!$AD952,IF(AND('Détail des lignes'!$F952="Ligne",ISNUMBER(D955),ISNUMBER(E955)),ROUND(D955*E955,2),""))</f>
        <v/>
      </c>
    </row>
    <row r="956" ht="26" customHeight="1">
      <c r="A956" s="35" t="str">
        <f>IF(BPU!A956="","",BPU!A956)</f>
        <v/>
      </c>
      <c r="B956" s="32" t="str">
        <f>IF(BPU!B956="","",BPU!B956)</f>
        <v/>
      </c>
      <c r="C956" s="35" t="str">
        <f>IF(BPU!C956="","",BPU!C956)</f>
        <v/>
      </c>
      <c r="D956" s="36" t="n"/>
      <c r="E956" s="37" t="str">
        <f>IF(BPU!D956="","",BPU!D956)</f>
        <v/>
      </c>
      <c r="F956" s="38" t="str">
        <f>IF('Détail des lignes'!$F953="Sous-total",'Détail des lignes'!$AD953,IF(AND('Détail des lignes'!$F953="Ligne",ISNUMBER(D956),ISNUMBER(E956)),ROUND(D956*E956,2),""))</f>
        <v/>
      </c>
    </row>
    <row r="957" ht="26" customHeight="1">
      <c r="A957" s="35" t="str">
        <f>IF(BPU!A957="","",BPU!A957)</f>
        <v/>
      </c>
      <c r="B957" s="32" t="str">
        <f>IF(BPU!B957="","",BPU!B957)</f>
        <v/>
      </c>
      <c r="C957" s="35" t="str">
        <f>IF(BPU!C957="","",BPU!C957)</f>
        <v/>
      </c>
      <c r="D957" s="36" t="n"/>
      <c r="E957" s="37" t="str">
        <f>IF(BPU!D957="","",BPU!D957)</f>
        <v/>
      </c>
      <c r="F957" s="38" t="str">
        <f>IF('Détail des lignes'!$F954="Sous-total",'Détail des lignes'!$AD954,IF(AND('Détail des lignes'!$F954="Ligne",ISNUMBER(D957),ISNUMBER(E957)),ROUND(D957*E957,2),""))</f>
        <v/>
      </c>
    </row>
    <row r="958" ht="26" customHeight="1">
      <c r="A958" s="35" t="str">
        <f>IF(BPU!A958="","",BPU!A958)</f>
        <v/>
      </c>
      <c r="B958" s="32" t="str">
        <f>IF(BPU!B958="","",BPU!B958)</f>
        <v/>
      </c>
      <c r="C958" s="35" t="str">
        <f>IF(BPU!C958="","",BPU!C958)</f>
        <v/>
      </c>
      <c r="D958" s="36" t="n"/>
      <c r="E958" s="37" t="str">
        <f>IF(BPU!D958="","",BPU!D958)</f>
        <v/>
      </c>
      <c r="F958" s="38" t="str">
        <f>IF('Détail des lignes'!$F955="Sous-total",'Détail des lignes'!$AD955,IF(AND('Détail des lignes'!$F955="Ligne",ISNUMBER(D958),ISNUMBER(E958)),ROUND(D958*E958,2),""))</f>
        <v/>
      </c>
    </row>
    <row r="959" ht="26" customHeight="1">
      <c r="A959" s="35" t="str">
        <f>IF(BPU!A959="","",BPU!A959)</f>
        <v/>
      </c>
      <c r="B959" s="32" t="str">
        <f>IF(BPU!B959="","",BPU!B959)</f>
        <v/>
      </c>
      <c r="C959" s="35" t="str">
        <f>IF(BPU!C959="","",BPU!C959)</f>
        <v/>
      </c>
      <c r="D959" s="36" t="n"/>
      <c r="E959" s="37" t="str">
        <f>IF(BPU!D959="","",BPU!D959)</f>
        <v/>
      </c>
      <c r="F959" s="38" t="str">
        <f>IF('Détail des lignes'!$F956="Sous-total",'Détail des lignes'!$AD956,IF(AND('Détail des lignes'!$F956="Ligne",ISNUMBER(D959),ISNUMBER(E959)),ROUND(D959*E959,2),""))</f>
        <v/>
      </c>
    </row>
    <row r="960" ht="26" customHeight="1">
      <c r="A960" s="35" t="str">
        <f>IF(BPU!A960="","",BPU!A960)</f>
        <v/>
      </c>
      <c r="B960" s="32" t="str">
        <f>IF(BPU!B960="","",BPU!B960)</f>
        <v/>
      </c>
      <c r="C960" s="35" t="str">
        <f>IF(BPU!C960="","",BPU!C960)</f>
        <v/>
      </c>
      <c r="D960" s="36" t="n"/>
      <c r="E960" s="37" t="str">
        <f>IF(BPU!D960="","",BPU!D960)</f>
        <v/>
      </c>
      <c r="F960" s="38" t="str">
        <f>IF('Détail des lignes'!$F957="Sous-total",'Détail des lignes'!$AD957,IF(AND('Détail des lignes'!$F957="Ligne",ISNUMBER(D960),ISNUMBER(E960)),ROUND(D960*E960,2),""))</f>
        <v/>
      </c>
    </row>
    <row r="961" ht="26" customHeight="1">
      <c r="A961" s="35" t="str">
        <f>IF(BPU!A961="","",BPU!A961)</f>
        <v/>
      </c>
      <c r="B961" s="32" t="str">
        <f>IF(BPU!B961="","",BPU!B961)</f>
        <v/>
      </c>
      <c r="C961" s="35" t="str">
        <f>IF(BPU!C961="","",BPU!C961)</f>
        <v/>
      </c>
      <c r="D961" s="36" t="n"/>
      <c r="E961" s="37" t="str">
        <f>IF(BPU!D961="","",BPU!D961)</f>
        <v/>
      </c>
      <c r="F961" s="38" t="str">
        <f>IF('Détail des lignes'!$F958="Sous-total",'Détail des lignes'!$AD958,IF(AND('Détail des lignes'!$F958="Ligne",ISNUMBER(D961),ISNUMBER(E961)),ROUND(D961*E961,2),""))</f>
        <v/>
      </c>
    </row>
    <row r="962" ht="26" customHeight="1">
      <c r="A962" s="35" t="str">
        <f>IF(BPU!A962="","",BPU!A962)</f>
        <v/>
      </c>
      <c r="B962" s="32" t="str">
        <f>IF(BPU!B962="","",BPU!B962)</f>
        <v/>
      </c>
      <c r="C962" s="35" t="str">
        <f>IF(BPU!C962="","",BPU!C962)</f>
        <v/>
      </c>
      <c r="D962" s="36" t="n"/>
      <c r="E962" s="37" t="str">
        <f>IF(BPU!D962="","",BPU!D962)</f>
        <v/>
      </c>
      <c r="F962" s="38" t="str">
        <f>IF('Détail des lignes'!$F959="Sous-total",'Détail des lignes'!$AD959,IF(AND('Détail des lignes'!$F959="Ligne",ISNUMBER(D962),ISNUMBER(E962)),ROUND(D962*E962,2),""))</f>
        <v/>
      </c>
    </row>
    <row r="963" ht="26" customHeight="1">
      <c r="A963" s="35" t="str">
        <f>IF(BPU!A963="","",BPU!A963)</f>
        <v/>
      </c>
      <c r="B963" s="32" t="str">
        <f>IF(BPU!B963="","",BPU!B963)</f>
        <v/>
      </c>
      <c r="C963" s="35" t="str">
        <f>IF(BPU!C963="","",BPU!C963)</f>
        <v/>
      </c>
      <c r="D963" s="36" t="n"/>
      <c r="E963" s="37" t="str">
        <f>IF(BPU!D963="","",BPU!D963)</f>
        <v/>
      </c>
      <c r="F963" s="38" t="str">
        <f>IF('Détail des lignes'!$F960="Sous-total",'Détail des lignes'!$AD960,IF(AND('Détail des lignes'!$F960="Ligne",ISNUMBER(D963),ISNUMBER(E963)),ROUND(D963*E963,2),""))</f>
        <v/>
      </c>
    </row>
    <row r="964" ht="26" customHeight="1">
      <c r="A964" s="35" t="str">
        <f>IF(BPU!A964="","",BPU!A964)</f>
        <v/>
      </c>
      <c r="B964" s="32" t="str">
        <f>IF(BPU!B964="","",BPU!B964)</f>
        <v/>
      </c>
      <c r="C964" s="35" t="str">
        <f>IF(BPU!C964="","",BPU!C964)</f>
        <v/>
      </c>
      <c r="D964" s="36" t="n"/>
      <c r="E964" s="37" t="str">
        <f>IF(BPU!D964="","",BPU!D964)</f>
        <v/>
      </c>
      <c r="F964" s="38" t="str">
        <f>IF('Détail des lignes'!$F961="Sous-total",'Détail des lignes'!$AD961,IF(AND('Détail des lignes'!$F961="Ligne",ISNUMBER(D964),ISNUMBER(E964)),ROUND(D964*E964,2),""))</f>
        <v/>
      </c>
    </row>
    <row r="965" ht="26" customHeight="1">
      <c r="A965" s="35" t="str">
        <f>IF(BPU!A965="","",BPU!A965)</f>
        <v/>
      </c>
      <c r="B965" s="32" t="str">
        <f>IF(BPU!B965="","",BPU!B965)</f>
        <v/>
      </c>
      <c r="C965" s="35" t="str">
        <f>IF(BPU!C965="","",BPU!C965)</f>
        <v/>
      </c>
      <c r="D965" s="36" t="n"/>
      <c r="E965" s="37" t="str">
        <f>IF(BPU!D965="","",BPU!D965)</f>
        <v/>
      </c>
      <c r="F965" s="38" t="str">
        <f>IF('Détail des lignes'!$F962="Sous-total",'Détail des lignes'!$AD962,IF(AND('Détail des lignes'!$F962="Ligne",ISNUMBER(D965),ISNUMBER(E965)),ROUND(D965*E965,2),""))</f>
        <v/>
      </c>
    </row>
    <row r="966" ht="26" customHeight="1">
      <c r="A966" s="35" t="str">
        <f>IF(BPU!A966="","",BPU!A966)</f>
        <v/>
      </c>
      <c r="B966" s="32" t="str">
        <f>IF(BPU!B966="","",BPU!B966)</f>
        <v/>
      </c>
      <c r="C966" s="35" t="str">
        <f>IF(BPU!C966="","",BPU!C966)</f>
        <v/>
      </c>
      <c r="D966" s="36" t="n"/>
      <c r="E966" s="37" t="str">
        <f>IF(BPU!D966="","",BPU!D966)</f>
        <v/>
      </c>
      <c r="F966" s="38" t="str">
        <f>IF('Détail des lignes'!$F963="Sous-total",'Détail des lignes'!$AD963,IF(AND('Détail des lignes'!$F963="Ligne",ISNUMBER(D966),ISNUMBER(E966)),ROUND(D966*E966,2),""))</f>
        <v/>
      </c>
    </row>
    <row r="967" ht="26" customHeight="1">
      <c r="A967" s="35" t="str">
        <f>IF(BPU!A967="","",BPU!A967)</f>
        <v/>
      </c>
      <c r="B967" s="32" t="str">
        <f>IF(BPU!B967="","",BPU!B967)</f>
        <v/>
      </c>
      <c r="C967" s="35" t="str">
        <f>IF(BPU!C967="","",BPU!C967)</f>
        <v/>
      </c>
      <c r="D967" s="36" t="n"/>
      <c r="E967" s="37" t="str">
        <f>IF(BPU!D967="","",BPU!D967)</f>
        <v/>
      </c>
      <c r="F967" s="38" t="str">
        <f>IF('Détail des lignes'!$F964="Sous-total",'Détail des lignes'!$AD964,IF(AND('Détail des lignes'!$F964="Ligne",ISNUMBER(D967),ISNUMBER(E967)),ROUND(D967*E967,2),""))</f>
        <v/>
      </c>
    </row>
    <row r="968" ht="26" customHeight="1">
      <c r="A968" s="35" t="str">
        <f>IF(BPU!A968="","",BPU!A968)</f>
        <v/>
      </c>
      <c r="B968" s="32" t="str">
        <f>IF(BPU!B968="","",BPU!B968)</f>
        <v/>
      </c>
      <c r="C968" s="35" t="str">
        <f>IF(BPU!C968="","",BPU!C968)</f>
        <v/>
      </c>
      <c r="D968" s="36" t="n"/>
      <c r="E968" s="37" t="str">
        <f>IF(BPU!D968="","",BPU!D968)</f>
        <v/>
      </c>
      <c r="F968" s="38" t="str">
        <f>IF('Détail des lignes'!$F965="Sous-total",'Détail des lignes'!$AD965,IF(AND('Détail des lignes'!$F965="Ligne",ISNUMBER(D968),ISNUMBER(E968)),ROUND(D968*E968,2),""))</f>
        <v/>
      </c>
    </row>
    <row r="969" ht="26" customHeight="1">
      <c r="A969" s="35" t="str">
        <f>IF(BPU!A969="","",BPU!A969)</f>
        <v/>
      </c>
      <c r="B969" s="32" t="str">
        <f>IF(BPU!B969="","",BPU!B969)</f>
        <v/>
      </c>
      <c r="C969" s="35" t="str">
        <f>IF(BPU!C969="","",BPU!C969)</f>
        <v/>
      </c>
      <c r="D969" s="36" t="n"/>
      <c r="E969" s="37" t="str">
        <f>IF(BPU!D969="","",BPU!D969)</f>
        <v/>
      </c>
      <c r="F969" s="38" t="str">
        <f>IF('Détail des lignes'!$F966="Sous-total",'Détail des lignes'!$AD966,IF(AND('Détail des lignes'!$F966="Ligne",ISNUMBER(D969),ISNUMBER(E969)),ROUND(D969*E969,2),""))</f>
        <v/>
      </c>
    </row>
    <row r="970" ht="26" customHeight="1">
      <c r="A970" s="35" t="str">
        <f>IF(BPU!A970="","",BPU!A970)</f>
        <v/>
      </c>
      <c r="B970" s="32" t="str">
        <f>IF(BPU!B970="","",BPU!B970)</f>
        <v/>
      </c>
      <c r="C970" s="35" t="str">
        <f>IF(BPU!C970="","",BPU!C970)</f>
        <v/>
      </c>
      <c r="D970" s="36" t="n"/>
      <c r="E970" s="37" t="str">
        <f>IF(BPU!D970="","",BPU!D970)</f>
        <v/>
      </c>
      <c r="F970" s="38" t="str">
        <f>IF('Détail des lignes'!$F967="Sous-total",'Détail des lignes'!$AD967,IF(AND('Détail des lignes'!$F967="Ligne",ISNUMBER(D970),ISNUMBER(E970)),ROUND(D970*E970,2),""))</f>
        <v/>
      </c>
    </row>
    <row r="971" ht="26" customHeight="1">
      <c r="A971" s="35" t="str">
        <f>IF(BPU!A971="","",BPU!A971)</f>
        <v/>
      </c>
      <c r="B971" s="32" t="str">
        <f>IF(BPU!B971="","",BPU!B971)</f>
        <v/>
      </c>
      <c r="C971" s="35" t="str">
        <f>IF(BPU!C971="","",BPU!C971)</f>
        <v/>
      </c>
      <c r="D971" s="36" t="n"/>
      <c r="E971" s="37" t="str">
        <f>IF(BPU!D971="","",BPU!D971)</f>
        <v/>
      </c>
      <c r="F971" s="38" t="str">
        <f>IF('Détail des lignes'!$F968="Sous-total",'Détail des lignes'!$AD968,IF(AND('Détail des lignes'!$F968="Ligne",ISNUMBER(D971),ISNUMBER(E971)),ROUND(D971*E971,2),""))</f>
        <v/>
      </c>
    </row>
    <row r="972" ht="26" customHeight="1">
      <c r="A972" s="35" t="str">
        <f>IF(BPU!A972="","",BPU!A972)</f>
        <v/>
      </c>
      <c r="B972" s="32" t="str">
        <f>IF(BPU!B972="","",BPU!B972)</f>
        <v/>
      </c>
      <c r="C972" s="35" t="str">
        <f>IF(BPU!C972="","",BPU!C972)</f>
        <v/>
      </c>
      <c r="D972" s="36" t="n"/>
      <c r="E972" s="37" t="str">
        <f>IF(BPU!D972="","",BPU!D972)</f>
        <v/>
      </c>
      <c r="F972" s="38" t="str">
        <f>IF('Détail des lignes'!$F969="Sous-total",'Détail des lignes'!$AD969,IF(AND('Détail des lignes'!$F969="Ligne",ISNUMBER(D972),ISNUMBER(E972)),ROUND(D972*E972,2),""))</f>
        <v/>
      </c>
    </row>
    <row r="973" ht="26" customHeight="1">
      <c r="A973" s="35" t="str">
        <f>IF(BPU!A973="","",BPU!A973)</f>
        <v/>
      </c>
      <c r="B973" s="32" t="str">
        <f>IF(BPU!B973="","",BPU!B973)</f>
        <v/>
      </c>
      <c r="C973" s="35" t="str">
        <f>IF(BPU!C973="","",BPU!C973)</f>
        <v/>
      </c>
      <c r="D973" s="36" t="n"/>
      <c r="E973" s="37" t="str">
        <f>IF(BPU!D973="","",BPU!D973)</f>
        <v/>
      </c>
      <c r="F973" s="38" t="str">
        <f>IF('Détail des lignes'!$F970="Sous-total",'Détail des lignes'!$AD970,IF(AND('Détail des lignes'!$F970="Ligne",ISNUMBER(D973),ISNUMBER(E973)),ROUND(D973*E973,2),""))</f>
        <v/>
      </c>
    </row>
    <row r="974" ht="26" customHeight="1">
      <c r="A974" s="35" t="str">
        <f>IF(BPU!A974="","",BPU!A974)</f>
        <v/>
      </c>
      <c r="B974" s="32" t="str">
        <f>IF(BPU!B974="","",BPU!B974)</f>
        <v/>
      </c>
      <c r="C974" s="35" t="str">
        <f>IF(BPU!C974="","",BPU!C974)</f>
        <v/>
      </c>
      <c r="D974" s="36" t="n"/>
      <c r="E974" s="37" t="str">
        <f>IF(BPU!D974="","",BPU!D974)</f>
        <v/>
      </c>
      <c r="F974" s="38" t="str">
        <f>IF('Détail des lignes'!$F971="Sous-total",'Détail des lignes'!$AD971,IF(AND('Détail des lignes'!$F971="Ligne",ISNUMBER(D974),ISNUMBER(E974)),ROUND(D974*E974,2),""))</f>
        <v/>
      </c>
    </row>
    <row r="975" ht="26" customHeight="1">
      <c r="A975" s="35" t="str">
        <f>IF(BPU!A975="","",BPU!A975)</f>
        <v/>
      </c>
      <c r="B975" s="32" t="str">
        <f>IF(BPU!B975="","",BPU!B975)</f>
        <v/>
      </c>
      <c r="C975" s="35" t="str">
        <f>IF(BPU!C975="","",BPU!C975)</f>
        <v/>
      </c>
      <c r="D975" s="36" t="n"/>
      <c r="E975" s="37" t="str">
        <f>IF(BPU!D975="","",BPU!D975)</f>
        <v/>
      </c>
      <c r="F975" s="38" t="str">
        <f>IF('Détail des lignes'!$F972="Sous-total",'Détail des lignes'!$AD972,IF(AND('Détail des lignes'!$F972="Ligne",ISNUMBER(D975),ISNUMBER(E975)),ROUND(D975*E975,2),""))</f>
        <v/>
      </c>
    </row>
    <row r="976" ht="26" customHeight="1">
      <c r="A976" s="35" t="str">
        <f>IF(BPU!A976="","",BPU!A976)</f>
        <v/>
      </c>
      <c r="B976" s="32" t="str">
        <f>IF(BPU!B976="","",BPU!B976)</f>
        <v/>
      </c>
      <c r="C976" s="35" t="str">
        <f>IF(BPU!C976="","",BPU!C976)</f>
        <v/>
      </c>
      <c r="D976" s="36" t="n"/>
      <c r="E976" s="37" t="str">
        <f>IF(BPU!D976="","",BPU!D976)</f>
        <v/>
      </c>
      <c r="F976" s="38" t="str">
        <f>IF('Détail des lignes'!$F973="Sous-total",'Détail des lignes'!$AD973,IF(AND('Détail des lignes'!$F973="Ligne",ISNUMBER(D976),ISNUMBER(E976)),ROUND(D976*E976,2),""))</f>
        <v/>
      </c>
    </row>
    <row r="977" ht="26" customHeight="1">
      <c r="A977" s="35" t="str">
        <f>IF(BPU!A977="","",BPU!A977)</f>
        <v/>
      </c>
      <c r="B977" s="32" t="str">
        <f>IF(BPU!B977="","",BPU!B977)</f>
        <v/>
      </c>
      <c r="C977" s="35" t="str">
        <f>IF(BPU!C977="","",BPU!C977)</f>
        <v/>
      </c>
      <c r="D977" s="36" t="n"/>
      <c r="E977" s="37" t="str">
        <f>IF(BPU!D977="","",BPU!D977)</f>
        <v/>
      </c>
      <c r="F977" s="38" t="str">
        <f>IF('Détail des lignes'!$F974="Sous-total",'Détail des lignes'!$AD974,IF(AND('Détail des lignes'!$F974="Ligne",ISNUMBER(D977),ISNUMBER(E977)),ROUND(D977*E977,2),""))</f>
        <v/>
      </c>
    </row>
    <row r="978" ht="26" customHeight="1">
      <c r="A978" s="35" t="str">
        <f>IF(BPU!A978="","",BPU!A978)</f>
        <v/>
      </c>
      <c r="B978" s="32" t="str">
        <f>IF(BPU!B978="","",BPU!B978)</f>
        <v/>
      </c>
      <c r="C978" s="35" t="str">
        <f>IF(BPU!C978="","",BPU!C978)</f>
        <v/>
      </c>
      <c r="D978" s="36" t="n"/>
      <c r="E978" s="37" t="str">
        <f>IF(BPU!D978="","",BPU!D978)</f>
        <v/>
      </c>
      <c r="F978" s="38" t="str">
        <f>IF('Détail des lignes'!$F975="Sous-total",'Détail des lignes'!$AD975,IF(AND('Détail des lignes'!$F975="Ligne",ISNUMBER(D978),ISNUMBER(E978)),ROUND(D978*E978,2),""))</f>
        <v/>
      </c>
    </row>
    <row r="979" ht="26" customHeight="1">
      <c r="A979" s="35" t="str">
        <f>IF(BPU!A979="","",BPU!A979)</f>
        <v/>
      </c>
      <c r="B979" s="32" t="str">
        <f>IF(BPU!B979="","",BPU!B979)</f>
        <v/>
      </c>
      <c r="C979" s="35" t="str">
        <f>IF(BPU!C979="","",BPU!C979)</f>
        <v/>
      </c>
      <c r="D979" s="36" t="n"/>
      <c r="E979" s="37" t="str">
        <f>IF(BPU!D979="","",BPU!D979)</f>
        <v/>
      </c>
      <c r="F979" s="38" t="str">
        <f>IF('Détail des lignes'!$F976="Sous-total",'Détail des lignes'!$AD976,IF(AND('Détail des lignes'!$F976="Ligne",ISNUMBER(D979),ISNUMBER(E979)),ROUND(D979*E979,2),""))</f>
        <v/>
      </c>
    </row>
    <row r="980" ht="26" customHeight="1">
      <c r="A980" s="35" t="str">
        <f>IF(BPU!A980="","",BPU!A980)</f>
        <v/>
      </c>
      <c r="B980" s="32" t="str">
        <f>IF(BPU!B980="","",BPU!B980)</f>
        <v/>
      </c>
      <c r="C980" s="35" t="str">
        <f>IF(BPU!C980="","",BPU!C980)</f>
        <v/>
      </c>
      <c r="D980" s="36" t="n"/>
      <c r="E980" s="37" t="str">
        <f>IF(BPU!D980="","",BPU!D980)</f>
        <v/>
      </c>
      <c r="F980" s="38" t="str">
        <f>IF('Détail des lignes'!$F977="Sous-total",'Détail des lignes'!$AD977,IF(AND('Détail des lignes'!$F977="Ligne",ISNUMBER(D980),ISNUMBER(E980)),ROUND(D980*E980,2),""))</f>
        <v/>
      </c>
    </row>
    <row r="981" ht="26" customHeight="1">
      <c r="A981" s="35" t="str">
        <f>IF(BPU!A981="","",BPU!A981)</f>
        <v/>
      </c>
      <c r="B981" s="32" t="str">
        <f>IF(BPU!B981="","",BPU!B981)</f>
        <v/>
      </c>
      <c r="C981" s="35" t="str">
        <f>IF(BPU!C981="","",BPU!C981)</f>
        <v/>
      </c>
      <c r="D981" s="36" t="n"/>
      <c r="E981" s="37" t="str">
        <f>IF(BPU!D981="","",BPU!D981)</f>
        <v/>
      </c>
      <c r="F981" s="38" t="str">
        <f>IF('Détail des lignes'!$F978="Sous-total",'Détail des lignes'!$AD978,IF(AND('Détail des lignes'!$F978="Ligne",ISNUMBER(D981),ISNUMBER(E981)),ROUND(D981*E981,2),""))</f>
        <v/>
      </c>
    </row>
    <row r="982" ht="26" customHeight="1">
      <c r="A982" s="35" t="str">
        <f>IF(BPU!A982="","",BPU!A982)</f>
        <v/>
      </c>
      <c r="B982" s="32" t="str">
        <f>IF(BPU!B982="","",BPU!B982)</f>
        <v/>
      </c>
      <c r="C982" s="35" t="str">
        <f>IF(BPU!C982="","",BPU!C982)</f>
        <v/>
      </c>
      <c r="D982" s="36" t="n"/>
      <c r="E982" s="37" t="str">
        <f>IF(BPU!D982="","",BPU!D982)</f>
        <v/>
      </c>
      <c r="F982" s="38" t="str">
        <f>IF('Détail des lignes'!$F979="Sous-total",'Détail des lignes'!$AD979,IF(AND('Détail des lignes'!$F979="Ligne",ISNUMBER(D982),ISNUMBER(E982)),ROUND(D982*E982,2),""))</f>
        <v/>
      </c>
    </row>
    <row r="983" ht="26" customHeight="1">
      <c r="A983" s="35" t="str">
        <f>IF(BPU!A983="","",BPU!A983)</f>
        <v/>
      </c>
      <c r="B983" s="32" t="str">
        <f>IF(BPU!B983="","",BPU!B983)</f>
        <v/>
      </c>
      <c r="C983" s="35" t="str">
        <f>IF(BPU!C983="","",BPU!C983)</f>
        <v/>
      </c>
      <c r="D983" s="36" t="n"/>
      <c r="E983" s="37" t="str">
        <f>IF(BPU!D983="","",BPU!D983)</f>
        <v/>
      </c>
      <c r="F983" s="38" t="str">
        <f>IF('Détail des lignes'!$F980="Sous-total",'Détail des lignes'!$AD980,IF(AND('Détail des lignes'!$F980="Ligne",ISNUMBER(D983),ISNUMBER(E983)),ROUND(D983*E983,2),""))</f>
        <v/>
      </c>
    </row>
    <row r="984" ht="26" customHeight="1">
      <c r="A984" s="35" t="str">
        <f>IF(BPU!A984="","",BPU!A984)</f>
        <v/>
      </c>
      <c r="B984" s="32" t="str">
        <f>IF(BPU!B984="","",BPU!B984)</f>
        <v/>
      </c>
      <c r="C984" s="35" t="str">
        <f>IF(BPU!C984="","",BPU!C984)</f>
        <v/>
      </c>
      <c r="D984" s="36" t="n"/>
      <c r="E984" s="37" t="str">
        <f>IF(BPU!D984="","",BPU!D984)</f>
        <v/>
      </c>
      <c r="F984" s="38" t="str">
        <f>IF('Détail des lignes'!$F981="Sous-total",'Détail des lignes'!$AD981,IF(AND('Détail des lignes'!$F981="Ligne",ISNUMBER(D984),ISNUMBER(E984)),ROUND(D984*E984,2),""))</f>
        <v/>
      </c>
    </row>
    <row r="985" ht="26" customHeight="1">
      <c r="A985" s="35" t="str">
        <f>IF(BPU!A985="","",BPU!A985)</f>
        <v/>
      </c>
      <c r="B985" s="32" t="str">
        <f>IF(BPU!B985="","",BPU!B985)</f>
        <v/>
      </c>
      <c r="C985" s="35" t="str">
        <f>IF(BPU!C985="","",BPU!C985)</f>
        <v/>
      </c>
      <c r="D985" s="36" t="n"/>
      <c r="E985" s="37" t="str">
        <f>IF(BPU!D985="","",BPU!D985)</f>
        <v/>
      </c>
      <c r="F985" s="38" t="str">
        <f>IF('Détail des lignes'!$F982="Sous-total",'Détail des lignes'!$AD982,IF(AND('Détail des lignes'!$F982="Ligne",ISNUMBER(D985),ISNUMBER(E985)),ROUND(D985*E985,2),""))</f>
        <v/>
      </c>
    </row>
    <row r="986" ht="26" customHeight="1">
      <c r="A986" s="35" t="str">
        <f>IF(BPU!A986="","",BPU!A986)</f>
        <v/>
      </c>
      <c r="B986" s="32" t="str">
        <f>IF(BPU!B986="","",BPU!B986)</f>
        <v/>
      </c>
      <c r="C986" s="35" t="str">
        <f>IF(BPU!C986="","",BPU!C986)</f>
        <v/>
      </c>
      <c r="D986" s="36" t="n"/>
      <c r="E986" s="37" t="str">
        <f>IF(BPU!D986="","",BPU!D986)</f>
        <v/>
      </c>
      <c r="F986" s="38" t="str">
        <f>IF('Détail des lignes'!$F983="Sous-total",'Détail des lignes'!$AD983,IF(AND('Détail des lignes'!$F983="Ligne",ISNUMBER(D986),ISNUMBER(E986)),ROUND(D986*E986,2),""))</f>
        <v/>
      </c>
    </row>
    <row r="987" ht="26" customHeight="1">
      <c r="A987" s="35" t="str">
        <f>IF(BPU!A987="","",BPU!A987)</f>
        <v/>
      </c>
      <c r="B987" s="32" t="str">
        <f>IF(BPU!B987="","",BPU!B987)</f>
        <v/>
      </c>
      <c r="C987" s="35" t="str">
        <f>IF(BPU!C987="","",BPU!C987)</f>
        <v/>
      </c>
      <c r="D987" s="36" t="n"/>
      <c r="E987" s="37" t="str">
        <f>IF(BPU!D987="","",BPU!D987)</f>
        <v/>
      </c>
      <c r="F987" s="38" t="str">
        <f>IF('Détail des lignes'!$F984="Sous-total",'Détail des lignes'!$AD984,IF(AND('Détail des lignes'!$F984="Ligne",ISNUMBER(D987),ISNUMBER(E987)),ROUND(D987*E987,2),""))</f>
        <v/>
      </c>
    </row>
    <row r="988" ht="26" customHeight="1">
      <c r="A988" s="35" t="str">
        <f>IF(BPU!A988="","",BPU!A988)</f>
        <v/>
      </c>
      <c r="B988" s="32" t="str">
        <f>IF(BPU!B988="","",BPU!B988)</f>
        <v/>
      </c>
      <c r="C988" s="35" t="str">
        <f>IF(BPU!C988="","",BPU!C988)</f>
        <v/>
      </c>
      <c r="D988" s="36" t="n"/>
      <c r="E988" s="37" t="str">
        <f>IF(BPU!D988="","",BPU!D988)</f>
        <v/>
      </c>
      <c r="F988" s="38" t="str">
        <f>IF('Détail des lignes'!$F985="Sous-total",'Détail des lignes'!$AD985,IF(AND('Détail des lignes'!$F985="Ligne",ISNUMBER(D988),ISNUMBER(E988)),ROUND(D988*E988,2),""))</f>
        <v/>
      </c>
    </row>
    <row r="989" ht="26" customHeight="1">
      <c r="A989" s="35" t="str">
        <f>IF(BPU!A989="","",BPU!A989)</f>
        <v/>
      </c>
      <c r="B989" s="32" t="str">
        <f>IF(BPU!B989="","",BPU!B989)</f>
        <v/>
      </c>
      <c r="C989" s="35" t="str">
        <f>IF(BPU!C989="","",BPU!C989)</f>
        <v/>
      </c>
      <c r="D989" s="36" t="n"/>
      <c r="E989" s="37" t="str">
        <f>IF(BPU!D989="","",BPU!D989)</f>
        <v/>
      </c>
      <c r="F989" s="38" t="str">
        <f>IF('Détail des lignes'!$F986="Sous-total",'Détail des lignes'!$AD986,IF(AND('Détail des lignes'!$F986="Ligne",ISNUMBER(D989),ISNUMBER(E989)),ROUND(D989*E989,2),""))</f>
        <v/>
      </c>
    </row>
    <row r="990" ht="26" customHeight="1">
      <c r="A990" s="35" t="str">
        <f>IF(BPU!A990="","",BPU!A990)</f>
        <v/>
      </c>
      <c r="B990" s="32" t="str">
        <f>IF(BPU!B990="","",BPU!B990)</f>
        <v/>
      </c>
      <c r="C990" s="35" t="str">
        <f>IF(BPU!C990="","",BPU!C990)</f>
        <v/>
      </c>
      <c r="D990" s="36" t="n"/>
      <c r="E990" s="37" t="str">
        <f>IF(BPU!D990="","",BPU!D990)</f>
        <v/>
      </c>
      <c r="F990" s="38" t="str">
        <f>IF('Détail des lignes'!$F987="Sous-total",'Détail des lignes'!$AD987,IF(AND('Détail des lignes'!$F987="Ligne",ISNUMBER(D990),ISNUMBER(E990)),ROUND(D990*E990,2),""))</f>
        <v/>
      </c>
    </row>
    <row r="991" ht="26" customHeight="1">
      <c r="A991" s="35" t="str">
        <f>IF(BPU!A991="","",BPU!A991)</f>
        <v/>
      </c>
      <c r="B991" s="32" t="str">
        <f>IF(BPU!B991="","",BPU!B991)</f>
        <v/>
      </c>
      <c r="C991" s="35" t="str">
        <f>IF(BPU!C991="","",BPU!C991)</f>
        <v/>
      </c>
      <c r="D991" s="36" t="n"/>
      <c r="E991" s="37" t="str">
        <f>IF(BPU!D991="","",BPU!D991)</f>
        <v/>
      </c>
      <c r="F991" s="38" t="str">
        <f>IF('Détail des lignes'!$F988="Sous-total",'Détail des lignes'!$AD988,IF(AND('Détail des lignes'!$F988="Ligne",ISNUMBER(D991),ISNUMBER(E991)),ROUND(D991*E991,2),""))</f>
        <v/>
      </c>
    </row>
    <row r="992" ht="26" customHeight="1">
      <c r="A992" s="35" t="str">
        <f>IF(BPU!A992="","",BPU!A992)</f>
        <v/>
      </c>
      <c r="B992" s="32" t="str">
        <f>IF(BPU!B992="","",BPU!B992)</f>
        <v/>
      </c>
      <c r="C992" s="35" t="str">
        <f>IF(BPU!C992="","",BPU!C992)</f>
        <v/>
      </c>
      <c r="D992" s="36" t="n"/>
      <c r="E992" s="37" t="str">
        <f>IF(BPU!D992="","",BPU!D992)</f>
        <v/>
      </c>
      <c r="F992" s="38" t="str">
        <f>IF('Détail des lignes'!$F989="Sous-total",'Détail des lignes'!$AD989,IF(AND('Détail des lignes'!$F989="Ligne",ISNUMBER(D992),ISNUMBER(E992)),ROUND(D992*E992,2),""))</f>
        <v/>
      </c>
    </row>
    <row r="993" ht="26" customHeight="1">
      <c r="A993" s="35" t="str">
        <f>IF(BPU!A993="","",BPU!A993)</f>
        <v/>
      </c>
      <c r="B993" s="32" t="str">
        <f>IF(BPU!B993="","",BPU!B993)</f>
        <v/>
      </c>
      <c r="C993" s="35" t="str">
        <f>IF(BPU!C993="","",BPU!C993)</f>
        <v/>
      </c>
      <c r="D993" s="36" t="n"/>
      <c r="E993" s="37" t="str">
        <f>IF(BPU!D993="","",BPU!D993)</f>
        <v/>
      </c>
      <c r="F993" s="38" t="str">
        <f>IF('Détail des lignes'!$F990="Sous-total",'Détail des lignes'!$AD990,IF(AND('Détail des lignes'!$F990="Ligne",ISNUMBER(D993),ISNUMBER(E993)),ROUND(D993*E993,2),""))</f>
        <v/>
      </c>
    </row>
    <row r="994" ht="26" customHeight="1">
      <c r="A994" s="35" t="str">
        <f>IF(BPU!A994="","",BPU!A994)</f>
        <v/>
      </c>
      <c r="B994" s="32" t="str">
        <f>IF(BPU!B994="","",BPU!B994)</f>
        <v/>
      </c>
      <c r="C994" s="35" t="str">
        <f>IF(BPU!C994="","",BPU!C994)</f>
        <v/>
      </c>
      <c r="D994" s="36" t="n"/>
      <c r="E994" s="37" t="str">
        <f>IF(BPU!D994="","",BPU!D994)</f>
        <v/>
      </c>
      <c r="F994" s="38" t="str">
        <f>IF('Détail des lignes'!$F991="Sous-total",'Détail des lignes'!$AD991,IF(AND('Détail des lignes'!$F991="Ligne",ISNUMBER(D994),ISNUMBER(E994)),ROUND(D994*E994,2),""))</f>
        <v/>
      </c>
    </row>
    <row r="995" ht="26" customHeight="1">
      <c r="A995" s="35" t="str">
        <f>IF(BPU!A995="","",BPU!A995)</f>
        <v/>
      </c>
      <c r="B995" s="32" t="str">
        <f>IF(BPU!B995="","",BPU!B995)</f>
        <v/>
      </c>
      <c r="C995" s="35" t="str">
        <f>IF(BPU!C995="","",BPU!C995)</f>
        <v/>
      </c>
      <c r="D995" s="36" t="n"/>
      <c r="E995" s="37" t="str">
        <f>IF(BPU!D995="","",BPU!D995)</f>
        <v/>
      </c>
      <c r="F995" s="38" t="str">
        <f>IF('Détail des lignes'!$F992="Sous-total",'Détail des lignes'!$AD992,IF(AND('Détail des lignes'!$F992="Ligne",ISNUMBER(D995),ISNUMBER(E995)),ROUND(D995*E995,2),""))</f>
        <v/>
      </c>
    </row>
    <row r="996" ht="26" customHeight="1">
      <c r="A996" s="35" t="str">
        <f>IF(BPU!A996="","",BPU!A996)</f>
        <v/>
      </c>
      <c r="B996" s="32" t="str">
        <f>IF(BPU!B996="","",BPU!B996)</f>
        <v/>
      </c>
      <c r="C996" s="35" t="str">
        <f>IF(BPU!C996="","",BPU!C996)</f>
        <v/>
      </c>
      <c r="D996" s="36" t="n"/>
      <c r="E996" s="37" t="str">
        <f>IF(BPU!D996="","",BPU!D996)</f>
        <v/>
      </c>
      <c r="F996" s="38" t="str">
        <f>IF('Détail des lignes'!$F993="Sous-total",'Détail des lignes'!$AD993,IF(AND('Détail des lignes'!$F993="Ligne",ISNUMBER(D996),ISNUMBER(E996)),ROUND(D996*E996,2),""))</f>
        <v/>
      </c>
    </row>
    <row r="997" ht="26" customHeight="1">
      <c r="A997" s="35" t="str">
        <f>IF(BPU!A997="","",BPU!A997)</f>
        <v/>
      </c>
      <c r="B997" s="32" t="str">
        <f>IF(BPU!B997="","",BPU!B997)</f>
        <v/>
      </c>
      <c r="C997" s="35" t="str">
        <f>IF(BPU!C997="","",BPU!C997)</f>
        <v/>
      </c>
      <c r="D997" s="36" t="n"/>
      <c r="E997" s="37" t="str">
        <f>IF(BPU!D997="","",BPU!D997)</f>
        <v/>
      </c>
      <c r="F997" s="38" t="str">
        <f>IF('Détail des lignes'!$F994="Sous-total",'Détail des lignes'!$AD994,IF(AND('Détail des lignes'!$F994="Ligne",ISNUMBER(D997),ISNUMBER(E997)),ROUND(D997*E997,2),""))</f>
        <v/>
      </c>
    </row>
    <row r="998" ht="26" customHeight="1">
      <c r="A998" s="35" t="str">
        <f>IF(BPU!A998="","",BPU!A998)</f>
        <v/>
      </c>
      <c r="B998" s="32" t="str">
        <f>IF(BPU!B998="","",BPU!B998)</f>
        <v/>
      </c>
      <c r="C998" s="35" t="str">
        <f>IF(BPU!C998="","",BPU!C998)</f>
        <v/>
      </c>
      <c r="D998" s="36" t="n"/>
      <c r="E998" s="37" t="str">
        <f>IF(BPU!D998="","",BPU!D998)</f>
        <v/>
      </c>
      <c r="F998" s="38" t="str">
        <f>IF('Détail des lignes'!$F995="Sous-total",'Détail des lignes'!$AD995,IF(AND('Détail des lignes'!$F995="Ligne",ISNUMBER(D998),ISNUMBER(E998)),ROUND(D998*E998,2),""))</f>
        <v/>
      </c>
    </row>
    <row r="999" ht="26" customHeight="1">
      <c r="A999" s="35" t="str">
        <f>IF(BPU!A999="","",BPU!A999)</f>
        <v/>
      </c>
      <c r="B999" s="32" t="str">
        <f>IF(BPU!B999="","",BPU!B999)</f>
        <v/>
      </c>
      <c r="C999" s="35" t="str">
        <f>IF(BPU!C999="","",BPU!C999)</f>
        <v/>
      </c>
      <c r="D999" s="36" t="n"/>
      <c r="E999" s="37" t="str">
        <f>IF(BPU!D999="","",BPU!D999)</f>
        <v/>
      </c>
      <c r="F999" s="38" t="str">
        <f>IF('Détail des lignes'!$F996="Sous-total",'Détail des lignes'!$AD996,IF(AND('Détail des lignes'!$F996="Ligne",ISNUMBER(D999),ISNUMBER(E999)),ROUND(D999*E999,2),""))</f>
        <v/>
      </c>
    </row>
    <row r="1000" ht="26" customHeight="1">
      <c r="A1000" s="35" t="str">
        <f>IF(BPU!A1000="","",BPU!A1000)</f>
        <v/>
      </c>
      <c r="B1000" s="32" t="str">
        <f>IF(BPU!B1000="","",BPU!B1000)</f>
        <v/>
      </c>
      <c r="C1000" s="35" t="str">
        <f>IF(BPU!C1000="","",BPU!C1000)</f>
        <v/>
      </c>
      <c r="D1000" s="36" t="n"/>
      <c r="E1000" s="37" t="str">
        <f>IF(BPU!D1000="","",BPU!D1000)</f>
        <v/>
      </c>
      <c r="F1000" s="38" t="str">
        <f>IF('Détail des lignes'!$F997="Sous-total",'Détail des lignes'!$AD997,IF(AND('Détail des lignes'!$F997="Ligne",ISNUMBER(D1000),ISNUMBER(E1000)),ROUND(D1000*E1000,2),""))</f>
        <v/>
      </c>
    </row>
    <row r="1001" ht="26" customHeight="1">
      <c r="A1001" s="35" t="str">
        <f>IF(BPU!A1001="","",BPU!A1001)</f>
        <v/>
      </c>
      <c r="B1001" s="32" t="str">
        <f>IF(BPU!B1001="","",BPU!B1001)</f>
        <v/>
      </c>
      <c r="C1001" s="35" t="str">
        <f>IF(BPU!C1001="","",BPU!C1001)</f>
        <v/>
      </c>
      <c r="D1001" s="36" t="n"/>
      <c r="E1001" s="37" t="str">
        <f>IF(BPU!D1001="","",BPU!D1001)</f>
        <v/>
      </c>
      <c r="F1001" s="38" t="str">
        <f>IF('Détail des lignes'!$F998="Sous-total",'Détail des lignes'!$AD998,IF(AND('Détail des lignes'!$F998="Ligne",ISNUMBER(D1001),ISNUMBER(E1001)),ROUND(D1001*E1001,2),""))</f>
        <v/>
      </c>
    </row>
    <row r="1002" ht="26" customHeight="1">
      <c r="A1002" s="35" t="str">
        <f>IF(BPU!A1002="","",BPU!A1002)</f>
        <v/>
      </c>
      <c r="B1002" s="32" t="str">
        <f>IF(BPU!B1002="","",BPU!B1002)</f>
        <v/>
      </c>
      <c r="C1002" s="35" t="str">
        <f>IF(BPU!C1002="","",BPU!C1002)</f>
        <v/>
      </c>
      <c r="D1002" s="36" t="n"/>
      <c r="E1002" s="37" t="str">
        <f>IF(BPU!D1002="","",BPU!D1002)</f>
        <v/>
      </c>
      <c r="F1002" s="38" t="str">
        <f>IF('Détail des lignes'!$F999="Sous-total",'Détail des lignes'!$AD999,IF(AND('Détail des lignes'!$F999="Ligne",ISNUMBER(D1002),ISNUMBER(E1002)),ROUND(D1002*E1002,2),""))</f>
        <v/>
      </c>
    </row>
    <row r="1003" ht="26" customHeight="1">
      <c r="A1003" s="35" t="str">
        <f>IF(BPU!A1003="","",BPU!A1003)</f>
        <v/>
      </c>
      <c r="B1003" s="32" t="str">
        <f>IF(BPU!B1003="","",BPU!B1003)</f>
        <v/>
      </c>
      <c r="C1003" s="35" t="str">
        <f>IF(BPU!C1003="","",BPU!C1003)</f>
        <v/>
      </c>
      <c r="D1003" s="36" t="n"/>
      <c r="E1003" s="37" t="str">
        <f>IF(BPU!D1003="","",BPU!D1003)</f>
        <v/>
      </c>
      <c r="F1003" s="38" t="str">
        <f>IF('Détail des lignes'!$F1000="Sous-total",'Détail des lignes'!$AD1000,IF(AND('Détail des lignes'!$F1000="Ligne",ISNUMBER(D1003),ISNUMBER(E1003)),ROUND(D1003*E1003,2),""))</f>
        <v/>
      </c>
    </row>
    <row r="1004" ht="26" customHeight="1">
      <c r="A1004" s="35" t="str">
        <f>IF(BPU!A1004="","",BPU!A1004)</f>
        <v/>
      </c>
      <c r="B1004" s="32" t="str">
        <f>IF(BPU!B1004="","",BPU!B1004)</f>
        <v/>
      </c>
      <c r="C1004" s="35" t="str">
        <f>IF(BPU!C1004="","",BPU!C1004)</f>
        <v/>
      </c>
      <c r="D1004" s="36" t="n"/>
      <c r="E1004" s="37" t="str">
        <f>IF(BPU!D1004="","",BPU!D1004)</f>
        <v/>
      </c>
      <c r="F1004" s="38" t="str">
        <f>IF('Détail des lignes'!$F1001="Sous-total",'Détail des lignes'!$AD1001,IF(AND('Détail des lignes'!$F1001="Ligne",ISNUMBER(D1004),ISNUMBER(E1004)),ROUND(D1004*E1004,2),""))</f>
        <v/>
      </c>
    </row>
    <row r="1005" ht="26" customHeight="1">
      <c r="A1005" s="35" t="str">
        <f>IF(BPU!A1005="","",BPU!A1005)</f>
        <v/>
      </c>
      <c r="B1005" s="32" t="str">
        <f>IF(BPU!B1005="","",BPU!B1005)</f>
        <v/>
      </c>
      <c r="C1005" s="35" t="str">
        <f>IF(BPU!C1005="","",BPU!C1005)</f>
        <v/>
      </c>
      <c r="D1005" s="36" t="n"/>
      <c r="E1005" s="37" t="str">
        <f>IF(BPU!D1005="","",BPU!D1005)</f>
        <v/>
      </c>
      <c r="F1005" s="38" t="str">
        <f>IF('Détail des lignes'!$F1002="Sous-total",'Détail des lignes'!$AD1002,IF(AND('Détail des lignes'!$F1002="Ligne",ISNUMBER(D1005),ISNUMBER(E1005)),ROUND(D1005*E1005,2),""))</f>
        <v/>
      </c>
    </row>
    <row r="1006" ht="26" customHeight="1">
      <c r="A1006" s="35" t="str">
        <f>IF(BPU!A1006="","",BPU!A1006)</f>
        <v/>
      </c>
      <c r="B1006" s="32" t="str">
        <f>IF(BPU!B1006="","",BPU!B1006)</f>
        <v/>
      </c>
      <c r="C1006" s="35" t="str">
        <f>IF(BPU!C1006="","",BPU!C1006)</f>
        <v/>
      </c>
      <c r="D1006" s="36" t="n"/>
      <c r="E1006" s="37" t="str">
        <f>IF(BPU!D1006="","",BPU!D1006)</f>
        <v/>
      </c>
      <c r="F1006" s="38" t="str">
        <f>IF('Détail des lignes'!$F1003="Sous-total",'Détail des lignes'!$AD1003,IF(AND('Détail des lignes'!$F1003="Ligne",ISNUMBER(D1006),ISNUMBER(E1006)),ROUND(D1006*E1006,2),""))</f>
        <v/>
      </c>
    </row>
    <row r="1008" ht="20" customHeight="1">
      <c r="B1008" s="39" t="inlineStr">
        <is>
          <t>Total HT · المجموع دون احتساب الرسوم</t>
        </is>
      </c>
      <c r="C1008" s="39" t="n"/>
      <c r="D1008" s="39" t="n"/>
      <c r="E1008" s="39" t="n"/>
      <c r="F1008" s="40">
        <f>SUMIF('Détail des lignes'!$F$4:$F$1003,"Ligne",F7:F1006)</f>
        <v>6336</v>
      </c>
    </row>
    <row r="1009" ht="20" customHeight="1">
      <c r="B1009" s="39" t="inlineStr">
        <is>
          <t>TVA · الضريبة على القيمة المضافة</t>
        </is>
      </c>
      <c r="C1009" s="39" t="n"/>
      <c r="D1009" s="41">
        <f>'Paramètres'!$B$14</f>
        <v>0.2</v>
      </c>
      <c r="E1009" s="39" t="n"/>
      <c r="F1009" s="40">
        <f>ROUND(F1008*D1009,2)</f>
        <v>1267.2</v>
      </c>
    </row>
    <row r="1010" ht="20" customHeight="1">
      <c r="B1010" s="39" t="inlineStr">
        <is>
          <t>Total TTC · المجموع مع احتساب جميع الرسوم</t>
        </is>
      </c>
      <c r="C1010" s="39" t="n"/>
      <c r="D1010" s="39" t="n"/>
      <c r="E1010" s="39" t="n"/>
      <c r="F1010" s="40">
        <f>F1008+F1009</f>
        <v>7603.2</v>
      </c>
    </row>
    <row r="1012" ht="38.25" customHeight="1">
      <c r="A1012" s="42" t="str">
        <f>IF(F1010&gt;=1000000000000,"Montant trop élevé pour la conversion en lettres.","Arrêté le présent détail estimatif à la somme de : "&amp;IF(F1010&lt;=0,"…",UPPER(LEFT(IF(INT(ROUND(F1010*100,0)/100)=0,"zéro",TRIM(IF(INT(ROUND(F1010*100,0)/100000000000)=0,"",VLOOKUP(INT(ROUND(F1010*100,0)/100000000000),TABLE_LETTRES,2,TRUE)&amp;IF(INT(ROUND(F1010*100,0)/100000000000)=1," milliard"," milliards"))&amp;" "&amp;IF((INT(ROUND(F1010*100,0)/100000000)-1000*INT(ROUND(F1010*100,0)/100000000000))=0,"",VLOOKUP((INT(ROUND(F1010*100,0)/100000000)-1000*INT(ROUND(F1010*100,0)/100000000000)),TABLE_LETTRES,2,TRUE)&amp;IF((INT(ROUND(F1010*100,0)/100000000)-1000*INT(ROUND(F1010*100,0)/100000000000))=1," million"," millions"))&amp;" "&amp;IF((INT(ROUND(F1010*100,0)/100000)-1000*INT(ROUND(F1010*100,0)/100000000))=0,"",IF((INT(ROUND(F1010*100,0)/100000)-1000*INT(ROUND(F1010*100,0)/100000000))=1,"mille",VLOOKUP((INT(ROUND(F1010*100,0)/100000)-1000*INT(ROUND(F1010*100,0)/100000000)),TABLE_LETTRES,3,TRUE)&amp;" mille"))&amp;" "&amp;IF((INT(ROUND(F1010*100,0)/100)-1000*INT(ROUND(F1010*100,0)/100000))=0,"",VLOOKUP((INT(ROUND(F1010*100,0)/100)-1000*INT(ROUND(F1010*100,0)/100000)),TABLE_LETTRES,2,TRUE))))&amp;IF(AND(INT(ROUND(F1010*100,0)/100)&gt;=1000000,INT(ROUND(F1010*100,0)/100)-1000000*INT(INT(ROUND(F1010*100,0)/100)/1000000)=0)," de","")&amp;IF(INT(ROUND(F1010*100,0)/100)&lt;=1," dirham"," dirhams")&amp;IF((ROUND(F1010*100,0)-100*INT(ROUND(F1010*100,0)/100))=0,""," et "&amp;VLOOKUP((ROUND(F1010*100,0)-100*INT(ROUND(F1010*100,0)/100)),TABLE_LETTRES,2,TRUE)&amp;IF((ROUND(F1010*100,0)-100*INT(ROUND(F1010*100,0)/100))=1," centime"," centimes")),1))&amp;MID(IF(INT(ROUND(F1010*100,0)/100)=0,"zéro",TRIM(IF(INT(ROUND(F1010*100,0)/100000000000)=0,"",VLOOKUP(INT(ROUND(F1010*100,0)/100000000000),TABLE_LETTRES,2,TRUE)&amp;IF(INT(ROUND(F1010*100,0)/100000000000)=1," milliard"," milliards"))&amp;" "&amp;IF((INT(ROUND(F1010*100,0)/100000000)-1000*INT(ROUND(F1010*100,0)/100000000000))=0,"",VLOOKUP((INT(ROUND(F1010*100,0)/100000000)-1000*INT(ROUND(F1010*100,0)/100000000000)),TABLE_LETTRES,2,TRUE)&amp;IF((INT(ROUND(F1010*100,0)/100000000)-1000*INT(ROUND(F1010*100,0)/100000000000))=1," million"," millions"))&amp;" "&amp;IF((INT(ROUND(F1010*100,0)/100000)-1000*INT(ROUND(F1010*100,0)/100000000))=0,"",IF((INT(ROUND(F1010*100,0)/100000)-1000*INT(ROUND(F1010*100,0)/100000000))=1,"mille",VLOOKUP((INT(ROUND(F1010*100,0)/100000)-1000*INT(ROUND(F1010*100,0)/100000000)),TABLE_LETTRES,3,TRUE)&amp;" mille"))&amp;" "&amp;IF((INT(ROUND(F1010*100,0)/100)-1000*INT(ROUND(F1010*100,0)/100000))=0,"",VLOOKUP((INT(ROUND(F1010*100,0)/100)-1000*INT(ROUND(F1010*100,0)/100000)),TABLE_LETTRES,2,TRUE))))&amp;IF(AND(INT(ROUND(F1010*100,0)/100)&gt;=1000000,INT(ROUND(F1010*100,0)/100)-1000000*INT(INT(ROUND(F1010*100,0)/100)/1000000)=0)," de","")&amp;IF(INT(ROUND(F1010*100,0)/100)&lt;=1," dirham"," dirhams")&amp;IF((ROUND(F1010*100,0)-100*INT(ROUND(F1010*100,0)/100))=0,""," et "&amp;VLOOKUP((ROUND(F1010*100,0)-100*INT(ROUND(F1010*100,0)/100)),TABLE_LETTRES,2,TRUE)&amp;IF((ROUND(F1010*100,0)-100*INT(ROUND(F1010*100,0)/100))=1," centime"," centimes")),2,1000))&amp;" toutes taxes comprises.")</f>
        <v>Arrêté le présent détail estimatif à la somme de : Sept mille six cent trois dirhams et vingt centimes toutes taxes comprises.</v>
      </c>
      <c r="J1012" s="43" t="inlineStr">
        <is>
          <t>x
x
x</t>
        </is>
      </c>
    </row>
  </sheetData>
  <sheetProtection selectLockedCells="0" selectUnlockedCells="0" sheet="1" objects="1" insertRows="1" insertHyperlinks="1" autoFilter="0" scenarios="0" formatColumns="0" deleteColumns="1" insertColumns="1" pivotTables="1" deleteRows="1" formatCells="1" formatRows="0" sort="1"/>
  <autoFilter ref="A6:F1006">
    <filterColumn colId="0" hiddenButton="1" showButton="1"/>
    <filterColumn colId="2" hiddenButton="1" showButton="1"/>
    <filterColumn colId="3" hiddenButton="1" showButton="1"/>
    <filterColumn colId="4" hiddenButton="1" showButton="1"/>
    <filterColumn colId="5" hiddenButton="1" showButton="1"/>
  </autoFilter>
  <mergeCells count="8">
    <mergeCell ref="A2:F2"/>
    <mergeCell ref="B1010:E1010"/>
    <mergeCell ref="B1008:E1008"/>
    <mergeCell ref="A5:F5"/>
    <mergeCell ref="A4:F4"/>
    <mergeCell ref="A3:F3"/>
    <mergeCell ref="A1012:F1012"/>
    <mergeCell ref="B1009:C1009"/>
  </mergeCells>
  <conditionalFormatting sqref="D7:D1006">
    <cfRule type="expression" priority="1" dxfId="0">
      <formula>AND('Détail des lignes'!$R4=1,$D7="")</formula>
    </cfRule>
  </conditionalFormatting>
  <conditionalFormatting sqref="E7:E1006">
    <cfRule type="expression" priority="2" dxfId="0">
      <formula>AND(ISNUMBER($E7),ABS(ROUND($E7,2)-$E7)&gt;0.0000001)</formula>
    </cfRule>
  </conditionalFormatting>
  <conditionalFormatting sqref="B7:F1006">
    <cfRule type="expression" priority="3" dxfId="2">
      <formula>OR('Détail des lignes'!$F4="Titre",'Détail des lignes'!$F4="Sous-total")</formula>
    </cfRule>
  </conditionalFormatting>
  <dataValidations count="8">
    <dataValidation sqref="D7:D1006" showDropDown="0" showInputMessage="1" showErrorMessage="1" allowBlank="1" errorTitle="Quantité · الكمية" error="Saisissez la quantité du modèle du dossier (nombre positif).&#10;أدخل كمية نموذج صاحب المشروع،‏ رقما غير سالب.‏" promptTitle="Quantité · الكمية" prompt="Reprenez la quantité du modèle du dossier à l'identique, en la collant si possible (art. 43-I-2).&#10;انقل كمية نموذج صاحب المشروع كما وردت تماما،‏ والصقها إن أمكن.‏" type="decimal" operator="greaterThanOrEqual">
      <formula1>0</formula1>
    </dataValidation>
    <dataValidation sqref="A1:F1" showDropDown="0" showInputMessage="1" showErrorMessage="0" allowBlank="1" promptTitle="Cellule calculée · خلية محسوبة" prompt="Rappel des totaux et consigne de saisie : rien à saisir ici. Pour modifier : Révision › Ôter la protection de la feuille.&#10;تذكير بالمجاميع وإرشاد؛‏ لا شيء للإدخال هنا.‏&#10;لإلغاء الحماية:‏ مراجعة ›‏ إلغاء حماية الورقة.‏"/>
    <dataValidation sqref="A7:C1006 E7:E1006" showDropDown="0" showInputMessage="1" showErrorMessage="0" allowBlank="1" promptTitle="Cellule calculée · خلية محسوبة" prompt="Reprise du BPU : libellés et unités à l'identique, prix saisis dans le BPU ; ici, seule la quantité jaune. Pour modifier : Révision › Ôter la protection de la feuille.&#10;من جدول الأثمان؛‏ هنا الكمية فقط.‏&#10;لإلغاء الحماية:‏ مراجعة ›‏ إلغاء حماية الورقة.‏"/>
    <dataValidation sqref="F7:F1006" showDropDown="0" showInputMessage="1" showErrorMessage="0" allowBlank="1" promptTitle="Cellule calculée · خلية محسوبة" prompt="Montant calculé : quantité (jaune) × prix du BPU, arrondi au centime. Pour modifier : Révision › Ôter la protection de la feuille.&#10;غيّر الكمية في الخلية الصفراء هنا أو الثمن في ورقة جدول الأثمان.‏&#10;لإلغاء الحماية:‏ مراجعة ›‏ إلغاء حماية الورقة.‏"/>
    <dataValidation sqref="A1008:F1010" showDropDown="0" showInputMessage="1" showErrorMessage="0" allowBlank="1" promptTitle="Cellule calculée · خلية محسوبة" prompt="Total calculé : somme des lignes (titres et sous-totaux exclus) ; TVA : taux de Paramètres. Rien à saisir ici. Pour modifier : Révision › Ôter la protection de la feuille.&#10;مجموع محسوب؛‏ لا شيء للإدخال هنا.‏&#10;لإلغاء الحماية:‏ مراجعة ›‏ إلغاء حماية الورقة.‏"/>
    <dataValidation sqref="A1012:F1012" showDropDown="0" showInputMessage="1" showErrorMessage="0" allowBlank="1" promptTitle="Cellule calculée · خلية محسوبة" prompt="Phrase calculée à partir du total TTC : rien à saisir ; reportez-la dans l'acte d'engagement. Pour modifier : Révision › Ôter la protection de la feuille.&#10;عبارة محسوبة من المجموع؛‏ لا شيء للإدخال هنا.‏&#10;لإلغاء الحماية:‏ مراجعة ›‏ إلغاء حماية الورقة.‏"/>
    <dataValidation sqref="A3:F5" showDropDown="0" showInputMessage="1" showErrorMessage="0" allowBlank="1" promptTitle="Cellule calculée · خلية محسوبة" prompt="Repris de la feuille Paramètres : saisissez maître d'ouvrage, objet et concurrent dans Paramètres. Pour modifier : Révision › Ôter la protection de la feuille.&#10;مأخوذة من ورقة المعطيات العامة.‏&#10;لإلغاء الحماية:‏ مراجعة ›‏ إلغاء حماية الورقة.‏"/>
    <dataValidation sqref="A2:F2 A6:F6" showDropDown="0" showInputMessage="1" showErrorMessage="0" allowBlank="1" promptTitle="Texte fixe · نص ثابت" prompt="Texte fixe de la feuille : rien à saisir ici. Pour modifier : Révision › Ôter la protection de la feuille.&#10;نص ثابت؛‏ لا شيء للإدخال هنا.‏&#10;لإلغاء الحماية:‏ مراجعة ›‏ إلغاء حماية الورقة.‏"/>
  </dataValidations>
  <printOptions horizontalCentered="1"/>
  <pageMargins left="0.5" right="0.5" top="0.6" bottom="0.6" header="0.5" footer="0.5"/>
  <pageSetup orientation="landscape" paperSize="9" fitToHeight="0" fitToWidth="1" blackAndWhite="1"/>
  <headerFooter>
    <oddHeader/>
    <oddFooter>&amp;C&amp;8 &amp;A – page &amp;P / &amp;N</oddFooter>
    <evenHeader/>
    <evenFooter/>
    <firstHeader/>
    <firstFooter/>
  </headerFooter>
</worksheet>
</file>

<file path=xl/worksheets/sheet5.xml><?xml version="1.0" encoding="utf-8"?>
<worksheet xmlns="http://schemas.openxmlformats.org/spreadsheetml/2006/main">
  <sheetPr>
    <tabColor rgb="00070D24"/>
    <outlinePr summaryBelow="1" summaryRight="1"/>
    <pageSetUpPr fitToPage="1"/>
  </sheetPr>
  <dimension ref="A1:J1012"/>
  <sheetViews>
    <sheetView workbookViewId="0">
      <pane ySplit="6" topLeftCell="A7" activePane="bottomLeft" state="frozen"/>
      <selection pane="bottomLeft" activeCell="A1" sqref="A1"/>
    </sheetView>
  </sheetViews>
  <sheetFormatPr baseColWidth="8" defaultRowHeight="15"/>
  <cols>
    <col width="11" customWidth="1" min="1" max="1"/>
    <col width="52" customWidth="1" min="2" max="2"/>
    <col width="10" customWidth="1" min="3" max="3"/>
    <col width="12" customWidth="1" min="4" max="4"/>
    <col width="22" customWidth="1" min="5" max="5"/>
    <col width="40" customWidth="1" min="6" max="6"/>
    <col width="20" customWidth="1" min="7" max="7"/>
    <col hidden="1" width="2" customWidth="1" min="10" max="10"/>
  </cols>
  <sheetData>
    <row r="1" ht="12" customHeight="1">
      <c r="B1" s="33" t="str">
        <f>"Totaux : HT "&amp;FIXED(G1008,2)&amp;" · TVA "&amp;FIXED(G1009,2)&amp;" · TTC "&amp;FIXED(G1010,2)&amp;" DH"</f>
        <v>Totaux : HT 6 336,00 · TVA 1 267,20 · TTC 7 603,20 DH</v>
      </c>
      <c r="E1" s="34" t="inlineStr">
        <is>
          <t>Calculée : prix dans le BPU, quantités dans le DQE · ‫الأثمان في BPU والكميات في DQE‬</t>
        </is>
      </c>
    </row>
    <row r="2" ht="19" customHeight="1">
      <c r="A2" s="26" t="inlineStr">
        <is>
          <t>BORDEREAU DES PRIX – DÉTAIL ESTIMATIF (BPDE) · جدول الأثمان – البيان التقديري المفصل</t>
        </is>
      </c>
    </row>
    <row r="3" ht="12.75" customHeight="1">
      <c r="A3" s="27" t="str">
        <f>"Maître d'ouvrage : "&amp;IF('Paramètres'!$B$9="","…",'Paramètres'!$B$9)&amp;" · Appel d'offres n° "&amp;IF('Paramètres'!$B$10="","…",'Paramètres'!$B$10)&amp;IF('Paramètres'!$B$12="","",", lot "&amp;'Paramètres'!$B$12)</f>
        <v>Maître d'ouvrage : … · Appel d'offres n° …</v>
      </c>
    </row>
    <row r="4" ht="36" customHeight="1">
      <c r="A4" s="27" t="str">
        <f>"Objet : "&amp;IF('Paramètres'!$B$11="","…",'Paramètres'!$B$11)</f>
        <v>Objet : …</v>
      </c>
      <c r="J4" s="28" t="inlineStr">
        <is>
          <t>x
x
x</t>
        </is>
      </c>
    </row>
    <row r="5" ht="12.75" customHeight="1">
      <c r="A5" s="27" t="str">
        <f>"Concurrent : "&amp;IF('Paramètres'!$B$13="","…",'Paramètres'!$B$13)</f>
        <v>Concurrent : …</v>
      </c>
    </row>
    <row r="6">
      <c r="A6" s="29" t="inlineStr">
        <is>
          <t>N° du prix
رقم الثمن</t>
        </is>
      </c>
      <c r="B6" s="29" t="inlineStr">
        <is>
          <t>Désignation des prestations
بيان الأعمال</t>
        </is>
      </c>
      <c r="C6" s="29" t="inlineStr">
        <is>
          <t>Unité
الوحدة</t>
        </is>
      </c>
      <c r="D6" s="29" t="inlineStr">
        <is>
          <t>Quantité
الكمية</t>
        </is>
      </c>
      <c r="E6" s="29" t="inlineStr">
        <is>
          <t>Prix unitaire HT en chiffres (DH)
الثمن الأحادي بالأرقام</t>
        </is>
      </c>
      <c r="F6" s="29" t="inlineStr">
        <is>
          <t>Prix unitaire HT en toutes lettres
الثمن الأحادي بالحروف</t>
        </is>
      </c>
      <c r="G6" s="29" t="inlineStr">
        <is>
          <t>Montant HT (DH)
المبلغ دون احتساب الرسوم</t>
        </is>
      </c>
    </row>
    <row r="7" ht="26" customHeight="1">
      <c r="A7" s="35">
        <f>IF(BPU!A7="","",BPU!A7)</f>
        <v>1</v>
      </c>
      <c r="B7" s="32" t="str">
        <f>IF(BPU!B7="","",BPU!B7)</f>
        <v>Exemple fictif : prestation mesurée au mètre carré</v>
      </c>
      <c r="C7" s="35" t="str">
        <f>IF(BPU!C7="","",BPU!C7)</f>
        <v>m²</v>
      </c>
      <c r="D7" s="44">
        <f>IF(DQE!D7="","",DQE!D7)</f>
        <v>12</v>
      </c>
      <c r="E7" s="37">
        <f>IF(BPU!D7="","",BPU!D7)</f>
        <v>150</v>
      </c>
      <c r="F7" s="32" t="str">
        <f>IF(BPU!E7="","",BPU!E7)</f>
        <v>Cent cinquante dirhams</v>
      </c>
      <c r="G7" s="38">
        <f>IF(DQE!F7="","",DQE!F7)</f>
        <v>1800</v>
      </c>
    </row>
    <row r="8" ht="26" customHeight="1">
      <c r="A8" s="35">
        <f>IF(BPU!A8="","",BPU!A8)</f>
        <v>2</v>
      </c>
      <c r="B8" s="32" t="str">
        <f>IF(BPU!B8="","",BPU!B8)</f>
        <v>Exemple fictif : prestation mesurée au mètre linéaire</v>
      </c>
      <c r="C8" s="35" t="str">
        <f>IF(BPU!C8="","",BPU!C8)</f>
        <v>ml</v>
      </c>
      <c r="D8" s="44">
        <f>IF(DQE!D8="","",DQE!D8)</f>
        <v>20</v>
      </c>
      <c r="E8" s="37">
        <f>IF(BPU!D8="","",BPU!D8)</f>
        <v>75</v>
      </c>
      <c r="F8" s="32" t="str">
        <f>IF(BPU!E8="","",BPU!E8)</f>
        <v>Soixante-quinze dirhams</v>
      </c>
      <c r="G8" s="38">
        <f>IF(DQE!F8="","",DQE!F8)</f>
        <v>1500</v>
      </c>
    </row>
    <row r="9" ht="26" customHeight="1">
      <c r="A9" s="35">
        <f>IF(BPU!A9="","",BPU!A9)</f>
        <v>3</v>
      </c>
      <c r="B9" s="32" t="str">
        <f>IF(BPU!B9="","",BPU!B9)</f>
        <v>Exemple fictif : poste détaillé dans la feuille Sous-détail</v>
      </c>
      <c r="C9" s="35" t="str">
        <f>IF(BPU!C9="","",BPU!C9)</f>
        <v>u</v>
      </c>
      <c r="D9" s="44">
        <f>IF(DQE!D9="","",DQE!D9)</f>
        <v>30</v>
      </c>
      <c r="E9" s="37">
        <f>IF(BPU!D9="","",BPU!D9)</f>
        <v>101.2</v>
      </c>
      <c r="F9" s="32" t="str">
        <f>IF(BPU!E9="","",BPU!E9)</f>
        <v>Cent un dirhams et vingt centimes</v>
      </c>
      <c r="G9" s="38">
        <f>IF(DQE!F9="","",DQE!F9)</f>
        <v>3036</v>
      </c>
    </row>
    <row r="10" ht="26" customHeight="1">
      <c r="A10" s="35" t="str">
        <f>IF(BPU!A10="","",BPU!A10)</f>
        <v/>
      </c>
      <c r="B10" s="32" t="str">
        <f>IF(BPU!B10="","",BPU!B10)</f>
        <v/>
      </c>
      <c r="C10" s="35" t="str">
        <f>IF(BPU!C10="","",BPU!C10)</f>
        <v/>
      </c>
      <c r="D10" s="44" t="str">
        <f>IF(DQE!D10="","",DQE!D10)</f>
        <v/>
      </c>
      <c r="E10" s="37" t="str">
        <f>IF(BPU!D10="","",BPU!D10)</f>
        <v/>
      </c>
      <c r="F10" s="32" t="str">
        <f>IF(BPU!E10="","",BPU!E10)</f>
        <v/>
      </c>
      <c r="G10" s="38" t="str">
        <f>IF(DQE!F10="","",DQE!F10)</f>
        <v/>
      </c>
    </row>
    <row r="11" ht="26" customHeight="1">
      <c r="A11" s="35" t="str">
        <f>IF(BPU!A11="","",BPU!A11)</f>
        <v/>
      </c>
      <c r="B11" s="32" t="str">
        <f>IF(BPU!B11="","",BPU!B11)</f>
        <v/>
      </c>
      <c r="C11" s="35" t="str">
        <f>IF(BPU!C11="","",BPU!C11)</f>
        <v/>
      </c>
      <c r="D11" s="44" t="str">
        <f>IF(DQE!D11="","",DQE!D11)</f>
        <v/>
      </c>
      <c r="E11" s="37" t="str">
        <f>IF(BPU!D11="","",BPU!D11)</f>
        <v/>
      </c>
      <c r="F11" s="32" t="str">
        <f>IF(BPU!E11="","",BPU!E11)</f>
        <v/>
      </c>
      <c r="G11" s="38" t="str">
        <f>IF(DQE!F11="","",DQE!F11)</f>
        <v/>
      </c>
    </row>
    <row r="12" ht="26" customHeight="1">
      <c r="A12" s="35" t="str">
        <f>IF(BPU!A12="","",BPU!A12)</f>
        <v/>
      </c>
      <c r="B12" s="32" t="str">
        <f>IF(BPU!B12="","",BPU!B12)</f>
        <v/>
      </c>
      <c r="C12" s="35" t="str">
        <f>IF(BPU!C12="","",BPU!C12)</f>
        <v/>
      </c>
      <c r="D12" s="44" t="str">
        <f>IF(DQE!D12="","",DQE!D12)</f>
        <v/>
      </c>
      <c r="E12" s="37" t="str">
        <f>IF(BPU!D12="","",BPU!D12)</f>
        <v/>
      </c>
      <c r="F12" s="32" t="str">
        <f>IF(BPU!E12="","",BPU!E12)</f>
        <v/>
      </c>
      <c r="G12" s="38" t="str">
        <f>IF(DQE!F12="","",DQE!F12)</f>
        <v/>
      </c>
    </row>
    <row r="13" ht="26" customHeight="1">
      <c r="A13" s="35" t="str">
        <f>IF(BPU!A13="","",BPU!A13)</f>
        <v/>
      </c>
      <c r="B13" s="32" t="str">
        <f>IF(BPU!B13="","",BPU!B13)</f>
        <v/>
      </c>
      <c r="C13" s="35" t="str">
        <f>IF(BPU!C13="","",BPU!C13)</f>
        <v/>
      </c>
      <c r="D13" s="44" t="str">
        <f>IF(DQE!D13="","",DQE!D13)</f>
        <v/>
      </c>
      <c r="E13" s="37" t="str">
        <f>IF(BPU!D13="","",BPU!D13)</f>
        <v/>
      </c>
      <c r="F13" s="32" t="str">
        <f>IF(BPU!E13="","",BPU!E13)</f>
        <v/>
      </c>
      <c r="G13" s="38" t="str">
        <f>IF(DQE!F13="","",DQE!F13)</f>
        <v/>
      </c>
    </row>
    <row r="14" ht="26" customHeight="1">
      <c r="A14" s="35" t="str">
        <f>IF(BPU!A14="","",BPU!A14)</f>
        <v/>
      </c>
      <c r="B14" s="32" t="str">
        <f>IF(BPU!B14="","",BPU!B14)</f>
        <v/>
      </c>
      <c r="C14" s="35" t="str">
        <f>IF(BPU!C14="","",BPU!C14)</f>
        <v/>
      </c>
      <c r="D14" s="44" t="str">
        <f>IF(DQE!D14="","",DQE!D14)</f>
        <v/>
      </c>
      <c r="E14" s="37" t="str">
        <f>IF(BPU!D14="","",BPU!D14)</f>
        <v/>
      </c>
      <c r="F14" s="32" t="str">
        <f>IF(BPU!E14="","",BPU!E14)</f>
        <v/>
      </c>
      <c r="G14" s="38" t="str">
        <f>IF(DQE!F14="","",DQE!F14)</f>
        <v/>
      </c>
    </row>
    <row r="15" ht="26" customHeight="1">
      <c r="A15" s="35" t="str">
        <f>IF(BPU!A15="","",BPU!A15)</f>
        <v/>
      </c>
      <c r="B15" s="32" t="str">
        <f>IF(BPU!B15="","",BPU!B15)</f>
        <v/>
      </c>
      <c r="C15" s="35" t="str">
        <f>IF(BPU!C15="","",BPU!C15)</f>
        <v/>
      </c>
      <c r="D15" s="44" t="str">
        <f>IF(DQE!D15="","",DQE!D15)</f>
        <v/>
      </c>
      <c r="E15" s="37" t="str">
        <f>IF(BPU!D15="","",BPU!D15)</f>
        <v/>
      </c>
      <c r="F15" s="32" t="str">
        <f>IF(BPU!E15="","",BPU!E15)</f>
        <v/>
      </c>
      <c r="G15" s="38" t="str">
        <f>IF(DQE!F15="","",DQE!F15)</f>
        <v/>
      </c>
    </row>
    <row r="16" ht="26" customHeight="1">
      <c r="A16" s="35" t="str">
        <f>IF(BPU!A16="","",BPU!A16)</f>
        <v/>
      </c>
      <c r="B16" s="32" t="str">
        <f>IF(BPU!B16="","",BPU!B16)</f>
        <v/>
      </c>
      <c r="C16" s="35" t="str">
        <f>IF(BPU!C16="","",BPU!C16)</f>
        <v/>
      </c>
      <c r="D16" s="44" t="str">
        <f>IF(DQE!D16="","",DQE!D16)</f>
        <v/>
      </c>
      <c r="E16" s="37" t="str">
        <f>IF(BPU!D16="","",BPU!D16)</f>
        <v/>
      </c>
      <c r="F16" s="32" t="str">
        <f>IF(BPU!E16="","",BPU!E16)</f>
        <v/>
      </c>
      <c r="G16" s="38" t="str">
        <f>IF(DQE!F16="","",DQE!F16)</f>
        <v/>
      </c>
    </row>
    <row r="17" ht="26" customHeight="1">
      <c r="A17" s="35" t="str">
        <f>IF(BPU!A17="","",BPU!A17)</f>
        <v/>
      </c>
      <c r="B17" s="32" t="str">
        <f>IF(BPU!B17="","",BPU!B17)</f>
        <v/>
      </c>
      <c r="C17" s="35" t="str">
        <f>IF(BPU!C17="","",BPU!C17)</f>
        <v/>
      </c>
      <c r="D17" s="44" t="str">
        <f>IF(DQE!D17="","",DQE!D17)</f>
        <v/>
      </c>
      <c r="E17" s="37" t="str">
        <f>IF(BPU!D17="","",BPU!D17)</f>
        <v/>
      </c>
      <c r="F17" s="32" t="str">
        <f>IF(BPU!E17="","",BPU!E17)</f>
        <v/>
      </c>
      <c r="G17" s="38" t="str">
        <f>IF(DQE!F17="","",DQE!F17)</f>
        <v/>
      </c>
    </row>
    <row r="18" ht="26" customHeight="1">
      <c r="A18" s="35" t="str">
        <f>IF(BPU!A18="","",BPU!A18)</f>
        <v/>
      </c>
      <c r="B18" s="32" t="str">
        <f>IF(BPU!B18="","",BPU!B18)</f>
        <v/>
      </c>
      <c r="C18" s="35" t="str">
        <f>IF(BPU!C18="","",BPU!C18)</f>
        <v/>
      </c>
      <c r="D18" s="44" t="str">
        <f>IF(DQE!D18="","",DQE!D18)</f>
        <v/>
      </c>
      <c r="E18" s="37" t="str">
        <f>IF(BPU!D18="","",BPU!D18)</f>
        <v/>
      </c>
      <c r="F18" s="32" t="str">
        <f>IF(BPU!E18="","",BPU!E18)</f>
        <v/>
      </c>
      <c r="G18" s="38" t="str">
        <f>IF(DQE!F18="","",DQE!F18)</f>
        <v/>
      </c>
    </row>
    <row r="19" ht="26" customHeight="1">
      <c r="A19" s="35" t="str">
        <f>IF(BPU!A19="","",BPU!A19)</f>
        <v/>
      </c>
      <c r="B19" s="32" t="str">
        <f>IF(BPU!B19="","",BPU!B19)</f>
        <v/>
      </c>
      <c r="C19" s="35" t="str">
        <f>IF(BPU!C19="","",BPU!C19)</f>
        <v/>
      </c>
      <c r="D19" s="44" t="str">
        <f>IF(DQE!D19="","",DQE!D19)</f>
        <v/>
      </c>
      <c r="E19" s="37" t="str">
        <f>IF(BPU!D19="","",BPU!D19)</f>
        <v/>
      </c>
      <c r="F19" s="32" t="str">
        <f>IF(BPU!E19="","",BPU!E19)</f>
        <v/>
      </c>
      <c r="G19" s="38" t="str">
        <f>IF(DQE!F19="","",DQE!F19)</f>
        <v/>
      </c>
    </row>
    <row r="20" ht="26" customHeight="1">
      <c r="A20" s="35" t="str">
        <f>IF(BPU!A20="","",BPU!A20)</f>
        <v/>
      </c>
      <c r="B20" s="32" t="str">
        <f>IF(BPU!B20="","",BPU!B20)</f>
        <v/>
      </c>
      <c r="C20" s="35" t="str">
        <f>IF(BPU!C20="","",BPU!C20)</f>
        <v/>
      </c>
      <c r="D20" s="44" t="str">
        <f>IF(DQE!D20="","",DQE!D20)</f>
        <v/>
      </c>
      <c r="E20" s="37" t="str">
        <f>IF(BPU!D20="","",BPU!D20)</f>
        <v/>
      </c>
      <c r="F20" s="32" t="str">
        <f>IF(BPU!E20="","",BPU!E20)</f>
        <v/>
      </c>
      <c r="G20" s="38" t="str">
        <f>IF(DQE!F20="","",DQE!F20)</f>
        <v/>
      </c>
    </row>
    <row r="21" ht="26" customHeight="1">
      <c r="A21" s="35" t="str">
        <f>IF(BPU!A21="","",BPU!A21)</f>
        <v/>
      </c>
      <c r="B21" s="32" t="str">
        <f>IF(BPU!B21="","",BPU!B21)</f>
        <v/>
      </c>
      <c r="C21" s="35" t="str">
        <f>IF(BPU!C21="","",BPU!C21)</f>
        <v/>
      </c>
      <c r="D21" s="44" t="str">
        <f>IF(DQE!D21="","",DQE!D21)</f>
        <v/>
      </c>
      <c r="E21" s="37" t="str">
        <f>IF(BPU!D21="","",BPU!D21)</f>
        <v/>
      </c>
      <c r="F21" s="32" t="str">
        <f>IF(BPU!E21="","",BPU!E21)</f>
        <v/>
      </c>
      <c r="G21" s="38" t="str">
        <f>IF(DQE!F21="","",DQE!F21)</f>
        <v/>
      </c>
    </row>
    <row r="22" ht="26" customHeight="1">
      <c r="A22" s="35" t="str">
        <f>IF(BPU!A22="","",BPU!A22)</f>
        <v/>
      </c>
      <c r="B22" s="32" t="str">
        <f>IF(BPU!B22="","",BPU!B22)</f>
        <v/>
      </c>
      <c r="C22" s="35" t="str">
        <f>IF(BPU!C22="","",BPU!C22)</f>
        <v/>
      </c>
      <c r="D22" s="44" t="str">
        <f>IF(DQE!D22="","",DQE!D22)</f>
        <v/>
      </c>
      <c r="E22" s="37" t="str">
        <f>IF(BPU!D22="","",BPU!D22)</f>
        <v/>
      </c>
      <c r="F22" s="32" t="str">
        <f>IF(BPU!E22="","",BPU!E22)</f>
        <v/>
      </c>
      <c r="G22" s="38" t="str">
        <f>IF(DQE!F22="","",DQE!F22)</f>
        <v/>
      </c>
    </row>
    <row r="23" ht="26" customHeight="1">
      <c r="A23" s="35" t="str">
        <f>IF(BPU!A23="","",BPU!A23)</f>
        <v/>
      </c>
      <c r="B23" s="32" t="str">
        <f>IF(BPU!B23="","",BPU!B23)</f>
        <v/>
      </c>
      <c r="C23" s="35" t="str">
        <f>IF(BPU!C23="","",BPU!C23)</f>
        <v/>
      </c>
      <c r="D23" s="44" t="str">
        <f>IF(DQE!D23="","",DQE!D23)</f>
        <v/>
      </c>
      <c r="E23" s="37" t="str">
        <f>IF(BPU!D23="","",BPU!D23)</f>
        <v/>
      </c>
      <c r="F23" s="32" t="str">
        <f>IF(BPU!E23="","",BPU!E23)</f>
        <v/>
      </c>
      <c r="G23" s="38" t="str">
        <f>IF(DQE!F23="","",DQE!F23)</f>
        <v/>
      </c>
    </row>
    <row r="24" ht="26" customHeight="1">
      <c r="A24" s="35" t="str">
        <f>IF(BPU!A24="","",BPU!A24)</f>
        <v/>
      </c>
      <c r="B24" s="32" t="str">
        <f>IF(BPU!B24="","",BPU!B24)</f>
        <v/>
      </c>
      <c r="C24" s="35" t="str">
        <f>IF(BPU!C24="","",BPU!C24)</f>
        <v/>
      </c>
      <c r="D24" s="44" t="str">
        <f>IF(DQE!D24="","",DQE!D24)</f>
        <v/>
      </c>
      <c r="E24" s="37" t="str">
        <f>IF(BPU!D24="","",BPU!D24)</f>
        <v/>
      </c>
      <c r="F24" s="32" t="str">
        <f>IF(BPU!E24="","",BPU!E24)</f>
        <v/>
      </c>
      <c r="G24" s="38" t="str">
        <f>IF(DQE!F24="","",DQE!F24)</f>
        <v/>
      </c>
    </row>
    <row r="25" ht="26" customHeight="1">
      <c r="A25" s="35" t="str">
        <f>IF(BPU!A25="","",BPU!A25)</f>
        <v/>
      </c>
      <c r="B25" s="32" t="str">
        <f>IF(BPU!B25="","",BPU!B25)</f>
        <v/>
      </c>
      <c r="C25" s="35" t="str">
        <f>IF(BPU!C25="","",BPU!C25)</f>
        <v/>
      </c>
      <c r="D25" s="44" t="str">
        <f>IF(DQE!D25="","",DQE!D25)</f>
        <v/>
      </c>
      <c r="E25" s="37" t="str">
        <f>IF(BPU!D25="","",BPU!D25)</f>
        <v/>
      </c>
      <c r="F25" s="32" t="str">
        <f>IF(BPU!E25="","",BPU!E25)</f>
        <v/>
      </c>
      <c r="G25" s="38" t="str">
        <f>IF(DQE!F25="","",DQE!F25)</f>
        <v/>
      </c>
    </row>
    <row r="26" ht="26" customHeight="1">
      <c r="A26" s="35" t="str">
        <f>IF(BPU!A26="","",BPU!A26)</f>
        <v/>
      </c>
      <c r="B26" s="32" t="str">
        <f>IF(BPU!B26="","",BPU!B26)</f>
        <v/>
      </c>
      <c r="C26" s="35" t="str">
        <f>IF(BPU!C26="","",BPU!C26)</f>
        <v/>
      </c>
      <c r="D26" s="44" t="str">
        <f>IF(DQE!D26="","",DQE!D26)</f>
        <v/>
      </c>
      <c r="E26" s="37" t="str">
        <f>IF(BPU!D26="","",BPU!D26)</f>
        <v/>
      </c>
      <c r="F26" s="32" t="str">
        <f>IF(BPU!E26="","",BPU!E26)</f>
        <v/>
      </c>
      <c r="G26" s="38" t="str">
        <f>IF(DQE!F26="","",DQE!F26)</f>
        <v/>
      </c>
    </row>
    <row r="27" ht="26" customHeight="1">
      <c r="A27" s="35" t="str">
        <f>IF(BPU!A27="","",BPU!A27)</f>
        <v/>
      </c>
      <c r="B27" s="32" t="str">
        <f>IF(BPU!B27="","",BPU!B27)</f>
        <v/>
      </c>
      <c r="C27" s="35" t="str">
        <f>IF(BPU!C27="","",BPU!C27)</f>
        <v/>
      </c>
      <c r="D27" s="44" t="str">
        <f>IF(DQE!D27="","",DQE!D27)</f>
        <v/>
      </c>
      <c r="E27" s="37" t="str">
        <f>IF(BPU!D27="","",BPU!D27)</f>
        <v/>
      </c>
      <c r="F27" s="32" t="str">
        <f>IF(BPU!E27="","",BPU!E27)</f>
        <v/>
      </c>
      <c r="G27" s="38" t="str">
        <f>IF(DQE!F27="","",DQE!F27)</f>
        <v/>
      </c>
    </row>
    <row r="28" ht="26" customHeight="1">
      <c r="A28" s="35" t="str">
        <f>IF(BPU!A28="","",BPU!A28)</f>
        <v/>
      </c>
      <c r="B28" s="32" t="str">
        <f>IF(BPU!B28="","",BPU!B28)</f>
        <v/>
      </c>
      <c r="C28" s="35" t="str">
        <f>IF(BPU!C28="","",BPU!C28)</f>
        <v/>
      </c>
      <c r="D28" s="44" t="str">
        <f>IF(DQE!D28="","",DQE!D28)</f>
        <v/>
      </c>
      <c r="E28" s="37" t="str">
        <f>IF(BPU!D28="","",BPU!D28)</f>
        <v/>
      </c>
      <c r="F28" s="32" t="str">
        <f>IF(BPU!E28="","",BPU!E28)</f>
        <v/>
      </c>
      <c r="G28" s="38" t="str">
        <f>IF(DQE!F28="","",DQE!F28)</f>
        <v/>
      </c>
    </row>
    <row r="29" ht="26" customHeight="1">
      <c r="A29" s="35" t="str">
        <f>IF(BPU!A29="","",BPU!A29)</f>
        <v/>
      </c>
      <c r="B29" s="32" t="str">
        <f>IF(BPU!B29="","",BPU!B29)</f>
        <v/>
      </c>
      <c r="C29" s="35" t="str">
        <f>IF(BPU!C29="","",BPU!C29)</f>
        <v/>
      </c>
      <c r="D29" s="44" t="str">
        <f>IF(DQE!D29="","",DQE!D29)</f>
        <v/>
      </c>
      <c r="E29" s="37" t="str">
        <f>IF(BPU!D29="","",BPU!D29)</f>
        <v/>
      </c>
      <c r="F29" s="32" t="str">
        <f>IF(BPU!E29="","",BPU!E29)</f>
        <v/>
      </c>
      <c r="G29" s="38" t="str">
        <f>IF(DQE!F29="","",DQE!F29)</f>
        <v/>
      </c>
    </row>
    <row r="30" ht="26" customHeight="1">
      <c r="A30" s="35" t="str">
        <f>IF(BPU!A30="","",BPU!A30)</f>
        <v/>
      </c>
      <c r="B30" s="32" t="str">
        <f>IF(BPU!B30="","",BPU!B30)</f>
        <v/>
      </c>
      <c r="C30" s="35" t="str">
        <f>IF(BPU!C30="","",BPU!C30)</f>
        <v/>
      </c>
      <c r="D30" s="44" t="str">
        <f>IF(DQE!D30="","",DQE!D30)</f>
        <v/>
      </c>
      <c r="E30" s="37" t="str">
        <f>IF(BPU!D30="","",BPU!D30)</f>
        <v/>
      </c>
      <c r="F30" s="32" t="str">
        <f>IF(BPU!E30="","",BPU!E30)</f>
        <v/>
      </c>
      <c r="G30" s="38" t="str">
        <f>IF(DQE!F30="","",DQE!F30)</f>
        <v/>
      </c>
    </row>
    <row r="31" ht="26" customHeight="1">
      <c r="A31" s="35" t="str">
        <f>IF(BPU!A31="","",BPU!A31)</f>
        <v/>
      </c>
      <c r="B31" s="32" t="str">
        <f>IF(BPU!B31="","",BPU!B31)</f>
        <v/>
      </c>
      <c r="C31" s="35" t="str">
        <f>IF(BPU!C31="","",BPU!C31)</f>
        <v/>
      </c>
      <c r="D31" s="44" t="str">
        <f>IF(DQE!D31="","",DQE!D31)</f>
        <v/>
      </c>
      <c r="E31" s="37" t="str">
        <f>IF(BPU!D31="","",BPU!D31)</f>
        <v/>
      </c>
      <c r="F31" s="32" t="str">
        <f>IF(BPU!E31="","",BPU!E31)</f>
        <v/>
      </c>
      <c r="G31" s="38" t="str">
        <f>IF(DQE!F31="","",DQE!F31)</f>
        <v/>
      </c>
    </row>
    <row r="32" ht="26" customHeight="1">
      <c r="A32" s="35" t="str">
        <f>IF(BPU!A32="","",BPU!A32)</f>
        <v/>
      </c>
      <c r="B32" s="32" t="str">
        <f>IF(BPU!B32="","",BPU!B32)</f>
        <v/>
      </c>
      <c r="C32" s="35" t="str">
        <f>IF(BPU!C32="","",BPU!C32)</f>
        <v/>
      </c>
      <c r="D32" s="44" t="str">
        <f>IF(DQE!D32="","",DQE!D32)</f>
        <v/>
      </c>
      <c r="E32" s="37" t="str">
        <f>IF(BPU!D32="","",BPU!D32)</f>
        <v/>
      </c>
      <c r="F32" s="32" t="str">
        <f>IF(BPU!E32="","",BPU!E32)</f>
        <v/>
      </c>
      <c r="G32" s="38" t="str">
        <f>IF(DQE!F32="","",DQE!F32)</f>
        <v/>
      </c>
    </row>
    <row r="33" ht="26" customHeight="1">
      <c r="A33" s="35" t="str">
        <f>IF(BPU!A33="","",BPU!A33)</f>
        <v/>
      </c>
      <c r="B33" s="32" t="str">
        <f>IF(BPU!B33="","",BPU!B33)</f>
        <v/>
      </c>
      <c r="C33" s="35" t="str">
        <f>IF(BPU!C33="","",BPU!C33)</f>
        <v/>
      </c>
      <c r="D33" s="44" t="str">
        <f>IF(DQE!D33="","",DQE!D33)</f>
        <v/>
      </c>
      <c r="E33" s="37" t="str">
        <f>IF(BPU!D33="","",BPU!D33)</f>
        <v/>
      </c>
      <c r="F33" s="32" t="str">
        <f>IF(BPU!E33="","",BPU!E33)</f>
        <v/>
      </c>
      <c r="G33" s="38" t="str">
        <f>IF(DQE!F33="","",DQE!F33)</f>
        <v/>
      </c>
    </row>
    <row r="34" ht="26" customHeight="1">
      <c r="A34" s="35" t="str">
        <f>IF(BPU!A34="","",BPU!A34)</f>
        <v/>
      </c>
      <c r="B34" s="32" t="str">
        <f>IF(BPU!B34="","",BPU!B34)</f>
        <v/>
      </c>
      <c r="C34" s="35" t="str">
        <f>IF(BPU!C34="","",BPU!C34)</f>
        <v/>
      </c>
      <c r="D34" s="44" t="str">
        <f>IF(DQE!D34="","",DQE!D34)</f>
        <v/>
      </c>
      <c r="E34" s="37" t="str">
        <f>IF(BPU!D34="","",BPU!D34)</f>
        <v/>
      </c>
      <c r="F34" s="32" t="str">
        <f>IF(BPU!E34="","",BPU!E34)</f>
        <v/>
      </c>
      <c r="G34" s="38" t="str">
        <f>IF(DQE!F34="","",DQE!F34)</f>
        <v/>
      </c>
    </row>
    <row r="35" ht="26" customHeight="1">
      <c r="A35" s="35" t="str">
        <f>IF(BPU!A35="","",BPU!A35)</f>
        <v/>
      </c>
      <c r="B35" s="32" t="str">
        <f>IF(BPU!B35="","",BPU!B35)</f>
        <v/>
      </c>
      <c r="C35" s="35" t="str">
        <f>IF(BPU!C35="","",BPU!C35)</f>
        <v/>
      </c>
      <c r="D35" s="44" t="str">
        <f>IF(DQE!D35="","",DQE!D35)</f>
        <v/>
      </c>
      <c r="E35" s="37" t="str">
        <f>IF(BPU!D35="","",BPU!D35)</f>
        <v/>
      </c>
      <c r="F35" s="32" t="str">
        <f>IF(BPU!E35="","",BPU!E35)</f>
        <v/>
      </c>
      <c r="G35" s="38" t="str">
        <f>IF(DQE!F35="","",DQE!F35)</f>
        <v/>
      </c>
    </row>
    <row r="36" ht="26" customHeight="1">
      <c r="A36" s="35" t="str">
        <f>IF(BPU!A36="","",BPU!A36)</f>
        <v/>
      </c>
      <c r="B36" s="32" t="str">
        <f>IF(BPU!B36="","",BPU!B36)</f>
        <v/>
      </c>
      <c r="C36" s="35" t="str">
        <f>IF(BPU!C36="","",BPU!C36)</f>
        <v/>
      </c>
      <c r="D36" s="44" t="str">
        <f>IF(DQE!D36="","",DQE!D36)</f>
        <v/>
      </c>
      <c r="E36" s="37" t="str">
        <f>IF(BPU!D36="","",BPU!D36)</f>
        <v/>
      </c>
      <c r="F36" s="32" t="str">
        <f>IF(BPU!E36="","",BPU!E36)</f>
        <v/>
      </c>
      <c r="G36" s="38" t="str">
        <f>IF(DQE!F36="","",DQE!F36)</f>
        <v/>
      </c>
    </row>
    <row r="37" ht="26" customHeight="1">
      <c r="A37" s="35" t="str">
        <f>IF(BPU!A37="","",BPU!A37)</f>
        <v/>
      </c>
      <c r="B37" s="32" t="str">
        <f>IF(BPU!B37="","",BPU!B37)</f>
        <v/>
      </c>
      <c r="C37" s="35" t="str">
        <f>IF(BPU!C37="","",BPU!C37)</f>
        <v/>
      </c>
      <c r="D37" s="44" t="str">
        <f>IF(DQE!D37="","",DQE!D37)</f>
        <v/>
      </c>
      <c r="E37" s="37" t="str">
        <f>IF(BPU!D37="","",BPU!D37)</f>
        <v/>
      </c>
      <c r="F37" s="32" t="str">
        <f>IF(BPU!E37="","",BPU!E37)</f>
        <v/>
      </c>
      <c r="G37" s="38" t="str">
        <f>IF(DQE!F37="","",DQE!F37)</f>
        <v/>
      </c>
    </row>
    <row r="38" ht="26" customHeight="1">
      <c r="A38" s="35" t="str">
        <f>IF(BPU!A38="","",BPU!A38)</f>
        <v/>
      </c>
      <c r="B38" s="32" t="str">
        <f>IF(BPU!B38="","",BPU!B38)</f>
        <v/>
      </c>
      <c r="C38" s="35" t="str">
        <f>IF(BPU!C38="","",BPU!C38)</f>
        <v/>
      </c>
      <c r="D38" s="44" t="str">
        <f>IF(DQE!D38="","",DQE!D38)</f>
        <v/>
      </c>
      <c r="E38" s="37" t="str">
        <f>IF(BPU!D38="","",BPU!D38)</f>
        <v/>
      </c>
      <c r="F38" s="32" t="str">
        <f>IF(BPU!E38="","",BPU!E38)</f>
        <v/>
      </c>
      <c r="G38" s="38" t="str">
        <f>IF(DQE!F38="","",DQE!F38)</f>
        <v/>
      </c>
    </row>
    <row r="39" ht="26" customHeight="1">
      <c r="A39" s="35" t="str">
        <f>IF(BPU!A39="","",BPU!A39)</f>
        <v/>
      </c>
      <c r="B39" s="32" t="str">
        <f>IF(BPU!B39="","",BPU!B39)</f>
        <v/>
      </c>
      <c r="C39" s="35" t="str">
        <f>IF(BPU!C39="","",BPU!C39)</f>
        <v/>
      </c>
      <c r="D39" s="44" t="str">
        <f>IF(DQE!D39="","",DQE!D39)</f>
        <v/>
      </c>
      <c r="E39" s="37" t="str">
        <f>IF(BPU!D39="","",BPU!D39)</f>
        <v/>
      </c>
      <c r="F39" s="32" t="str">
        <f>IF(BPU!E39="","",BPU!E39)</f>
        <v/>
      </c>
      <c r="G39" s="38" t="str">
        <f>IF(DQE!F39="","",DQE!F39)</f>
        <v/>
      </c>
    </row>
    <row r="40" ht="26" customHeight="1">
      <c r="A40" s="35" t="str">
        <f>IF(BPU!A40="","",BPU!A40)</f>
        <v/>
      </c>
      <c r="B40" s="32" t="str">
        <f>IF(BPU!B40="","",BPU!B40)</f>
        <v/>
      </c>
      <c r="C40" s="35" t="str">
        <f>IF(BPU!C40="","",BPU!C40)</f>
        <v/>
      </c>
      <c r="D40" s="44" t="str">
        <f>IF(DQE!D40="","",DQE!D40)</f>
        <v/>
      </c>
      <c r="E40" s="37" t="str">
        <f>IF(BPU!D40="","",BPU!D40)</f>
        <v/>
      </c>
      <c r="F40" s="32" t="str">
        <f>IF(BPU!E40="","",BPU!E40)</f>
        <v/>
      </c>
      <c r="G40" s="38" t="str">
        <f>IF(DQE!F40="","",DQE!F40)</f>
        <v/>
      </c>
    </row>
    <row r="41" ht="26" customHeight="1">
      <c r="A41" s="35" t="str">
        <f>IF(BPU!A41="","",BPU!A41)</f>
        <v/>
      </c>
      <c r="B41" s="32" t="str">
        <f>IF(BPU!B41="","",BPU!B41)</f>
        <v/>
      </c>
      <c r="C41" s="35" t="str">
        <f>IF(BPU!C41="","",BPU!C41)</f>
        <v/>
      </c>
      <c r="D41" s="44" t="str">
        <f>IF(DQE!D41="","",DQE!D41)</f>
        <v/>
      </c>
      <c r="E41" s="37" t="str">
        <f>IF(BPU!D41="","",BPU!D41)</f>
        <v/>
      </c>
      <c r="F41" s="32" t="str">
        <f>IF(BPU!E41="","",BPU!E41)</f>
        <v/>
      </c>
      <c r="G41" s="38" t="str">
        <f>IF(DQE!F41="","",DQE!F41)</f>
        <v/>
      </c>
    </row>
    <row r="42" ht="26" customHeight="1">
      <c r="A42" s="35" t="str">
        <f>IF(BPU!A42="","",BPU!A42)</f>
        <v/>
      </c>
      <c r="B42" s="32" t="str">
        <f>IF(BPU!B42="","",BPU!B42)</f>
        <v/>
      </c>
      <c r="C42" s="35" t="str">
        <f>IF(BPU!C42="","",BPU!C42)</f>
        <v/>
      </c>
      <c r="D42" s="44" t="str">
        <f>IF(DQE!D42="","",DQE!D42)</f>
        <v/>
      </c>
      <c r="E42" s="37" t="str">
        <f>IF(BPU!D42="","",BPU!D42)</f>
        <v/>
      </c>
      <c r="F42" s="32" t="str">
        <f>IF(BPU!E42="","",BPU!E42)</f>
        <v/>
      </c>
      <c r="G42" s="38" t="str">
        <f>IF(DQE!F42="","",DQE!F42)</f>
        <v/>
      </c>
    </row>
    <row r="43" ht="26" customHeight="1">
      <c r="A43" s="35" t="str">
        <f>IF(BPU!A43="","",BPU!A43)</f>
        <v/>
      </c>
      <c r="B43" s="32" t="str">
        <f>IF(BPU!B43="","",BPU!B43)</f>
        <v/>
      </c>
      <c r="C43" s="35" t="str">
        <f>IF(BPU!C43="","",BPU!C43)</f>
        <v/>
      </c>
      <c r="D43" s="44" t="str">
        <f>IF(DQE!D43="","",DQE!D43)</f>
        <v/>
      </c>
      <c r="E43" s="37" t="str">
        <f>IF(BPU!D43="","",BPU!D43)</f>
        <v/>
      </c>
      <c r="F43" s="32" t="str">
        <f>IF(BPU!E43="","",BPU!E43)</f>
        <v/>
      </c>
      <c r="G43" s="38" t="str">
        <f>IF(DQE!F43="","",DQE!F43)</f>
        <v/>
      </c>
    </row>
    <row r="44" ht="26" customHeight="1">
      <c r="A44" s="35" t="str">
        <f>IF(BPU!A44="","",BPU!A44)</f>
        <v/>
      </c>
      <c r="B44" s="32" t="str">
        <f>IF(BPU!B44="","",BPU!B44)</f>
        <v/>
      </c>
      <c r="C44" s="35" t="str">
        <f>IF(BPU!C44="","",BPU!C44)</f>
        <v/>
      </c>
      <c r="D44" s="44" t="str">
        <f>IF(DQE!D44="","",DQE!D44)</f>
        <v/>
      </c>
      <c r="E44" s="37" t="str">
        <f>IF(BPU!D44="","",BPU!D44)</f>
        <v/>
      </c>
      <c r="F44" s="32" t="str">
        <f>IF(BPU!E44="","",BPU!E44)</f>
        <v/>
      </c>
      <c r="G44" s="38" t="str">
        <f>IF(DQE!F44="","",DQE!F44)</f>
        <v/>
      </c>
    </row>
    <row r="45" ht="26" customHeight="1">
      <c r="A45" s="35" t="str">
        <f>IF(BPU!A45="","",BPU!A45)</f>
        <v/>
      </c>
      <c r="B45" s="32" t="str">
        <f>IF(BPU!B45="","",BPU!B45)</f>
        <v/>
      </c>
      <c r="C45" s="35" t="str">
        <f>IF(BPU!C45="","",BPU!C45)</f>
        <v/>
      </c>
      <c r="D45" s="44" t="str">
        <f>IF(DQE!D45="","",DQE!D45)</f>
        <v/>
      </c>
      <c r="E45" s="37" t="str">
        <f>IF(BPU!D45="","",BPU!D45)</f>
        <v/>
      </c>
      <c r="F45" s="32" t="str">
        <f>IF(BPU!E45="","",BPU!E45)</f>
        <v/>
      </c>
      <c r="G45" s="38" t="str">
        <f>IF(DQE!F45="","",DQE!F45)</f>
        <v/>
      </c>
    </row>
    <row r="46" ht="26" customHeight="1">
      <c r="A46" s="35" t="str">
        <f>IF(BPU!A46="","",BPU!A46)</f>
        <v/>
      </c>
      <c r="B46" s="32" t="str">
        <f>IF(BPU!B46="","",BPU!B46)</f>
        <v/>
      </c>
      <c r="C46" s="35" t="str">
        <f>IF(BPU!C46="","",BPU!C46)</f>
        <v/>
      </c>
      <c r="D46" s="44" t="str">
        <f>IF(DQE!D46="","",DQE!D46)</f>
        <v/>
      </c>
      <c r="E46" s="37" t="str">
        <f>IF(BPU!D46="","",BPU!D46)</f>
        <v/>
      </c>
      <c r="F46" s="32" t="str">
        <f>IF(BPU!E46="","",BPU!E46)</f>
        <v/>
      </c>
      <c r="G46" s="38" t="str">
        <f>IF(DQE!F46="","",DQE!F46)</f>
        <v/>
      </c>
    </row>
    <row r="47" ht="26" customHeight="1">
      <c r="A47" s="35" t="str">
        <f>IF(BPU!A47="","",BPU!A47)</f>
        <v/>
      </c>
      <c r="B47" s="32" t="str">
        <f>IF(BPU!B47="","",BPU!B47)</f>
        <v/>
      </c>
      <c r="C47" s="35" t="str">
        <f>IF(BPU!C47="","",BPU!C47)</f>
        <v/>
      </c>
      <c r="D47" s="44" t="str">
        <f>IF(DQE!D47="","",DQE!D47)</f>
        <v/>
      </c>
      <c r="E47" s="37" t="str">
        <f>IF(BPU!D47="","",BPU!D47)</f>
        <v/>
      </c>
      <c r="F47" s="32" t="str">
        <f>IF(BPU!E47="","",BPU!E47)</f>
        <v/>
      </c>
      <c r="G47" s="38" t="str">
        <f>IF(DQE!F47="","",DQE!F47)</f>
        <v/>
      </c>
    </row>
    <row r="48" ht="26" customHeight="1">
      <c r="A48" s="35" t="str">
        <f>IF(BPU!A48="","",BPU!A48)</f>
        <v/>
      </c>
      <c r="B48" s="32" t="str">
        <f>IF(BPU!B48="","",BPU!B48)</f>
        <v/>
      </c>
      <c r="C48" s="35" t="str">
        <f>IF(BPU!C48="","",BPU!C48)</f>
        <v/>
      </c>
      <c r="D48" s="44" t="str">
        <f>IF(DQE!D48="","",DQE!D48)</f>
        <v/>
      </c>
      <c r="E48" s="37" t="str">
        <f>IF(BPU!D48="","",BPU!D48)</f>
        <v/>
      </c>
      <c r="F48" s="32" t="str">
        <f>IF(BPU!E48="","",BPU!E48)</f>
        <v/>
      </c>
      <c r="G48" s="38" t="str">
        <f>IF(DQE!F48="","",DQE!F48)</f>
        <v/>
      </c>
    </row>
    <row r="49" ht="26" customHeight="1">
      <c r="A49" s="35" t="str">
        <f>IF(BPU!A49="","",BPU!A49)</f>
        <v/>
      </c>
      <c r="B49" s="32" t="str">
        <f>IF(BPU!B49="","",BPU!B49)</f>
        <v/>
      </c>
      <c r="C49" s="35" t="str">
        <f>IF(BPU!C49="","",BPU!C49)</f>
        <v/>
      </c>
      <c r="D49" s="44" t="str">
        <f>IF(DQE!D49="","",DQE!D49)</f>
        <v/>
      </c>
      <c r="E49" s="37" t="str">
        <f>IF(BPU!D49="","",BPU!D49)</f>
        <v/>
      </c>
      <c r="F49" s="32" t="str">
        <f>IF(BPU!E49="","",BPU!E49)</f>
        <v/>
      </c>
      <c r="G49" s="38" t="str">
        <f>IF(DQE!F49="","",DQE!F49)</f>
        <v/>
      </c>
    </row>
    <row r="50" ht="26" customHeight="1">
      <c r="A50" s="35" t="str">
        <f>IF(BPU!A50="","",BPU!A50)</f>
        <v/>
      </c>
      <c r="B50" s="32" t="str">
        <f>IF(BPU!B50="","",BPU!B50)</f>
        <v/>
      </c>
      <c r="C50" s="35" t="str">
        <f>IF(BPU!C50="","",BPU!C50)</f>
        <v/>
      </c>
      <c r="D50" s="44" t="str">
        <f>IF(DQE!D50="","",DQE!D50)</f>
        <v/>
      </c>
      <c r="E50" s="37" t="str">
        <f>IF(BPU!D50="","",BPU!D50)</f>
        <v/>
      </c>
      <c r="F50" s="32" t="str">
        <f>IF(BPU!E50="","",BPU!E50)</f>
        <v/>
      </c>
      <c r="G50" s="38" t="str">
        <f>IF(DQE!F50="","",DQE!F50)</f>
        <v/>
      </c>
    </row>
    <row r="51" ht="26" customHeight="1">
      <c r="A51" s="35" t="str">
        <f>IF(BPU!A51="","",BPU!A51)</f>
        <v/>
      </c>
      <c r="B51" s="32" t="str">
        <f>IF(BPU!B51="","",BPU!B51)</f>
        <v/>
      </c>
      <c r="C51" s="35" t="str">
        <f>IF(BPU!C51="","",BPU!C51)</f>
        <v/>
      </c>
      <c r="D51" s="44" t="str">
        <f>IF(DQE!D51="","",DQE!D51)</f>
        <v/>
      </c>
      <c r="E51" s="37" t="str">
        <f>IF(BPU!D51="","",BPU!D51)</f>
        <v/>
      </c>
      <c r="F51" s="32" t="str">
        <f>IF(BPU!E51="","",BPU!E51)</f>
        <v/>
      </c>
      <c r="G51" s="38" t="str">
        <f>IF(DQE!F51="","",DQE!F51)</f>
        <v/>
      </c>
    </row>
    <row r="52" ht="26" customHeight="1">
      <c r="A52" s="35" t="str">
        <f>IF(BPU!A52="","",BPU!A52)</f>
        <v/>
      </c>
      <c r="B52" s="32" t="str">
        <f>IF(BPU!B52="","",BPU!B52)</f>
        <v/>
      </c>
      <c r="C52" s="35" t="str">
        <f>IF(BPU!C52="","",BPU!C52)</f>
        <v/>
      </c>
      <c r="D52" s="44" t="str">
        <f>IF(DQE!D52="","",DQE!D52)</f>
        <v/>
      </c>
      <c r="E52" s="37" t="str">
        <f>IF(BPU!D52="","",BPU!D52)</f>
        <v/>
      </c>
      <c r="F52" s="32" t="str">
        <f>IF(BPU!E52="","",BPU!E52)</f>
        <v/>
      </c>
      <c r="G52" s="38" t="str">
        <f>IF(DQE!F52="","",DQE!F52)</f>
        <v/>
      </c>
    </row>
    <row r="53" ht="26" customHeight="1">
      <c r="A53" s="35" t="str">
        <f>IF(BPU!A53="","",BPU!A53)</f>
        <v/>
      </c>
      <c r="B53" s="32" t="str">
        <f>IF(BPU!B53="","",BPU!B53)</f>
        <v/>
      </c>
      <c r="C53" s="35" t="str">
        <f>IF(BPU!C53="","",BPU!C53)</f>
        <v/>
      </c>
      <c r="D53" s="44" t="str">
        <f>IF(DQE!D53="","",DQE!D53)</f>
        <v/>
      </c>
      <c r="E53" s="37" t="str">
        <f>IF(BPU!D53="","",BPU!D53)</f>
        <v/>
      </c>
      <c r="F53" s="32" t="str">
        <f>IF(BPU!E53="","",BPU!E53)</f>
        <v/>
      </c>
      <c r="G53" s="38" t="str">
        <f>IF(DQE!F53="","",DQE!F53)</f>
        <v/>
      </c>
    </row>
    <row r="54" ht="26" customHeight="1">
      <c r="A54" s="35" t="str">
        <f>IF(BPU!A54="","",BPU!A54)</f>
        <v/>
      </c>
      <c r="B54" s="32" t="str">
        <f>IF(BPU!B54="","",BPU!B54)</f>
        <v/>
      </c>
      <c r="C54" s="35" t="str">
        <f>IF(BPU!C54="","",BPU!C54)</f>
        <v/>
      </c>
      <c r="D54" s="44" t="str">
        <f>IF(DQE!D54="","",DQE!D54)</f>
        <v/>
      </c>
      <c r="E54" s="37" t="str">
        <f>IF(BPU!D54="","",BPU!D54)</f>
        <v/>
      </c>
      <c r="F54" s="32" t="str">
        <f>IF(BPU!E54="","",BPU!E54)</f>
        <v/>
      </c>
      <c r="G54" s="38" t="str">
        <f>IF(DQE!F54="","",DQE!F54)</f>
        <v/>
      </c>
    </row>
    <row r="55" ht="26" customHeight="1">
      <c r="A55" s="35" t="str">
        <f>IF(BPU!A55="","",BPU!A55)</f>
        <v/>
      </c>
      <c r="B55" s="32" t="str">
        <f>IF(BPU!B55="","",BPU!B55)</f>
        <v/>
      </c>
      <c r="C55" s="35" t="str">
        <f>IF(BPU!C55="","",BPU!C55)</f>
        <v/>
      </c>
      <c r="D55" s="44" t="str">
        <f>IF(DQE!D55="","",DQE!D55)</f>
        <v/>
      </c>
      <c r="E55" s="37" t="str">
        <f>IF(BPU!D55="","",BPU!D55)</f>
        <v/>
      </c>
      <c r="F55" s="32" t="str">
        <f>IF(BPU!E55="","",BPU!E55)</f>
        <v/>
      </c>
      <c r="G55" s="38" t="str">
        <f>IF(DQE!F55="","",DQE!F55)</f>
        <v/>
      </c>
    </row>
    <row r="56" ht="26" customHeight="1">
      <c r="A56" s="35" t="str">
        <f>IF(BPU!A56="","",BPU!A56)</f>
        <v/>
      </c>
      <c r="B56" s="32" t="str">
        <f>IF(BPU!B56="","",BPU!B56)</f>
        <v/>
      </c>
      <c r="C56" s="35" t="str">
        <f>IF(BPU!C56="","",BPU!C56)</f>
        <v/>
      </c>
      <c r="D56" s="44" t="str">
        <f>IF(DQE!D56="","",DQE!D56)</f>
        <v/>
      </c>
      <c r="E56" s="37" t="str">
        <f>IF(BPU!D56="","",BPU!D56)</f>
        <v/>
      </c>
      <c r="F56" s="32" t="str">
        <f>IF(BPU!E56="","",BPU!E56)</f>
        <v/>
      </c>
      <c r="G56" s="38" t="str">
        <f>IF(DQE!F56="","",DQE!F56)</f>
        <v/>
      </c>
    </row>
    <row r="57" ht="26" customHeight="1">
      <c r="A57" s="35" t="str">
        <f>IF(BPU!A57="","",BPU!A57)</f>
        <v/>
      </c>
      <c r="B57" s="32" t="str">
        <f>IF(BPU!B57="","",BPU!B57)</f>
        <v/>
      </c>
      <c r="C57" s="35" t="str">
        <f>IF(BPU!C57="","",BPU!C57)</f>
        <v/>
      </c>
      <c r="D57" s="44" t="str">
        <f>IF(DQE!D57="","",DQE!D57)</f>
        <v/>
      </c>
      <c r="E57" s="37" t="str">
        <f>IF(BPU!D57="","",BPU!D57)</f>
        <v/>
      </c>
      <c r="F57" s="32" t="str">
        <f>IF(BPU!E57="","",BPU!E57)</f>
        <v/>
      </c>
      <c r="G57" s="38" t="str">
        <f>IF(DQE!F57="","",DQE!F57)</f>
        <v/>
      </c>
    </row>
    <row r="58" ht="26" customHeight="1">
      <c r="A58" s="35" t="str">
        <f>IF(BPU!A58="","",BPU!A58)</f>
        <v/>
      </c>
      <c r="B58" s="32" t="str">
        <f>IF(BPU!B58="","",BPU!B58)</f>
        <v/>
      </c>
      <c r="C58" s="35" t="str">
        <f>IF(BPU!C58="","",BPU!C58)</f>
        <v/>
      </c>
      <c r="D58" s="44" t="str">
        <f>IF(DQE!D58="","",DQE!D58)</f>
        <v/>
      </c>
      <c r="E58" s="37" t="str">
        <f>IF(BPU!D58="","",BPU!D58)</f>
        <v/>
      </c>
      <c r="F58" s="32" t="str">
        <f>IF(BPU!E58="","",BPU!E58)</f>
        <v/>
      </c>
      <c r="G58" s="38" t="str">
        <f>IF(DQE!F58="","",DQE!F58)</f>
        <v/>
      </c>
    </row>
    <row r="59" ht="26" customHeight="1">
      <c r="A59" s="35" t="str">
        <f>IF(BPU!A59="","",BPU!A59)</f>
        <v/>
      </c>
      <c r="B59" s="32" t="str">
        <f>IF(BPU!B59="","",BPU!B59)</f>
        <v/>
      </c>
      <c r="C59" s="35" t="str">
        <f>IF(BPU!C59="","",BPU!C59)</f>
        <v/>
      </c>
      <c r="D59" s="44" t="str">
        <f>IF(DQE!D59="","",DQE!D59)</f>
        <v/>
      </c>
      <c r="E59" s="37" t="str">
        <f>IF(BPU!D59="","",BPU!D59)</f>
        <v/>
      </c>
      <c r="F59" s="32" t="str">
        <f>IF(BPU!E59="","",BPU!E59)</f>
        <v/>
      </c>
      <c r="G59" s="38" t="str">
        <f>IF(DQE!F59="","",DQE!F59)</f>
        <v/>
      </c>
    </row>
    <row r="60" ht="26" customHeight="1">
      <c r="A60" s="35" t="str">
        <f>IF(BPU!A60="","",BPU!A60)</f>
        <v/>
      </c>
      <c r="B60" s="32" t="str">
        <f>IF(BPU!B60="","",BPU!B60)</f>
        <v/>
      </c>
      <c r="C60" s="35" t="str">
        <f>IF(BPU!C60="","",BPU!C60)</f>
        <v/>
      </c>
      <c r="D60" s="44" t="str">
        <f>IF(DQE!D60="","",DQE!D60)</f>
        <v/>
      </c>
      <c r="E60" s="37" t="str">
        <f>IF(BPU!D60="","",BPU!D60)</f>
        <v/>
      </c>
      <c r="F60" s="32" t="str">
        <f>IF(BPU!E60="","",BPU!E60)</f>
        <v/>
      </c>
      <c r="G60" s="38" t="str">
        <f>IF(DQE!F60="","",DQE!F60)</f>
        <v/>
      </c>
    </row>
    <row r="61" ht="26" customHeight="1">
      <c r="A61" s="35" t="str">
        <f>IF(BPU!A61="","",BPU!A61)</f>
        <v/>
      </c>
      <c r="B61" s="32" t="str">
        <f>IF(BPU!B61="","",BPU!B61)</f>
        <v/>
      </c>
      <c r="C61" s="35" t="str">
        <f>IF(BPU!C61="","",BPU!C61)</f>
        <v/>
      </c>
      <c r="D61" s="44" t="str">
        <f>IF(DQE!D61="","",DQE!D61)</f>
        <v/>
      </c>
      <c r="E61" s="37" t="str">
        <f>IF(BPU!D61="","",BPU!D61)</f>
        <v/>
      </c>
      <c r="F61" s="32" t="str">
        <f>IF(BPU!E61="","",BPU!E61)</f>
        <v/>
      </c>
      <c r="G61" s="38" t="str">
        <f>IF(DQE!F61="","",DQE!F61)</f>
        <v/>
      </c>
    </row>
    <row r="62" ht="26" customHeight="1">
      <c r="A62" s="35" t="str">
        <f>IF(BPU!A62="","",BPU!A62)</f>
        <v/>
      </c>
      <c r="B62" s="32" t="str">
        <f>IF(BPU!B62="","",BPU!B62)</f>
        <v/>
      </c>
      <c r="C62" s="35" t="str">
        <f>IF(BPU!C62="","",BPU!C62)</f>
        <v/>
      </c>
      <c r="D62" s="44" t="str">
        <f>IF(DQE!D62="","",DQE!D62)</f>
        <v/>
      </c>
      <c r="E62" s="37" t="str">
        <f>IF(BPU!D62="","",BPU!D62)</f>
        <v/>
      </c>
      <c r="F62" s="32" t="str">
        <f>IF(BPU!E62="","",BPU!E62)</f>
        <v/>
      </c>
      <c r="G62" s="38" t="str">
        <f>IF(DQE!F62="","",DQE!F62)</f>
        <v/>
      </c>
    </row>
    <row r="63" ht="26" customHeight="1">
      <c r="A63" s="35" t="str">
        <f>IF(BPU!A63="","",BPU!A63)</f>
        <v/>
      </c>
      <c r="B63" s="32" t="str">
        <f>IF(BPU!B63="","",BPU!B63)</f>
        <v/>
      </c>
      <c r="C63" s="35" t="str">
        <f>IF(BPU!C63="","",BPU!C63)</f>
        <v/>
      </c>
      <c r="D63" s="44" t="str">
        <f>IF(DQE!D63="","",DQE!D63)</f>
        <v/>
      </c>
      <c r="E63" s="37" t="str">
        <f>IF(BPU!D63="","",BPU!D63)</f>
        <v/>
      </c>
      <c r="F63" s="32" t="str">
        <f>IF(BPU!E63="","",BPU!E63)</f>
        <v/>
      </c>
      <c r="G63" s="38" t="str">
        <f>IF(DQE!F63="","",DQE!F63)</f>
        <v/>
      </c>
    </row>
    <row r="64" ht="26" customHeight="1">
      <c r="A64" s="35" t="str">
        <f>IF(BPU!A64="","",BPU!A64)</f>
        <v/>
      </c>
      <c r="B64" s="32" t="str">
        <f>IF(BPU!B64="","",BPU!B64)</f>
        <v/>
      </c>
      <c r="C64" s="35" t="str">
        <f>IF(BPU!C64="","",BPU!C64)</f>
        <v/>
      </c>
      <c r="D64" s="44" t="str">
        <f>IF(DQE!D64="","",DQE!D64)</f>
        <v/>
      </c>
      <c r="E64" s="37" t="str">
        <f>IF(BPU!D64="","",BPU!D64)</f>
        <v/>
      </c>
      <c r="F64" s="32" t="str">
        <f>IF(BPU!E64="","",BPU!E64)</f>
        <v/>
      </c>
      <c r="G64" s="38" t="str">
        <f>IF(DQE!F64="","",DQE!F64)</f>
        <v/>
      </c>
    </row>
    <row r="65" ht="26" customHeight="1">
      <c r="A65" s="35" t="str">
        <f>IF(BPU!A65="","",BPU!A65)</f>
        <v/>
      </c>
      <c r="B65" s="32" t="str">
        <f>IF(BPU!B65="","",BPU!B65)</f>
        <v/>
      </c>
      <c r="C65" s="35" t="str">
        <f>IF(BPU!C65="","",BPU!C65)</f>
        <v/>
      </c>
      <c r="D65" s="44" t="str">
        <f>IF(DQE!D65="","",DQE!D65)</f>
        <v/>
      </c>
      <c r="E65" s="37" t="str">
        <f>IF(BPU!D65="","",BPU!D65)</f>
        <v/>
      </c>
      <c r="F65" s="32" t="str">
        <f>IF(BPU!E65="","",BPU!E65)</f>
        <v/>
      </c>
      <c r="G65" s="38" t="str">
        <f>IF(DQE!F65="","",DQE!F65)</f>
        <v/>
      </c>
    </row>
    <row r="66" ht="26" customHeight="1">
      <c r="A66" s="35" t="str">
        <f>IF(BPU!A66="","",BPU!A66)</f>
        <v/>
      </c>
      <c r="B66" s="32" t="str">
        <f>IF(BPU!B66="","",BPU!B66)</f>
        <v/>
      </c>
      <c r="C66" s="35" t="str">
        <f>IF(BPU!C66="","",BPU!C66)</f>
        <v/>
      </c>
      <c r="D66" s="44" t="str">
        <f>IF(DQE!D66="","",DQE!D66)</f>
        <v/>
      </c>
      <c r="E66" s="37" t="str">
        <f>IF(BPU!D66="","",BPU!D66)</f>
        <v/>
      </c>
      <c r="F66" s="32" t="str">
        <f>IF(BPU!E66="","",BPU!E66)</f>
        <v/>
      </c>
      <c r="G66" s="38" t="str">
        <f>IF(DQE!F66="","",DQE!F66)</f>
        <v/>
      </c>
    </row>
    <row r="67" ht="26" customHeight="1">
      <c r="A67" s="35" t="str">
        <f>IF(BPU!A67="","",BPU!A67)</f>
        <v/>
      </c>
      <c r="B67" s="32" t="str">
        <f>IF(BPU!B67="","",BPU!B67)</f>
        <v/>
      </c>
      <c r="C67" s="35" t="str">
        <f>IF(BPU!C67="","",BPU!C67)</f>
        <v/>
      </c>
      <c r="D67" s="44" t="str">
        <f>IF(DQE!D67="","",DQE!D67)</f>
        <v/>
      </c>
      <c r="E67" s="37" t="str">
        <f>IF(BPU!D67="","",BPU!D67)</f>
        <v/>
      </c>
      <c r="F67" s="32" t="str">
        <f>IF(BPU!E67="","",BPU!E67)</f>
        <v/>
      </c>
      <c r="G67" s="38" t="str">
        <f>IF(DQE!F67="","",DQE!F67)</f>
        <v/>
      </c>
    </row>
    <row r="68" ht="26" customHeight="1">
      <c r="A68" s="35" t="str">
        <f>IF(BPU!A68="","",BPU!A68)</f>
        <v/>
      </c>
      <c r="B68" s="32" t="str">
        <f>IF(BPU!B68="","",BPU!B68)</f>
        <v/>
      </c>
      <c r="C68" s="35" t="str">
        <f>IF(BPU!C68="","",BPU!C68)</f>
        <v/>
      </c>
      <c r="D68" s="44" t="str">
        <f>IF(DQE!D68="","",DQE!D68)</f>
        <v/>
      </c>
      <c r="E68" s="37" t="str">
        <f>IF(BPU!D68="","",BPU!D68)</f>
        <v/>
      </c>
      <c r="F68" s="32" t="str">
        <f>IF(BPU!E68="","",BPU!E68)</f>
        <v/>
      </c>
      <c r="G68" s="38" t="str">
        <f>IF(DQE!F68="","",DQE!F68)</f>
        <v/>
      </c>
    </row>
    <row r="69" ht="26" customHeight="1">
      <c r="A69" s="35" t="str">
        <f>IF(BPU!A69="","",BPU!A69)</f>
        <v/>
      </c>
      <c r="B69" s="32" t="str">
        <f>IF(BPU!B69="","",BPU!B69)</f>
        <v/>
      </c>
      <c r="C69" s="35" t="str">
        <f>IF(BPU!C69="","",BPU!C69)</f>
        <v/>
      </c>
      <c r="D69" s="44" t="str">
        <f>IF(DQE!D69="","",DQE!D69)</f>
        <v/>
      </c>
      <c r="E69" s="37" t="str">
        <f>IF(BPU!D69="","",BPU!D69)</f>
        <v/>
      </c>
      <c r="F69" s="32" t="str">
        <f>IF(BPU!E69="","",BPU!E69)</f>
        <v/>
      </c>
      <c r="G69" s="38" t="str">
        <f>IF(DQE!F69="","",DQE!F69)</f>
        <v/>
      </c>
    </row>
    <row r="70" ht="26" customHeight="1">
      <c r="A70" s="35" t="str">
        <f>IF(BPU!A70="","",BPU!A70)</f>
        <v/>
      </c>
      <c r="B70" s="32" t="str">
        <f>IF(BPU!B70="","",BPU!B70)</f>
        <v/>
      </c>
      <c r="C70" s="35" t="str">
        <f>IF(BPU!C70="","",BPU!C70)</f>
        <v/>
      </c>
      <c r="D70" s="44" t="str">
        <f>IF(DQE!D70="","",DQE!D70)</f>
        <v/>
      </c>
      <c r="E70" s="37" t="str">
        <f>IF(BPU!D70="","",BPU!D70)</f>
        <v/>
      </c>
      <c r="F70" s="32" t="str">
        <f>IF(BPU!E70="","",BPU!E70)</f>
        <v/>
      </c>
      <c r="G70" s="38" t="str">
        <f>IF(DQE!F70="","",DQE!F70)</f>
        <v/>
      </c>
    </row>
    <row r="71" ht="26" customHeight="1">
      <c r="A71" s="35" t="str">
        <f>IF(BPU!A71="","",BPU!A71)</f>
        <v/>
      </c>
      <c r="B71" s="32" t="str">
        <f>IF(BPU!B71="","",BPU!B71)</f>
        <v/>
      </c>
      <c r="C71" s="35" t="str">
        <f>IF(BPU!C71="","",BPU!C71)</f>
        <v/>
      </c>
      <c r="D71" s="44" t="str">
        <f>IF(DQE!D71="","",DQE!D71)</f>
        <v/>
      </c>
      <c r="E71" s="37" t="str">
        <f>IF(BPU!D71="","",BPU!D71)</f>
        <v/>
      </c>
      <c r="F71" s="32" t="str">
        <f>IF(BPU!E71="","",BPU!E71)</f>
        <v/>
      </c>
      <c r="G71" s="38" t="str">
        <f>IF(DQE!F71="","",DQE!F71)</f>
        <v/>
      </c>
    </row>
    <row r="72" ht="26" customHeight="1">
      <c r="A72" s="35" t="str">
        <f>IF(BPU!A72="","",BPU!A72)</f>
        <v/>
      </c>
      <c r="B72" s="32" t="str">
        <f>IF(BPU!B72="","",BPU!B72)</f>
        <v/>
      </c>
      <c r="C72" s="35" t="str">
        <f>IF(BPU!C72="","",BPU!C72)</f>
        <v/>
      </c>
      <c r="D72" s="44" t="str">
        <f>IF(DQE!D72="","",DQE!D72)</f>
        <v/>
      </c>
      <c r="E72" s="37" t="str">
        <f>IF(BPU!D72="","",BPU!D72)</f>
        <v/>
      </c>
      <c r="F72" s="32" t="str">
        <f>IF(BPU!E72="","",BPU!E72)</f>
        <v/>
      </c>
      <c r="G72" s="38" t="str">
        <f>IF(DQE!F72="","",DQE!F72)</f>
        <v/>
      </c>
    </row>
    <row r="73" ht="26" customHeight="1">
      <c r="A73" s="35" t="str">
        <f>IF(BPU!A73="","",BPU!A73)</f>
        <v/>
      </c>
      <c r="B73" s="32" t="str">
        <f>IF(BPU!B73="","",BPU!B73)</f>
        <v/>
      </c>
      <c r="C73" s="35" t="str">
        <f>IF(BPU!C73="","",BPU!C73)</f>
        <v/>
      </c>
      <c r="D73" s="44" t="str">
        <f>IF(DQE!D73="","",DQE!D73)</f>
        <v/>
      </c>
      <c r="E73" s="37" t="str">
        <f>IF(BPU!D73="","",BPU!D73)</f>
        <v/>
      </c>
      <c r="F73" s="32" t="str">
        <f>IF(BPU!E73="","",BPU!E73)</f>
        <v/>
      </c>
      <c r="G73" s="38" t="str">
        <f>IF(DQE!F73="","",DQE!F73)</f>
        <v/>
      </c>
    </row>
    <row r="74" ht="26" customHeight="1">
      <c r="A74" s="35" t="str">
        <f>IF(BPU!A74="","",BPU!A74)</f>
        <v/>
      </c>
      <c r="B74" s="32" t="str">
        <f>IF(BPU!B74="","",BPU!B74)</f>
        <v/>
      </c>
      <c r="C74" s="35" t="str">
        <f>IF(BPU!C74="","",BPU!C74)</f>
        <v/>
      </c>
      <c r="D74" s="44" t="str">
        <f>IF(DQE!D74="","",DQE!D74)</f>
        <v/>
      </c>
      <c r="E74" s="37" t="str">
        <f>IF(BPU!D74="","",BPU!D74)</f>
        <v/>
      </c>
      <c r="F74" s="32" t="str">
        <f>IF(BPU!E74="","",BPU!E74)</f>
        <v/>
      </c>
      <c r="G74" s="38" t="str">
        <f>IF(DQE!F74="","",DQE!F74)</f>
        <v/>
      </c>
    </row>
    <row r="75" ht="26" customHeight="1">
      <c r="A75" s="35" t="str">
        <f>IF(BPU!A75="","",BPU!A75)</f>
        <v/>
      </c>
      <c r="B75" s="32" t="str">
        <f>IF(BPU!B75="","",BPU!B75)</f>
        <v/>
      </c>
      <c r="C75" s="35" t="str">
        <f>IF(BPU!C75="","",BPU!C75)</f>
        <v/>
      </c>
      <c r="D75" s="44" t="str">
        <f>IF(DQE!D75="","",DQE!D75)</f>
        <v/>
      </c>
      <c r="E75" s="37" t="str">
        <f>IF(BPU!D75="","",BPU!D75)</f>
        <v/>
      </c>
      <c r="F75" s="32" t="str">
        <f>IF(BPU!E75="","",BPU!E75)</f>
        <v/>
      </c>
      <c r="G75" s="38" t="str">
        <f>IF(DQE!F75="","",DQE!F75)</f>
        <v/>
      </c>
    </row>
    <row r="76" ht="26" customHeight="1">
      <c r="A76" s="35" t="str">
        <f>IF(BPU!A76="","",BPU!A76)</f>
        <v/>
      </c>
      <c r="B76" s="32" t="str">
        <f>IF(BPU!B76="","",BPU!B76)</f>
        <v/>
      </c>
      <c r="C76" s="35" t="str">
        <f>IF(BPU!C76="","",BPU!C76)</f>
        <v/>
      </c>
      <c r="D76" s="44" t="str">
        <f>IF(DQE!D76="","",DQE!D76)</f>
        <v/>
      </c>
      <c r="E76" s="37" t="str">
        <f>IF(BPU!D76="","",BPU!D76)</f>
        <v/>
      </c>
      <c r="F76" s="32" t="str">
        <f>IF(BPU!E76="","",BPU!E76)</f>
        <v/>
      </c>
      <c r="G76" s="38" t="str">
        <f>IF(DQE!F76="","",DQE!F76)</f>
        <v/>
      </c>
    </row>
    <row r="77" ht="26" customHeight="1">
      <c r="A77" s="35" t="str">
        <f>IF(BPU!A77="","",BPU!A77)</f>
        <v/>
      </c>
      <c r="B77" s="32" t="str">
        <f>IF(BPU!B77="","",BPU!B77)</f>
        <v/>
      </c>
      <c r="C77" s="35" t="str">
        <f>IF(BPU!C77="","",BPU!C77)</f>
        <v/>
      </c>
      <c r="D77" s="44" t="str">
        <f>IF(DQE!D77="","",DQE!D77)</f>
        <v/>
      </c>
      <c r="E77" s="37" t="str">
        <f>IF(BPU!D77="","",BPU!D77)</f>
        <v/>
      </c>
      <c r="F77" s="32" t="str">
        <f>IF(BPU!E77="","",BPU!E77)</f>
        <v/>
      </c>
      <c r="G77" s="38" t="str">
        <f>IF(DQE!F77="","",DQE!F77)</f>
        <v/>
      </c>
    </row>
    <row r="78" ht="26" customHeight="1">
      <c r="A78" s="35" t="str">
        <f>IF(BPU!A78="","",BPU!A78)</f>
        <v/>
      </c>
      <c r="B78" s="32" t="str">
        <f>IF(BPU!B78="","",BPU!B78)</f>
        <v/>
      </c>
      <c r="C78" s="35" t="str">
        <f>IF(BPU!C78="","",BPU!C78)</f>
        <v/>
      </c>
      <c r="D78" s="44" t="str">
        <f>IF(DQE!D78="","",DQE!D78)</f>
        <v/>
      </c>
      <c r="E78" s="37" t="str">
        <f>IF(BPU!D78="","",BPU!D78)</f>
        <v/>
      </c>
      <c r="F78" s="32" t="str">
        <f>IF(BPU!E78="","",BPU!E78)</f>
        <v/>
      </c>
      <c r="G78" s="38" t="str">
        <f>IF(DQE!F78="","",DQE!F78)</f>
        <v/>
      </c>
    </row>
    <row r="79" ht="26" customHeight="1">
      <c r="A79" s="35" t="str">
        <f>IF(BPU!A79="","",BPU!A79)</f>
        <v/>
      </c>
      <c r="B79" s="32" t="str">
        <f>IF(BPU!B79="","",BPU!B79)</f>
        <v/>
      </c>
      <c r="C79" s="35" t="str">
        <f>IF(BPU!C79="","",BPU!C79)</f>
        <v/>
      </c>
      <c r="D79" s="44" t="str">
        <f>IF(DQE!D79="","",DQE!D79)</f>
        <v/>
      </c>
      <c r="E79" s="37" t="str">
        <f>IF(BPU!D79="","",BPU!D79)</f>
        <v/>
      </c>
      <c r="F79" s="32" t="str">
        <f>IF(BPU!E79="","",BPU!E79)</f>
        <v/>
      </c>
      <c r="G79" s="38" t="str">
        <f>IF(DQE!F79="","",DQE!F79)</f>
        <v/>
      </c>
    </row>
    <row r="80" ht="26" customHeight="1">
      <c r="A80" s="35" t="str">
        <f>IF(BPU!A80="","",BPU!A80)</f>
        <v/>
      </c>
      <c r="B80" s="32" t="str">
        <f>IF(BPU!B80="","",BPU!B80)</f>
        <v/>
      </c>
      <c r="C80" s="35" t="str">
        <f>IF(BPU!C80="","",BPU!C80)</f>
        <v/>
      </c>
      <c r="D80" s="44" t="str">
        <f>IF(DQE!D80="","",DQE!D80)</f>
        <v/>
      </c>
      <c r="E80" s="37" t="str">
        <f>IF(BPU!D80="","",BPU!D80)</f>
        <v/>
      </c>
      <c r="F80" s="32" t="str">
        <f>IF(BPU!E80="","",BPU!E80)</f>
        <v/>
      </c>
      <c r="G80" s="38" t="str">
        <f>IF(DQE!F80="","",DQE!F80)</f>
        <v/>
      </c>
    </row>
    <row r="81" ht="26" customHeight="1">
      <c r="A81" s="35" t="str">
        <f>IF(BPU!A81="","",BPU!A81)</f>
        <v/>
      </c>
      <c r="B81" s="32" t="str">
        <f>IF(BPU!B81="","",BPU!B81)</f>
        <v/>
      </c>
      <c r="C81" s="35" t="str">
        <f>IF(BPU!C81="","",BPU!C81)</f>
        <v/>
      </c>
      <c r="D81" s="44" t="str">
        <f>IF(DQE!D81="","",DQE!D81)</f>
        <v/>
      </c>
      <c r="E81" s="37" t="str">
        <f>IF(BPU!D81="","",BPU!D81)</f>
        <v/>
      </c>
      <c r="F81" s="32" t="str">
        <f>IF(BPU!E81="","",BPU!E81)</f>
        <v/>
      </c>
      <c r="G81" s="38" t="str">
        <f>IF(DQE!F81="","",DQE!F81)</f>
        <v/>
      </c>
    </row>
    <row r="82" ht="26" customHeight="1">
      <c r="A82" s="35" t="str">
        <f>IF(BPU!A82="","",BPU!A82)</f>
        <v/>
      </c>
      <c r="B82" s="32" t="str">
        <f>IF(BPU!B82="","",BPU!B82)</f>
        <v/>
      </c>
      <c r="C82" s="35" t="str">
        <f>IF(BPU!C82="","",BPU!C82)</f>
        <v/>
      </c>
      <c r="D82" s="44" t="str">
        <f>IF(DQE!D82="","",DQE!D82)</f>
        <v/>
      </c>
      <c r="E82" s="37" t="str">
        <f>IF(BPU!D82="","",BPU!D82)</f>
        <v/>
      </c>
      <c r="F82" s="32" t="str">
        <f>IF(BPU!E82="","",BPU!E82)</f>
        <v/>
      </c>
      <c r="G82" s="38" t="str">
        <f>IF(DQE!F82="","",DQE!F82)</f>
        <v/>
      </c>
    </row>
    <row r="83" ht="26" customHeight="1">
      <c r="A83" s="35" t="str">
        <f>IF(BPU!A83="","",BPU!A83)</f>
        <v/>
      </c>
      <c r="B83" s="32" t="str">
        <f>IF(BPU!B83="","",BPU!B83)</f>
        <v/>
      </c>
      <c r="C83" s="35" t="str">
        <f>IF(BPU!C83="","",BPU!C83)</f>
        <v/>
      </c>
      <c r="D83" s="44" t="str">
        <f>IF(DQE!D83="","",DQE!D83)</f>
        <v/>
      </c>
      <c r="E83" s="37" t="str">
        <f>IF(BPU!D83="","",BPU!D83)</f>
        <v/>
      </c>
      <c r="F83" s="32" t="str">
        <f>IF(BPU!E83="","",BPU!E83)</f>
        <v/>
      </c>
      <c r="G83" s="38" t="str">
        <f>IF(DQE!F83="","",DQE!F83)</f>
        <v/>
      </c>
    </row>
    <row r="84" ht="26" customHeight="1">
      <c r="A84" s="35" t="str">
        <f>IF(BPU!A84="","",BPU!A84)</f>
        <v/>
      </c>
      <c r="B84" s="32" t="str">
        <f>IF(BPU!B84="","",BPU!B84)</f>
        <v/>
      </c>
      <c r="C84" s="35" t="str">
        <f>IF(BPU!C84="","",BPU!C84)</f>
        <v/>
      </c>
      <c r="D84" s="44" t="str">
        <f>IF(DQE!D84="","",DQE!D84)</f>
        <v/>
      </c>
      <c r="E84" s="37" t="str">
        <f>IF(BPU!D84="","",BPU!D84)</f>
        <v/>
      </c>
      <c r="F84" s="32" t="str">
        <f>IF(BPU!E84="","",BPU!E84)</f>
        <v/>
      </c>
      <c r="G84" s="38" t="str">
        <f>IF(DQE!F84="","",DQE!F84)</f>
        <v/>
      </c>
    </row>
    <row r="85" ht="26" customHeight="1">
      <c r="A85" s="35" t="str">
        <f>IF(BPU!A85="","",BPU!A85)</f>
        <v/>
      </c>
      <c r="B85" s="32" t="str">
        <f>IF(BPU!B85="","",BPU!B85)</f>
        <v/>
      </c>
      <c r="C85" s="35" t="str">
        <f>IF(BPU!C85="","",BPU!C85)</f>
        <v/>
      </c>
      <c r="D85" s="44" t="str">
        <f>IF(DQE!D85="","",DQE!D85)</f>
        <v/>
      </c>
      <c r="E85" s="37" t="str">
        <f>IF(BPU!D85="","",BPU!D85)</f>
        <v/>
      </c>
      <c r="F85" s="32" t="str">
        <f>IF(BPU!E85="","",BPU!E85)</f>
        <v/>
      </c>
      <c r="G85" s="38" t="str">
        <f>IF(DQE!F85="","",DQE!F85)</f>
        <v/>
      </c>
    </row>
    <row r="86" ht="26" customHeight="1">
      <c r="A86" s="35" t="str">
        <f>IF(BPU!A86="","",BPU!A86)</f>
        <v/>
      </c>
      <c r="B86" s="32" t="str">
        <f>IF(BPU!B86="","",BPU!B86)</f>
        <v/>
      </c>
      <c r="C86" s="35" t="str">
        <f>IF(BPU!C86="","",BPU!C86)</f>
        <v/>
      </c>
      <c r="D86" s="44" t="str">
        <f>IF(DQE!D86="","",DQE!D86)</f>
        <v/>
      </c>
      <c r="E86" s="37" t="str">
        <f>IF(BPU!D86="","",BPU!D86)</f>
        <v/>
      </c>
      <c r="F86" s="32" t="str">
        <f>IF(BPU!E86="","",BPU!E86)</f>
        <v/>
      </c>
      <c r="G86" s="38" t="str">
        <f>IF(DQE!F86="","",DQE!F86)</f>
        <v/>
      </c>
    </row>
    <row r="87" ht="26" customHeight="1">
      <c r="A87" s="35" t="str">
        <f>IF(BPU!A87="","",BPU!A87)</f>
        <v/>
      </c>
      <c r="B87" s="32" t="str">
        <f>IF(BPU!B87="","",BPU!B87)</f>
        <v/>
      </c>
      <c r="C87" s="35" t="str">
        <f>IF(BPU!C87="","",BPU!C87)</f>
        <v/>
      </c>
      <c r="D87" s="44" t="str">
        <f>IF(DQE!D87="","",DQE!D87)</f>
        <v/>
      </c>
      <c r="E87" s="37" t="str">
        <f>IF(BPU!D87="","",BPU!D87)</f>
        <v/>
      </c>
      <c r="F87" s="32" t="str">
        <f>IF(BPU!E87="","",BPU!E87)</f>
        <v/>
      </c>
      <c r="G87" s="38" t="str">
        <f>IF(DQE!F87="","",DQE!F87)</f>
        <v/>
      </c>
    </row>
    <row r="88" ht="26" customHeight="1">
      <c r="A88" s="35" t="str">
        <f>IF(BPU!A88="","",BPU!A88)</f>
        <v/>
      </c>
      <c r="B88" s="32" t="str">
        <f>IF(BPU!B88="","",BPU!B88)</f>
        <v/>
      </c>
      <c r="C88" s="35" t="str">
        <f>IF(BPU!C88="","",BPU!C88)</f>
        <v/>
      </c>
      <c r="D88" s="44" t="str">
        <f>IF(DQE!D88="","",DQE!D88)</f>
        <v/>
      </c>
      <c r="E88" s="37" t="str">
        <f>IF(BPU!D88="","",BPU!D88)</f>
        <v/>
      </c>
      <c r="F88" s="32" t="str">
        <f>IF(BPU!E88="","",BPU!E88)</f>
        <v/>
      </c>
      <c r="G88" s="38" t="str">
        <f>IF(DQE!F88="","",DQE!F88)</f>
        <v/>
      </c>
    </row>
    <row r="89" ht="26" customHeight="1">
      <c r="A89" s="35" t="str">
        <f>IF(BPU!A89="","",BPU!A89)</f>
        <v/>
      </c>
      <c r="B89" s="32" t="str">
        <f>IF(BPU!B89="","",BPU!B89)</f>
        <v/>
      </c>
      <c r="C89" s="35" t="str">
        <f>IF(BPU!C89="","",BPU!C89)</f>
        <v/>
      </c>
      <c r="D89" s="44" t="str">
        <f>IF(DQE!D89="","",DQE!D89)</f>
        <v/>
      </c>
      <c r="E89" s="37" t="str">
        <f>IF(BPU!D89="","",BPU!D89)</f>
        <v/>
      </c>
      <c r="F89" s="32" t="str">
        <f>IF(BPU!E89="","",BPU!E89)</f>
        <v/>
      </c>
      <c r="G89" s="38" t="str">
        <f>IF(DQE!F89="","",DQE!F89)</f>
        <v/>
      </c>
    </row>
    <row r="90" ht="26" customHeight="1">
      <c r="A90" s="35" t="str">
        <f>IF(BPU!A90="","",BPU!A90)</f>
        <v/>
      </c>
      <c r="B90" s="32" t="str">
        <f>IF(BPU!B90="","",BPU!B90)</f>
        <v/>
      </c>
      <c r="C90" s="35" t="str">
        <f>IF(BPU!C90="","",BPU!C90)</f>
        <v/>
      </c>
      <c r="D90" s="44" t="str">
        <f>IF(DQE!D90="","",DQE!D90)</f>
        <v/>
      </c>
      <c r="E90" s="37" t="str">
        <f>IF(BPU!D90="","",BPU!D90)</f>
        <v/>
      </c>
      <c r="F90" s="32" t="str">
        <f>IF(BPU!E90="","",BPU!E90)</f>
        <v/>
      </c>
      <c r="G90" s="38" t="str">
        <f>IF(DQE!F90="","",DQE!F90)</f>
        <v/>
      </c>
    </row>
    <row r="91" ht="26" customHeight="1">
      <c r="A91" s="35" t="str">
        <f>IF(BPU!A91="","",BPU!A91)</f>
        <v/>
      </c>
      <c r="B91" s="32" t="str">
        <f>IF(BPU!B91="","",BPU!B91)</f>
        <v/>
      </c>
      <c r="C91" s="35" t="str">
        <f>IF(BPU!C91="","",BPU!C91)</f>
        <v/>
      </c>
      <c r="D91" s="44" t="str">
        <f>IF(DQE!D91="","",DQE!D91)</f>
        <v/>
      </c>
      <c r="E91" s="37" t="str">
        <f>IF(BPU!D91="","",BPU!D91)</f>
        <v/>
      </c>
      <c r="F91" s="32" t="str">
        <f>IF(BPU!E91="","",BPU!E91)</f>
        <v/>
      </c>
      <c r="G91" s="38" t="str">
        <f>IF(DQE!F91="","",DQE!F91)</f>
        <v/>
      </c>
    </row>
    <row r="92" ht="26" customHeight="1">
      <c r="A92" s="35" t="str">
        <f>IF(BPU!A92="","",BPU!A92)</f>
        <v/>
      </c>
      <c r="B92" s="32" t="str">
        <f>IF(BPU!B92="","",BPU!B92)</f>
        <v/>
      </c>
      <c r="C92" s="35" t="str">
        <f>IF(BPU!C92="","",BPU!C92)</f>
        <v/>
      </c>
      <c r="D92" s="44" t="str">
        <f>IF(DQE!D92="","",DQE!D92)</f>
        <v/>
      </c>
      <c r="E92" s="37" t="str">
        <f>IF(BPU!D92="","",BPU!D92)</f>
        <v/>
      </c>
      <c r="F92" s="32" t="str">
        <f>IF(BPU!E92="","",BPU!E92)</f>
        <v/>
      </c>
      <c r="G92" s="38" t="str">
        <f>IF(DQE!F92="","",DQE!F92)</f>
        <v/>
      </c>
    </row>
    <row r="93" ht="26" customHeight="1">
      <c r="A93" s="35" t="str">
        <f>IF(BPU!A93="","",BPU!A93)</f>
        <v/>
      </c>
      <c r="B93" s="32" t="str">
        <f>IF(BPU!B93="","",BPU!B93)</f>
        <v/>
      </c>
      <c r="C93" s="35" t="str">
        <f>IF(BPU!C93="","",BPU!C93)</f>
        <v/>
      </c>
      <c r="D93" s="44" t="str">
        <f>IF(DQE!D93="","",DQE!D93)</f>
        <v/>
      </c>
      <c r="E93" s="37" t="str">
        <f>IF(BPU!D93="","",BPU!D93)</f>
        <v/>
      </c>
      <c r="F93" s="32" t="str">
        <f>IF(BPU!E93="","",BPU!E93)</f>
        <v/>
      </c>
      <c r="G93" s="38" t="str">
        <f>IF(DQE!F93="","",DQE!F93)</f>
        <v/>
      </c>
    </row>
    <row r="94" ht="26" customHeight="1">
      <c r="A94" s="35" t="str">
        <f>IF(BPU!A94="","",BPU!A94)</f>
        <v/>
      </c>
      <c r="B94" s="32" t="str">
        <f>IF(BPU!B94="","",BPU!B94)</f>
        <v/>
      </c>
      <c r="C94" s="35" t="str">
        <f>IF(BPU!C94="","",BPU!C94)</f>
        <v/>
      </c>
      <c r="D94" s="44" t="str">
        <f>IF(DQE!D94="","",DQE!D94)</f>
        <v/>
      </c>
      <c r="E94" s="37" t="str">
        <f>IF(BPU!D94="","",BPU!D94)</f>
        <v/>
      </c>
      <c r="F94" s="32" t="str">
        <f>IF(BPU!E94="","",BPU!E94)</f>
        <v/>
      </c>
      <c r="G94" s="38" t="str">
        <f>IF(DQE!F94="","",DQE!F94)</f>
        <v/>
      </c>
    </row>
    <row r="95" ht="26" customHeight="1">
      <c r="A95" s="35" t="str">
        <f>IF(BPU!A95="","",BPU!A95)</f>
        <v/>
      </c>
      <c r="B95" s="32" t="str">
        <f>IF(BPU!B95="","",BPU!B95)</f>
        <v/>
      </c>
      <c r="C95" s="35" t="str">
        <f>IF(BPU!C95="","",BPU!C95)</f>
        <v/>
      </c>
      <c r="D95" s="44" t="str">
        <f>IF(DQE!D95="","",DQE!D95)</f>
        <v/>
      </c>
      <c r="E95" s="37" t="str">
        <f>IF(BPU!D95="","",BPU!D95)</f>
        <v/>
      </c>
      <c r="F95" s="32" t="str">
        <f>IF(BPU!E95="","",BPU!E95)</f>
        <v/>
      </c>
      <c r="G95" s="38" t="str">
        <f>IF(DQE!F95="","",DQE!F95)</f>
        <v/>
      </c>
    </row>
    <row r="96" ht="26" customHeight="1">
      <c r="A96" s="35" t="str">
        <f>IF(BPU!A96="","",BPU!A96)</f>
        <v/>
      </c>
      <c r="B96" s="32" t="str">
        <f>IF(BPU!B96="","",BPU!B96)</f>
        <v/>
      </c>
      <c r="C96" s="35" t="str">
        <f>IF(BPU!C96="","",BPU!C96)</f>
        <v/>
      </c>
      <c r="D96" s="44" t="str">
        <f>IF(DQE!D96="","",DQE!D96)</f>
        <v/>
      </c>
      <c r="E96" s="37" t="str">
        <f>IF(BPU!D96="","",BPU!D96)</f>
        <v/>
      </c>
      <c r="F96" s="32" t="str">
        <f>IF(BPU!E96="","",BPU!E96)</f>
        <v/>
      </c>
      <c r="G96" s="38" t="str">
        <f>IF(DQE!F96="","",DQE!F96)</f>
        <v/>
      </c>
    </row>
    <row r="97" ht="26" customHeight="1">
      <c r="A97" s="35" t="str">
        <f>IF(BPU!A97="","",BPU!A97)</f>
        <v/>
      </c>
      <c r="B97" s="32" t="str">
        <f>IF(BPU!B97="","",BPU!B97)</f>
        <v/>
      </c>
      <c r="C97" s="35" t="str">
        <f>IF(BPU!C97="","",BPU!C97)</f>
        <v/>
      </c>
      <c r="D97" s="44" t="str">
        <f>IF(DQE!D97="","",DQE!D97)</f>
        <v/>
      </c>
      <c r="E97" s="37" t="str">
        <f>IF(BPU!D97="","",BPU!D97)</f>
        <v/>
      </c>
      <c r="F97" s="32" t="str">
        <f>IF(BPU!E97="","",BPU!E97)</f>
        <v/>
      </c>
      <c r="G97" s="38" t="str">
        <f>IF(DQE!F97="","",DQE!F97)</f>
        <v/>
      </c>
    </row>
    <row r="98" ht="26" customHeight="1">
      <c r="A98" s="35" t="str">
        <f>IF(BPU!A98="","",BPU!A98)</f>
        <v/>
      </c>
      <c r="B98" s="32" t="str">
        <f>IF(BPU!B98="","",BPU!B98)</f>
        <v/>
      </c>
      <c r="C98" s="35" t="str">
        <f>IF(BPU!C98="","",BPU!C98)</f>
        <v/>
      </c>
      <c r="D98" s="44" t="str">
        <f>IF(DQE!D98="","",DQE!D98)</f>
        <v/>
      </c>
      <c r="E98" s="37" t="str">
        <f>IF(BPU!D98="","",BPU!D98)</f>
        <v/>
      </c>
      <c r="F98" s="32" t="str">
        <f>IF(BPU!E98="","",BPU!E98)</f>
        <v/>
      </c>
      <c r="G98" s="38" t="str">
        <f>IF(DQE!F98="","",DQE!F98)</f>
        <v/>
      </c>
    </row>
    <row r="99" ht="26" customHeight="1">
      <c r="A99" s="35" t="str">
        <f>IF(BPU!A99="","",BPU!A99)</f>
        <v/>
      </c>
      <c r="B99" s="32" t="str">
        <f>IF(BPU!B99="","",BPU!B99)</f>
        <v/>
      </c>
      <c r="C99" s="35" t="str">
        <f>IF(BPU!C99="","",BPU!C99)</f>
        <v/>
      </c>
      <c r="D99" s="44" t="str">
        <f>IF(DQE!D99="","",DQE!D99)</f>
        <v/>
      </c>
      <c r="E99" s="37" t="str">
        <f>IF(BPU!D99="","",BPU!D99)</f>
        <v/>
      </c>
      <c r="F99" s="32" t="str">
        <f>IF(BPU!E99="","",BPU!E99)</f>
        <v/>
      </c>
      <c r="G99" s="38" t="str">
        <f>IF(DQE!F99="","",DQE!F99)</f>
        <v/>
      </c>
    </row>
    <row r="100" ht="26" customHeight="1">
      <c r="A100" s="35" t="str">
        <f>IF(BPU!A100="","",BPU!A100)</f>
        <v/>
      </c>
      <c r="B100" s="32" t="str">
        <f>IF(BPU!B100="","",BPU!B100)</f>
        <v/>
      </c>
      <c r="C100" s="35" t="str">
        <f>IF(BPU!C100="","",BPU!C100)</f>
        <v/>
      </c>
      <c r="D100" s="44" t="str">
        <f>IF(DQE!D100="","",DQE!D100)</f>
        <v/>
      </c>
      <c r="E100" s="37" t="str">
        <f>IF(BPU!D100="","",BPU!D100)</f>
        <v/>
      </c>
      <c r="F100" s="32" t="str">
        <f>IF(BPU!E100="","",BPU!E100)</f>
        <v/>
      </c>
      <c r="G100" s="38" t="str">
        <f>IF(DQE!F100="","",DQE!F100)</f>
        <v/>
      </c>
    </row>
    <row r="101" ht="26" customHeight="1">
      <c r="A101" s="35" t="str">
        <f>IF(BPU!A101="","",BPU!A101)</f>
        <v/>
      </c>
      <c r="B101" s="32" t="str">
        <f>IF(BPU!B101="","",BPU!B101)</f>
        <v/>
      </c>
      <c r="C101" s="35" t="str">
        <f>IF(BPU!C101="","",BPU!C101)</f>
        <v/>
      </c>
      <c r="D101" s="44" t="str">
        <f>IF(DQE!D101="","",DQE!D101)</f>
        <v/>
      </c>
      <c r="E101" s="37" t="str">
        <f>IF(BPU!D101="","",BPU!D101)</f>
        <v/>
      </c>
      <c r="F101" s="32" t="str">
        <f>IF(BPU!E101="","",BPU!E101)</f>
        <v/>
      </c>
      <c r="G101" s="38" t="str">
        <f>IF(DQE!F101="","",DQE!F101)</f>
        <v/>
      </c>
    </row>
    <row r="102" ht="26" customHeight="1">
      <c r="A102" s="35" t="str">
        <f>IF(BPU!A102="","",BPU!A102)</f>
        <v/>
      </c>
      <c r="B102" s="32" t="str">
        <f>IF(BPU!B102="","",BPU!B102)</f>
        <v/>
      </c>
      <c r="C102" s="35" t="str">
        <f>IF(BPU!C102="","",BPU!C102)</f>
        <v/>
      </c>
      <c r="D102" s="44" t="str">
        <f>IF(DQE!D102="","",DQE!D102)</f>
        <v/>
      </c>
      <c r="E102" s="37" t="str">
        <f>IF(BPU!D102="","",BPU!D102)</f>
        <v/>
      </c>
      <c r="F102" s="32" t="str">
        <f>IF(BPU!E102="","",BPU!E102)</f>
        <v/>
      </c>
      <c r="G102" s="38" t="str">
        <f>IF(DQE!F102="","",DQE!F102)</f>
        <v/>
      </c>
    </row>
    <row r="103" ht="26" customHeight="1">
      <c r="A103" s="35" t="str">
        <f>IF(BPU!A103="","",BPU!A103)</f>
        <v/>
      </c>
      <c r="B103" s="32" t="str">
        <f>IF(BPU!B103="","",BPU!B103)</f>
        <v/>
      </c>
      <c r="C103" s="35" t="str">
        <f>IF(BPU!C103="","",BPU!C103)</f>
        <v/>
      </c>
      <c r="D103" s="44" t="str">
        <f>IF(DQE!D103="","",DQE!D103)</f>
        <v/>
      </c>
      <c r="E103" s="37" t="str">
        <f>IF(BPU!D103="","",BPU!D103)</f>
        <v/>
      </c>
      <c r="F103" s="32" t="str">
        <f>IF(BPU!E103="","",BPU!E103)</f>
        <v/>
      </c>
      <c r="G103" s="38" t="str">
        <f>IF(DQE!F103="","",DQE!F103)</f>
        <v/>
      </c>
    </row>
    <row r="104" ht="26" customHeight="1">
      <c r="A104" s="35" t="str">
        <f>IF(BPU!A104="","",BPU!A104)</f>
        <v/>
      </c>
      <c r="B104" s="32" t="str">
        <f>IF(BPU!B104="","",BPU!B104)</f>
        <v/>
      </c>
      <c r="C104" s="35" t="str">
        <f>IF(BPU!C104="","",BPU!C104)</f>
        <v/>
      </c>
      <c r="D104" s="44" t="str">
        <f>IF(DQE!D104="","",DQE!D104)</f>
        <v/>
      </c>
      <c r="E104" s="37" t="str">
        <f>IF(BPU!D104="","",BPU!D104)</f>
        <v/>
      </c>
      <c r="F104" s="32" t="str">
        <f>IF(BPU!E104="","",BPU!E104)</f>
        <v/>
      </c>
      <c r="G104" s="38" t="str">
        <f>IF(DQE!F104="","",DQE!F104)</f>
        <v/>
      </c>
    </row>
    <row r="105" ht="26" customHeight="1">
      <c r="A105" s="35" t="str">
        <f>IF(BPU!A105="","",BPU!A105)</f>
        <v/>
      </c>
      <c r="B105" s="32" t="str">
        <f>IF(BPU!B105="","",BPU!B105)</f>
        <v/>
      </c>
      <c r="C105" s="35" t="str">
        <f>IF(BPU!C105="","",BPU!C105)</f>
        <v/>
      </c>
      <c r="D105" s="44" t="str">
        <f>IF(DQE!D105="","",DQE!D105)</f>
        <v/>
      </c>
      <c r="E105" s="37" t="str">
        <f>IF(BPU!D105="","",BPU!D105)</f>
        <v/>
      </c>
      <c r="F105" s="32" t="str">
        <f>IF(BPU!E105="","",BPU!E105)</f>
        <v/>
      </c>
      <c r="G105" s="38" t="str">
        <f>IF(DQE!F105="","",DQE!F105)</f>
        <v/>
      </c>
    </row>
    <row r="106" ht="26" customHeight="1">
      <c r="A106" s="35" t="str">
        <f>IF(BPU!A106="","",BPU!A106)</f>
        <v/>
      </c>
      <c r="B106" s="32" t="str">
        <f>IF(BPU!B106="","",BPU!B106)</f>
        <v/>
      </c>
      <c r="C106" s="35" t="str">
        <f>IF(BPU!C106="","",BPU!C106)</f>
        <v/>
      </c>
      <c r="D106" s="44" t="str">
        <f>IF(DQE!D106="","",DQE!D106)</f>
        <v/>
      </c>
      <c r="E106" s="37" t="str">
        <f>IF(BPU!D106="","",BPU!D106)</f>
        <v/>
      </c>
      <c r="F106" s="32" t="str">
        <f>IF(BPU!E106="","",BPU!E106)</f>
        <v/>
      </c>
      <c r="G106" s="38" t="str">
        <f>IF(DQE!F106="","",DQE!F106)</f>
        <v/>
      </c>
    </row>
    <row r="107" ht="26" customHeight="1">
      <c r="A107" s="35" t="str">
        <f>IF(BPU!A107="","",BPU!A107)</f>
        <v/>
      </c>
      <c r="B107" s="32" t="str">
        <f>IF(BPU!B107="","",BPU!B107)</f>
        <v/>
      </c>
      <c r="C107" s="35" t="str">
        <f>IF(BPU!C107="","",BPU!C107)</f>
        <v/>
      </c>
      <c r="D107" s="44" t="str">
        <f>IF(DQE!D107="","",DQE!D107)</f>
        <v/>
      </c>
      <c r="E107" s="37" t="str">
        <f>IF(BPU!D107="","",BPU!D107)</f>
        <v/>
      </c>
      <c r="F107" s="32" t="str">
        <f>IF(BPU!E107="","",BPU!E107)</f>
        <v/>
      </c>
      <c r="G107" s="38" t="str">
        <f>IF(DQE!F107="","",DQE!F107)</f>
        <v/>
      </c>
    </row>
    <row r="108" ht="26" customHeight="1">
      <c r="A108" s="35" t="str">
        <f>IF(BPU!A108="","",BPU!A108)</f>
        <v/>
      </c>
      <c r="B108" s="32" t="str">
        <f>IF(BPU!B108="","",BPU!B108)</f>
        <v/>
      </c>
      <c r="C108" s="35" t="str">
        <f>IF(BPU!C108="","",BPU!C108)</f>
        <v/>
      </c>
      <c r="D108" s="44" t="str">
        <f>IF(DQE!D108="","",DQE!D108)</f>
        <v/>
      </c>
      <c r="E108" s="37" t="str">
        <f>IF(BPU!D108="","",BPU!D108)</f>
        <v/>
      </c>
      <c r="F108" s="32" t="str">
        <f>IF(BPU!E108="","",BPU!E108)</f>
        <v/>
      </c>
      <c r="G108" s="38" t="str">
        <f>IF(DQE!F108="","",DQE!F108)</f>
        <v/>
      </c>
    </row>
    <row r="109" ht="26" customHeight="1">
      <c r="A109" s="35" t="str">
        <f>IF(BPU!A109="","",BPU!A109)</f>
        <v/>
      </c>
      <c r="B109" s="32" t="str">
        <f>IF(BPU!B109="","",BPU!B109)</f>
        <v/>
      </c>
      <c r="C109" s="35" t="str">
        <f>IF(BPU!C109="","",BPU!C109)</f>
        <v/>
      </c>
      <c r="D109" s="44" t="str">
        <f>IF(DQE!D109="","",DQE!D109)</f>
        <v/>
      </c>
      <c r="E109" s="37" t="str">
        <f>IF(BPU!D109="","",BPU!D109)</f>
        <v/>
      </c>
      <c r="F109" s="32" t="str">
        <f>IF(BPU!E109="","",BPU!E109)</f>
        <v/>
      </c>
      <c r="G109" s="38" t="str">
        <f>IF(DQE!F109="","",DQE!F109)</f>
        <v/>
      </c>
    </row>
    <row r="110" ht="26" customHeight="1">
      <c r="A110" s="35" t="str">
        <f>IF(BPU!A110="","",BPU!A110)</f>
        <v/>
      </c>
      <c r="B110" s="32" t="str">
        <f>IF(BPU!B110="","",BPU!B110)</f>
        <v/>
      </c>
      <c r="C110" s="35" t="str">
        <f>IF(BPU!C110="","",BPU!C110)</f>
        <v/>
      </c>
      <c r="D110" s="44" t="str">
        <f>IF(DQE!D110="","",DQE!D110)</f>
        <v/>
      </c>
      <c r="E110" s="37" t="str">
        <f>IF(BPU!D110="","",BPU!D110)</f>
        <v/>
      </c>
      <c r="F110" s="32" t="str">
        <f>IF(BPU!E110="","",BPU!E110)</f>
        <v/>
      </c>
      <c r="G110" s="38" t="str">
        <f>IF(DQE!F110="","",DQE!F110)</f>
        <v/>
      </c>
    </row>
    <row r="111" ht="26" customHeight="1">
      <c r="A111" s="35" t="str">
        <f>IF(BPU!A111="","",BPU!A111)</f>
        <v/>
      </c>
      <c r="B111" s="32" t="str">
        <f>IF(BPU!B111="","",BPU!B111)</f>
        <v/>
      </c>
      <c r="C111" s="35" t="str">
        <f>IF(BPU!C111="","",BPU!C111)</f>
        <v/>
      </c>
      <c r="D111" s="44" t="str">
        <f>IF(DQE!D111="","",DQE!D111)</f>
        <v/>
      </c>
      <c r="E111" s="37" t="str">
        <f>IF(BPU!D111="","",BPU!D111)</f>
        <v/>
      </c>
      <c r="F111" s="32" t="str">
        <f>IF(BPU!E111="","",BPU!E111)</f>
        <v/>
      </c>
      <c r="G111" s="38" t="str">
        <f>IF(DQE!F111="","",DQE!F111)</f>
        <v/>
      </c>
    </row>
    <row r="112" ht="26" customHeight="1">
      <c r="A112" s="35" t="str">
        <f>IF(BPU!A112="","",BPU!A112)</f>
        <v/>
      </c>
      <c r="B112" s="32" t="str">
        <f>IF(BPU!B112="","",BPU!B112)</f>
        <v/>
      </c>
      <c r="C112" s="35" t="str">
        <f>IF(BPU!C112="","",BPU!C112)</f>
        <v/>
      </c>
      <c r="D112" s="44" t="str">
        <f>IF(DQE!D112="","",DQE!D112)</f>
        <v/>
      </c>
      <c r="E112" s="37" t="str">
        <f>IF(BPU!D112="","",BPU!D112)</f>
        <v/>
      </c>
      <c r="F112" s="32" t="str">
        <f>IF(BPU!E112="","",BPU!E112)</f>
        <v/>
      </c>
      <c r="G112" s="38" t="str">
        <f>IF(DQE!F112="","",DQE!F112)</f>
        <v/>
      </c>
    </row>
    <row r="113" ht="26" customHeight="1">
      <c r="A113" s="35" t="str">
        <f>IF(BPU!A113="","",BPU!A113)</f>
        <v/>
      </c>
      <c r="B113" s="32" t="str">
        <f>IF(BPU!B113="","",BPU!B113)</f>
        <v/>
      </c>
      <c r="C113" s="35" t="str">
        <f>IF(BPU!C113="","",BPU!C113)</f>
        <v/>
      </c>
      <c r="D113" s="44" t="str">
        <f>IF(DQE!D113="","",DQE!D113)</f>
        <v/>
      </c>
      <c r="E113" s="37" t="str">
        <f>IF(BPU!D113="","",BPU!D113)</f>
        <v/>
      </c>
      <c r="F113" s="32" t="str">
        <f>IF(BPU!E113="","",BPU!E113)</f>
        <v/>
      </c>
      <c r="G113" s="38" t="str">
        <f>IF(DQE!F113="","",DQE!F113)</f>
        <v/>
      </c>
    </row>
    <row r="114" ht="26" customHeight="1">
      <c r="A114" s="35" t="str">
        <f>IF(BPU!A114="","",BPU!A114)</f>
        <v/>
      </c>
      <c r="B114" s="32" t="str">
        <f>IF(BPU!B114="","",BPU!B114)</f>
        <v/>
      </c>
      <c r="C114" s="35" t="str">
        <f>IF(BPU!C114="","",BPU!C114)</f>
        <v/>
      </c>
      <c r="D114" s="44" t="str">
        <f>IF(DQE!D114="","",DQE!D114)</f>
        <v/>
      </c>
      <c r="E114" s="37" t="str">
        <f>IF(BPU!D114="","",BPU!D114)</f>
        <v/>
      </c>
      <c r="F114" s="32" t="str">
        <f>IF(BPU!E114="","",BPU!E114)</f>
        <v/>
      </c>
      <c r="G114" s="38" t="str">
        <f>IF(DQE!F114="","",DQE!F114)</f>
        <v/>
      </c>
    </row>
    <row r="115" ht="26" customHeight="1">
      <c r="A115" s="35" t="str">
        <f>IF(BPU!A115="","",BPU!A115)</f>
        <v/>
      </c>
      <c r="B115" s="32" t="str">
        <f>IF(BPU!B115="","",BPU!B115)</f>
        <v/>
      </c>
      <c r="C115" s="35" t="str">
        <f>IF(BPU!C115="","",BPU!C115)</f>
        <v/>
      </c>
      <c r="D115" s="44" t="str">
        <f>IF(DQE!D115="","",DQE!D115)</f>
        <v/>
      </c>
      <c r="E115" s="37" t="str">
        <f>IF(BPU!D115="","",BPU!D115)</f>
        <v/>
      </c>
      <c r="F115" s="32" t="str">
        <f>IF(BPU!E115="","",BPU!E115)</f>
        <v/>
      </c>
      <c r="G115" s="38" t="str">
        <f>IF(DQE!F115="","",DQE!F115)</f>
        <v/>
      </c>
    </row>
    <row r="116" ht="26" customHeight="1">
      <c r="A116" s="35" t="str">
        <f>IF(BPU!A116="","",BPU!A116)</f>
        <v/>
      </c>
      <c r="B116" s="32" t="str">
        <f>IF(BPU!B116="","",BPU!B116)</f>
        <v/>
      </c>
      <c r="C116" s="35" t="str">
        <f>IF(BPU!C116="","",BPU!C116)</f>
        <v/>
      </c>
      <c r="D116" s="44" t="str">
        <f>IF(DQE!D116="","",DQE!D116)</f>
        <v/>
      </c>
      <c r="E116" s="37" t="str">
        <f>IF(BPU!D116="","",BPU!D116)</f>
        <v/>
      </c>
      <c r="F116" s="32" t="str">
        <f>IF(BPU!E116="","",BPU!E116)</f>
        <v/>
      </c>
      <c r="G116" s="38" t="str">
        <f>IF(DQE!F116="","",DQE!F116)</f>
        <v/>
      </c>
    </row>
    <row r="117" ht="26" customHeight="1">
      <c r="A117" s="35" t="str">
        <f>IF(BPU!A117="","",BPU!A117)</f>
        <v/>
      </c>
      <c r="B117" s="32" t="str">
        <f>IF(BPU!B117="","",BPU!B117)</f>
        <v/>
      </c>
      <c r="C117" s="35" t="str">
        <f>IF(BPU!C117="","",BPU!C117)</f>
        <v/>
      </c>
      <c r="D117" s="44" t="str">
        <f>IF(DQE!D117="","",DQE!D117)</f>
        <v/>
      </c>
      <c r="E117" s="37" t="str">
        <f>IF(BPU!D117="","",BPU!D117)</f>
        <v/>
      </c>
      <c r="F117" s="32" t="str">
        <f>IF(BPU!E117="","",BPU!E117)</f>
        <v/>
      </c>
      <c r="G117" s="38" t="str">
        <f>IF(DQE!F117="","",DQE!F117)</f>
        <v/>
      </c>
    </row>
    <row r="118" ht="26" customHeight="1">
      <c r="A118" s="35" t="str">
        <f>IF(BPU!A118="","",BPU!A118)</f>
        <v/>
      </c>
      <c r="B118" s="32" t="str">
        <f>IF(BPU!B118="","",BPU!B118)</f>
        <v/>
      </c>
      <c r="C118" s="35" t="str">
        <f>IF(BPU!C118="","",BPU!C118)</f>
        <v/>
      </c>
      <c r="D118" s="44" t="str">
        <f>IF(DQE!D118="","",DQE!D118)</f>
        <v/>
      </c>
      <c r="E118" s="37" t="str">
        <f>IF(BPU!D118="","",BPU!D118)</f>
        <v/>
      </c>
      <c r="F118" s="32" t="str">
        <f>IF(BPU!E118="","",BPU!E118)</f>
        <v/>
      </c>
      <c r="G118" s="38" t="str">
        <f>IF(DQE!F118="","",DQE!F118)</f>
        <v/>
      </c>
    </row>
    <row r="119" ht="26" customHeight="1">
      <c r="A119" s="35" t="str">
        <f>IF(BPU!A119="","",BPU!A119)</f>
        <v/>
      </c>
      <c r="B119" s="32" t="str">
        <f>IF(BPU!B119="","",BPU!B119)</f>
        <v/>
      </c>
      <c r="C119" s="35" t="str">
        <f>IF(BPU!C119="","",BPU!C119)</f>
        <v/>
      </c>
      <c r="D119" s="44" t="str">
        <f>IF(DQE!D119="","",DQE!D119)</f>
        <v/>
      </c>
      <c r="E119" s="37" t="str">
        <f>IF(BPU!D119="","",BPU!D119)</f>
        <v/>
      </c>
      <c r="F119" s="32" t="str">
        <f>IF(BPU!E119="","",BPU!E119)</f>
        <v/>
      </c>
      <c r="G119" s="38" t="str">
        <f>IF(DQE!F119="","",DQE!F119)</f>
        <v/>
      </c>
    </row>
    <row r="120" ht="26" customHeight="1">
      <c r="A120" s="35" t="str">
        <f>IF(BPU!A120="","",BPU!A120)</f>
        <v/>
      </c>
      <c r="B120" s="32" t="str">
        <f>IF(BPU!B120="","",BPU!B120)</f>
        <v/>
      </c>
      <c r="C120" s="35" t="str">
        <f>IF(BPU!C120="","",BPU!C120)</f>
        <v/>
      </c>
      <c r="D120" s="44" t="str">
        <f>IF(DQE!D120="","",DQE!D120)</f>
        <v/>
      </c>
      <c r="E120" s="37" t="str">
        <f>IF(BPU!D120="","",BPU!D120)</f>
        <v/>
      </c>
      <c r="F120" s="32" t="str">
        <f>IF(BPU!E120="","",BPU!E120)</f>
        <v/>
      </c>
      <c r="G120" s="38" t="str">
        <f>IF(DQE!F120="","",DQE!F120)</f>
        <v/>
      </c>
    </row>
    <row r="121" ht="26" customHeight="1">
      <c r="A121" s="35" t="str">
        <f>IF(BPU!A121="","",BPU!A121)</f>
        <v/>
      </c>
      <c r="B121" s="32" t="str">
        <f>IF(BPU!B121="","",BPU!B121)</f>
        <v/>
      </c>
      <c r="C121" s="35" t="str">
        <f>IF(BPU!C121="","",BPU!C121)</f>
        <v/>
      </c>
      <c r="D121" s="44" t="str">
        <f>IF(DQE!D121="","",DQE!D121)</f>
        <v/>
      </c>
      <c r="E121" s="37" t="str">
        <f>IF(BPU!D121="","",BPU!D121)</f>
        <v/>
      </c>
      <c r="F121" s="32" t="str">
        <f>IF(BPU!E121="","",BPU!E121)</f>
        <v/>
      </c>
      <c r="G121" s="38" t="str">
        <f>IF(DQE!F121="","",DQE!F121)</f>
        <v/>
      </c>
    </row>
    <row r="122" ht="26" customHeight="1">
      <c r="A122" s="35" t="str">
        <f>IF(BPU!A122="","",BPU!A122)</f>
        <v/>
      </c>
      <c r="B122" s="32" t="str">
        <f>IF(BPU!B122="","",BPU!B122)</f>
        <v/>
      </c>
      <c r="C122" s="35" t="str">
        <f>IF(BPU!C122="","",BPU!C122)</f>
        <v/>
      </c>
      <c r="D122" s="44" t="str">
        <f>IF(DQE!D122="","",DQE!D122)</f>
        <v/>
      </c>
      <c r="E122" s="37" t="str">
        <f>IF(BPU!D122="","",BPU!D122)</f>
        <v/>
      </c>
      <c r="F122" s="32" t="str">
        <f>IF(BPU!E122="","",BPU!E122)</f>
        <v/>
      </c>
      <c r="G122" s="38" t="str">
        <f>IF(DQE!F122="","",DQE!F122)</f>
        <v/>
      </c>
    </row>
    <row r="123" ht="26" customHeight="1">
      <c r="A123" s="35" t="str">
        <f>IF(BPU!A123="","",BPU!A123)</f>
        <v/>
      </c>
      <c r="B123" s="32" t="str">
        <f>IF(BPU!B123="","",BPU!B123)</f>
        <v/>
      </c>
      <c r="C123" s="35" t="str">
        <f>IF(BPU!C123="","",BPU!C123)</f>
        <v/>
      </c>
      <c r="D123" s="44" t="str">
        <f>IF(DQE!D123="","",DQE!D123)</f>
        <v/>
      </c>
      <c r="E123" s="37" t="str">
        <f>IF(BPU!D123="","",BPU!D123)</f>
        <v/>
      </c>
      <c r="F123" s="32" t="str">
        <f>IF(BPU!E123="","",BPU!E123)</f>
        <v/>
      </c>
      <c r="G123" s="38" t="str">
        <f>IF(DQE!F123="","",DQE!F123)</f>
        <v/>
      </c>
    </row>
    <row r="124" ht="26" customHeight="1">
      <c r="A124" s="35" t="str">
        <f>IF(BPU!A124="","",BPU!A124)</f>
        <v/>
      </c>
      <c r="B124" s="32" t="str">
        <f>IF(BPU!B124="","",BPU!B124)</f>
        <v/>
      </c>
      <c r="C124" s="35" t="str">
        <f>IF(BPU!C124="","",BPU!C124)</f>
        <v/>
      </c>
      <c r="D124" s="44" t="str">
        <f>IF(DQE!D124="","",DQE!D124)</f>
        <v/>
      </c>
      <c r="E124" s="37" t="str">
        <f>IF(BPU!D124="","",BPU!D124)</f>
        <v/>
      </c>
      <c r="F124" s="32" t="str">
        <f>IF(BPU!E124="","",BPU!E124)</f>
        <v/>
      </c>
      <c r="G124" s="38" t="str">
        <f>IF(DQE!F124="","",DQE!F124)</f>
        <v/>
      </c>
    </row>
    <row r="125" ht="26" customHeight="1">
      <c r="A125" s="35" t="str">
        <f>IF(BPU!A125="","",BPU!A125)</f>
        <v/>
      </c>
      <c r="B125" s="32" t="str">
        <f>IF(BPU!B125="","",BPU!B125)</f>
        <v/>
      </c>
      <c r="C125" s="35" t="str">
        <f>IF(BPU!C125="","",BPU!C125)</f>
        <v/>
      </c>
      <c r="D125" s="44" t="str">
        <f>IF(DQE!D125="","",DQE!D125)</f>
        <v/>
      </c>
      <c r="E125" s="37" t="str">
        <f>IF(BPU!D125="","",BPU!D125)</f>
        <v/>
      </c>
      <c r="F125" s="32" t="str">
        <f>IF(BPU!E125="","",BPU!E125)</f>
        <v/>
      </c>
      <c r="G125" s="38" t="str">
        <f>IF(DQE!F125="","",DQE!F125)</f>
        <v/>
      </c>
    </row>
    <row r="126" ht="26" customHeight="1">
      <c r="A126" s="35" t="str">
        <f>IF(BPU!A126="","",BPU!A126)</f>
        <v/>
      </c>
      <c r="B126" s="32" t="str">
        <f>IF(BPU!B126="","",BPU!B126)</f>
        <v/>
      </c>
      <c r="C126" s="35" t="str">
        <f>IF(BPU!C126="","",BPU!C126)</f>
        <v/>
      </c>
      <c r="D126" s="44" t="str">
        <f>IF(DQE!D126="","",DQE!D126)</f>
        <v/>
      </c>
      <c r="E126" s="37" t="str">
        <f>IF(BPU!D126="","",BPU!D126)</f>
        <v/>
      </c>
      <c r="F126" s="32" t="str">
        <f>IF(BPU!E126="","",BPU!E126)</f>
        <v/>
      </c>
      <c r="G126" s="38" t="str">
        <f>IF(DQE!F126="","",DQE!F126)</f>
        <v/>
      </c>
    </row>
    <row r="127" ht="26" customHeight="1">
      <c r="A127" s="35" t="str">
        <f>IF(BPU!A127="","",BPU!A127)</f>
        <v/>
      </c>
      <c r="B127" s="32" t="str">
        <f>IF(BPU!B127="","",BPU!B127)</f>
        <v/>
      </c>
      <c r="C127" s="35" t="str">
        <f>IF(BPU!C127="","",BPU!C127)</f>
        <v/>
      </c>
      <c r="D127" s="44" t="str">
        <f>IF(DQE!D127="","",DQE!D127)</f>
        <v/>
      </c>
      <c r="E127" s="37" t="str">
        <f>IF(BPU!D127="","",BPU!D127)</f>
        <v/>
      </c>
      <c r="F127" s="32" t="str">
        <f>IF(BPU!E127="","",BPU!E127)</f>
        <v/>
      </c>
      <c r="G127" s="38" t="str">
        <f>IF(DQE!F127="","",DQE!F127)</f>
        <v/>
      </c>
    </row>
    <row r="128" ht="26" customHeight="1">
      <c r="A128" s="35" t="str">
        <f>IF(BPU!A128="","",BPU!A128)</f>
        <v/>
      </c>
      <c r="B128" s="32" t="str">
        <f>IF(BPU!B128="","",BPU!B128)</f>
        <v/>
      </c>
      <c r="C128" s="35" t="str">
        <f>IF(BPU!C128="","",BPU!C128)</f>
        <v/>
      </c>
      <c r="D128" s="44" t="str">
        <f>IF(DQE!D128="","",DQE!D128)</f>
        <v/>
      </c>
      <c r="E128" s="37" t="str">
        <f>IF(BPU!D128="","",BPU!D128)</f>
        <v/>
      </c>
      <c r="F128" s="32" t="str">
        <f>IF(BPU!E128="","",BPU!E128)</f>
        <v/>
      </c>
      <c r="G128" s="38" t="str">
        <f>IF(DQE!F128="","",DQE!F128)</f>
        <v/>
      </c>
    </row>
    <row r="129" ht="26" customHeight="1">
      <c r="A129" s="35" t="str">
        <f>IF(BPU!A129="","",BPU!A129)</f>
        <v/>
      </c>
      <c r="B129" s="32" t="str">
        <f>IF(BPU!B129="","",BPU!B129)</f>
        <v/>
      </c>
      <c r="C129" s="35" t="str">
        <f>IF(BPU!C129="","",BPU!C129)</f>
        <v/>
      </c>
      <c r="D129" s="44" t="str">
        <f>IF(DQE!D129="","",DQE!D129)</f>
        <v/>
      </c>
      <c r="E129" s="37" t="str">
        <f>IF(BPU!D129="","",BPU!D129)</f>
        <v/>
      </c>
      <c r="F129" s="32" t="str">
        <f>IF(BPU!E129="","",BPU!E129)</f>
        <v/>
      </c>
      <c r="G129" s="38" t="str">
        <f>IF(DQE!F129="","",DQE!F129)</f>
        <v/>
      </c>
    </row>
    <row r="130" ht="26" customHeight="1">
      <c r="A130" s="35" t="str">
        <f>IF(BPU!A130="","",BPU!A130)</f>
        <v/>
      </c>
      <c r="B130" s="32" t="str">
        <f>IF(BPU!B130="","",BPU!B130)</f>
        <v/>
      </c>
      <c r="C130" s="35" t="str">
        <f>IF(BPU!C130="","",BPU!C130)</f>
        <v/>
      </c>
      <c r="D130" s="44" t="str">
        <f>IF(DQE!D130="","",DQE!D130)</f>
        <v/>
      </c>
      <c r="E130" s="37" t="str">
        <f>IF(BPU!D130="","",BPU!D130)</f>
        <v/>
      </c>
      <c r="F130" s="32" t="str">
        <f>IF(BPU!E130="","",BPU!E130)</f>
        <v/>
      </c>
      <c r="G130" s="38" t="str">
        <f>IF(DQE!F130="","",DQE!F130)</f>
        <v/>
      </c>
    </row>
    <row r="131" ht="26" customHeight="1">
      <c r="A131" s="35" t="str">
        <f>IF(BPU!A131="","",BPU!A131)</f>
        <v/>
      </c>
      <c r="B131" s="32" t="str">
        <f>IF(BPU!B131="","",BPU!B131)</f>
        <v/>
      </c>
      <c r="C131" s="35" t="str">
        <f>IF(BPU!C131="","",BPU!C131)</f>
        <v/>
      </c>
      <c r="D131" s="44" t="str">
        <f>IF(DQE!D131="","",DQE!D131)</f>
        <v/>
      </c>
      <c r="E131" s="37" t="str">
        <f>IF(BPU!D131="","",BPU!D131)</f>
        <v/>
      </c>
      <c r="F131" s="32" t="str">
        <f>IF(BPU!E131="","",BPU!E131)</f>
        <v/>
      </c>
      <c r="G131" s="38" t="str">
        <f>IF(DQE!F131="","",DQE!F131)</f>
        <v/>
      </c>
    </row>
    <row r="132" ht="26" customHeight="1">
      <c r="A132" s="35" t="str">
        <f>IF(BPU!A132="","",BPU!A132)</f>
        <v/>
      </c>
      <c r="B132" s="32" t="str">
        <f>IF(BPU!B132="","",BPU!B132)</f>
        <v/>
      </c>
      <c r="C132" s="35" t="str">
        <f>IF(BPU!C132="","",BPU!C132)</f>
        <v/>
      </c>
      <c r="D132" s="44" t="str">
        <f>IF(DQE!D132="","",DQE!D132)</f>
        <v/>
      </c>
      <c r="E132" s="37" t="str">
        <f>IF(BPU!D132="","",BPU!D132)</f>
        <v/>
      </c>
      <c r="F132" s="32" t="str">
        <f>IF(BPU!E132="","",BPU!E132)</f>
        <v/>
      </c>
      <c r="G132" s="38" t="str">
        <f>IF(DQE!F132="","",DQE!F132)</f>
        <v/>
      </c>
    </row>
    <row r="133" ht="26" customHeight="1">
      <c r="A133" s="35" t="str">
        <f>IF(BPU!A133="","",BPU!A133)</f>
        <v/>
      </c>
      <c r="B133" s="32" t="str">
        <f>IF(BPU!B133="","",BPU!B133)</f>
        <v/>
      </c>
      <c r="C133" s="35" t="str">
        <f>IF(BPU!C133="","",BPU!C133)</f>
        <v/>
      </c>
      <c r="D133" s="44" t="str">
        <f>IF(DQE!D133="","",DQE!D133)</f>
        <v/>
      </c>
      <c r="E133" s="37" t="str">
        <f>IF(BPU!D133="","",BPU!D133)</f>
        <v/>
      </c>
      <c r="F133" s="32" t="str">
        <f>IF(BPU!E133="","",BPU!E133)</f>
        <v/>
      </c>
      <c r="G133" s="38" t="str">
        <f>IF(DQE!F133="","",DQE!F133)</f>
        <v/>
      </c>
    </row>
    <row r="134" ht="26" customHeight="1">
      <c r="A134" s="35" t="str">
        <f>IF(BPU!A134="","",BPU!A134)</f>
        <v/>
      </c>
      <c r="B134" s="32" t="str">
        <f>IF(BPU!B134="","",BPU!B134)</f>
        <v/>
      </c>
      <c r="C134" s="35" t="str">
        <f>IF(BPU!C134="","",BPU!C134)</f>
        <v/>
      </c>
      <c r="D134" s="44" t="str">
        <f>IF(DQE!D134="","",DQE!D134)</f>
        <v/>
      </c>
      <c r="E134" s="37" t="str">
        <f>IF(BPU!D134="","",BPU!D134)</f>
        <v/>
      </c>
      <c r="F134" s="32" t="str">
        <f>IF(BPU!E134="","",BPU!E134)</f>
        <v/>
      </c>
      <c r="G134" s="38" t="str">
        <f>IF(DQE!F134="","",DQE!F134)</f>
        <v/>
      </c>
    </row>
    <row r="135" ht="26" customHeight="1">
      <c r="A135" s="35" t="str">
        <f>IF(BPU!A135="","",BPU!A135)</f>
        <v/>
      </c>
      <c r="B135" s="32" t="str">
        <f>IF(BPU!B135="","",BPU!B135)</f>
        <v/>
      </c>
      <c r="C135" s="35" t="str">
        <f>IF(BPU!C135="","",BPU!C135)</f>
        <v/>
      </c>
      <c r="D135" s="44" t="str">
        <f>IF(DQE!D135="","",DQE!D135)</f>
        <v/>
      </c>
      <c r="E135" s="37" t="str">
        <f>IF(BPU!D135="","",BPU!D135)</f>
        <v/>
      </c>
      <c r="F135" s="32" t="str">
        <f>IF(BPU!E135="","",BPU!E135)</f>
        <v/>
      </c>
      <c r="G135" s="38" t="str">
        <f>IF(DQE!F135="","",DQE!F135)</f>
        <v/>
      </c>
    </row>
    <row r="136" ht="26" customHeight="1">
      <c r="A136" s="35" t="str">
        <f>IF(BPU!A136="","",BPU!A136)</f>
        <v/>
      </c>
      <c r="B136" s="32" t="str">
        <f>IF(BPU!B136="","",BPU!B136)</f>
        <v/>
      </c>
      <c r="C136" s="35" t="str">
        <f>IF(BPU!C136="","",BPU!C136)</f>
        <v/>
      </c>
      <c r="D136" s="44" t="str">
        <f>IF(DQE!D136="","",DQE!D136)</f>
        <v/>
      </c>
      <c r="E136" s="37" t="str">
        <f>IF(BPU!D136="","",BPU!D136)</f>
        <v/>
      </c>
      <c r="F136" s="32" t="str">
        <f>IF(BPU!E136="","",BPU!E136)</f>
        <v/>
      </c>
      <c r="G136" s="38" t="str">
        <f>IF(DQE!F136="","",DQE!F136)</f>
        <v/>
      </c>
    </row>
    <row r="137" ht="26" customHeight="1">
      <c r="A137" s="35" t="str">
        <f>IF(BPU!A137="","",BPU!A137)</f>
        <v/>
      </c>
      <c r="B137" s="32" t="str">
        <f>IF(BPU!B137="","",BPU!B137)</f>
        <v/>
      </c>
      <c r="C137" s="35" t="str">
        <f>IF(BPU!C137="","",BPU!C137)</f>
        <v/>
      </c>
      <c r="D137" s="44" t="str">
        <f>IF(DQE!D137="","",DQE!D137)</f>
        <v/>
      </c>
      <c r="E137" s="37" t="str">
        <f>IF(BPU!D137="","",BPU!D137)</f>
        <v/>
      </c>
      <c r="F137" s="32" t="str">
        <f>IF(BPU!E137="","",BPU!E137)</f>
        <v/>
      </c>
      <c r="G137" s="38" t="str">
        <f>IF(DQE!F137="","",DQE!F137)</f>
        <v/>
      </c>
    </row>
    <row r="138" ht="26" customHeight="1">
      <c r="A138" s="35" t="str">
        <f>IF(BPU!A138="","",BPU!A138)</f>
        <v/>
      </c>
      <c r="B138" s="32" t="str">
        <f>IF(BPU!B138="","",BPU!B138)</f>
        <v/>
      </c>
      <c r="C138" s="35" t="str">
        <f>IF(BPU!C138="","",BPU!C138)</f>
        <v/>
      </c>
      <c r="D138" s="44" t="str">
        <f>IF(DQE!D138="","",DQE!D138)</f>
        <v/>
      </c>
      <c r="E138" s="37" t="str">
        <f>IF(BPU!D138="","",BPU!D138)</f>
        <v/>
      </c>
      <c r="F138" s="32" t="str">
        <f>IF(BPU!E138="","",BPU!E138)</f>
        <v/>
      </c>
      <c r="G138" s="38" t="str">
        <f>IF(DQE!F138="","",DQE!F138)</f>
        <v/>
      </c>
    </row>
    <row r="139" ht="26" customHeight="1">
      <c r="A139" s="35" t="str">
        <f>IF(BPU!A139="","",BPU!A139)</f>
        <v/>
      </c>
      <c r="B139" s="32" t="str">
        <f>IF(BPU!B139="","",BPU!B139)</f>
        <v/>
      </c>
      <c r="C139" s="35" t="str">
        <f>IF(BPU!C139="","",BPU!C139)</f>
        <v/>
      </c>
      <c r="D139" s="44" t="str">
        <f>IF(DQE!D139="","",DQE!D139)</f>
        <v/>
      </c>
      <c r="E139" s="37" t="str">
        <f>IF(BPU!D139="","",BPU!D139)</f>
        <v/>
      </c>
      <c r="F139" s="32" t="str">
        <f>IF(BPU!E139="","",BPU!E139)</f>
        <v/>
      </c>
      <c r="G139" s="38" t="str">
        <f>IF(DQE!F139="","",DQE!F139)</f>
        <v/>
      </c>
    </row>
    <row r="140" ht="26" customHeight="1">
      <c r="A140" s="35" t="str">
        <f>IF(BPU!A140="","",BPU!A140)</f>
        <v/>
      </c>
      <c r="B140" s="32" t="str">
        <f>IF(BPU!B140="","",BPU!B140)</f>
        <v/>
      </c>
      <c r="C140" s="35" t="str">
        <f>IF(BPU!C140="","",BPU!C140)</f>
        <v/>
      </c>
      <c r="D140" s="44" t="str">
        <f>IF(DQE!D140="","",DQE!D140)</f>
        <v/>
      </c>
      <c r="E140" s="37" t="str">
        <f>IF(BPU!D140="","",BPU!D140)</f>
        <v/>
      </c>
      <c r="F140" s="32" t="str">
        <f>IF(BPU!E140="","",BPU!E140)</f>
        <v/>
      </c>
      <c r="G140" s="38" t="str">
        <f>IF(DQE!F140="","",DQE!F140)</f>
        <v/>
      </c>
    </row>
    <row r="141" ht="26" customHeight="1">
      <c r="A141" s="35" t="str">
        <f>IF(BPU!A141="","",BPU!A141)</f>
        <v/>
      </c>
      <c r="B141" s="32" t="str">
        <f>IF(BPU!B141="","",BPU!B141)</f>
        <v/>
      </c>
      <c r="C141" s="35" t="str">
        <f>IF(BPU!C141="","",BPU!C141)</f>
        <v/>
      </c>
      <c r="D141" s="44" t="str">
        <f>IF(DQE!D141="","",DQE!D141)</f>
        <v/>
      </c>
      <c r="E141" s="37" t="str">
        <f>IF(BPU!D141="","",BPU!D141)</f>
        <v/>
      </c>
      <c r="F141" s="32" t="str">
        <f>IF(BPU!E141="","",BPU!E141)</f>
        <v/>
      </c>
      <c r="G141" s="38" t="str">
        <f>IF(DQE!F141="","",DQE!F141)</f>
        <v/>
      </c>
    </row>
    <row r="142" ht="26" customHeight="1">
      <c r="A142" s="35" t="str">
        <f>IF(BPU!A142="","",BPU!A142)</f>
        <v/>
      </c>
      <c r="B142" s="32" t="str">
        <f>IF(BPU!B142="","",BPU!B142)</f>
        <v/>
      </c>
      <c r="C142" s="35" t="str">
        <f>IF(BPU!C142="","",BPU!C142)</f>
        <v/>
      </c>
      <c r="D142" s="44" t="str">
        <f>IF(DQE!D142="","",DQE!D142)</f>
        <v/>
      </c>
      <c r="E142" s="37" t="str">
        <f>IF(BPU!D142="","",BPU!D142)</f>
        <v/>
      </c>
      <c r="F142" s="32" t="str">
        <f>IF(BPU!E142="","",BPU!E142)</f>
        <v/>
      </c>
      <c r="G142" s="38" t="str">
        <f>IF(DQE!F142="","",DQE!F142)</f>
        <v/>
      </c>
    </row>
    <row r="143" ht="26" customHeight="1">
      <c r="A143" s="35" t="str">
        <f>IF(BPU!A143="","",BPU!A143)</f>
        <v/>
      </c>
      <c r="B143" s="32" t="str">
        <f>IF(BPU!B143="","",BPU!B143)</f>
        <v/>
      </c>
      <c r="C143" s="35" t="str">
        <f>IF(BPU!C143="","",BPU!C143)</f>
        <v/>
      </c>
      <c r="D143" s="44" t="str">
        <f>IF(DQE!D143="","",DQE!D143)</f>
        <v/>
      </c>
      <c r="E143" s="37" t="str">
        <f>IF(BPU!D143="","",BPU!D143)</f>
        <v/>
      </c>
      <c r="F143" s="32" t="str">
        <f>IF(BPU!E143="","",BPU!E143)</f>
        <v/>
      </c>
      <c r="G143" s="38" t="str">
        <f>IF(DQE!F143="","",DQE!F143)</f>
        <v/>
      </c>
    </row>
    <row r="144" ht="26" customHeight="1">
      <c r="A144" s="35" t="str">
        <f>IF(BPU!A144="","",BPU!A144)</f>
        <v/>
      </c>
      <c r="B144" s="32" t="str">
        <f>IF(BPU!B144="","",BPU!B144)</f>
        <v/>
      </c>
      <c r="C144" s="35" t="str">
        <f>IF(BPU!C144="","",BPU!C144)</f>
        <v/>
      </c>
      <c r="D144" s="44" t="str">
        <f>IF(DQE!D144="","",DQE!D144)</f>
        <v/>
      </c>
      <c r="E144" s="37" t="str">
        <f>IF(BPU!D144="","",BPU!D144)</f>
        <v/>
      </c>
      <c r="F144" s="32" t="str">
        <f>IF(BPU!E144="","",BPU!E144)</f>
        <v/>
      </c>
      <c r="G144" s="38" t="str">
        <f>IF(DQE!F144="","",DQE!F144)</f>
        <v/>
      </c>
    </row>
    <row r="145" ht="26" customHeight="1">
      <c r="A145" s="35" t="str">
        <f>IF(BPU!A145="","",BPU!A145)</f>
        <v/>
      </c>
      <c r="B145" s="32" t="str">
        <f>IF(BPU!B145="","",BPU!B145)</f>
        <v/>
      </c>
      <c r="C145" s="35" t="str">
        <f>IF(BPU!C145="","",BPU!C145)</f>
        <v/>
      </c>
      <c r="D145" s="44" t="str">
        <f>IF(DQE!D145="","",DQE!D145)</f>
        <v/>
      </c>
      <c r="E145" s="37" t="str">
        <f>IF(BPU!D145="","",BPU!D145)</f>
        <v/>
      </c>
      <c r="F145" s="32" t="str">
        <f>IF(BPU!E145="","",BPU!E145)</f>
        <v/>
      </c>
      <c r="G145" s="38" t="str">
        <f>IF(DQE!F145="","",DQE!F145)</f>
        <v/>
      </c>
    </row>
    <row r="146" ht="26" customHeight="1">
      <c r="A146" s="35" t="str">
        <f>IF(BPU!A146="","",BPU!A146)</f>
        <v/>
      </c>
      <c r="B146" s="32" t="str">
        <f>IF(BPU!B146="","",BPU!B146)</f>
        <v/>
      </c>
      <c r="C146" s="35" t="str">
        <f>IF(BPU!C146="","",BPU!C146)</f>
        <v/>
      </c>
      <c r="D146" s="44" t="str">
        <f>IF(DQE!D146="","",DQE!D146)</f>
        <v/>
      </c>
      <c r="E146" s="37" t="str">
        <f>IF(BPU!D146="","",BPU!D146)</f>
        <v/>
      </c>
      <c r="F146" s="32" t="str">
        <f>IF(BPU!E146="","",BPU!E146)</f>
        <v/>
      </c>
      <c r="G146" s="38" t="str">
        <f>IF(DQE!F146="","",DQE!F146)</f>
        <v/>
      </c>
    </row>
    <row r="147" ht="26" customHeight="1">
      <c r="A147" s="35" t="str">
        <f>IF(BPU!A147="","",BPU!A147)</f>
        <v/>
      </c>
      <c r="B147" s="32" t="str">
        <f>IF(BPU!B147="","",BPU!B147)</f>
        <v/>
      </c>
      <c r="C147" s="35" t="str">
        <f>IF(BPU!C147="","",BPU!C147)</f>
        <v/>
      </c>
      <c r="D147" s="44" t="str">
        <f>IF(DQE!D147="","",DQE!D147)</f>
        <v/>
      </c>
      <c r="E147" s="37" t="str">
        <f>IF(BPU!D147="","",BPU!D147)</f>
        <v/>
      </c>
      <c r="F147" s="32" t="str">
        <f>IF(BPU!E147="","",BPU!E147)</f>
        <v/>
      </c>
      <c r="G147" s="38" t="str">
        <f>IF(DQE!F147="","",DQE!F147)</f>
        <v/>
      </c>
    </row>
    <row r="148" ht="26" customHeight="1">
      <c r="A148" s="35" t="str">
        <f>IF(BPU!A148="","",BPU!A148)</f>
        <v/>
      </c>
      <c r="B148" s="32" t="str">
        <f>IF(BPU!B148="","",BPU!B148)</f>
        <v/>
      </c>
      <c r="C148" s="35" t="str">
        <f>IF(BPU!C148="","",BPU!C148)</f>
        <v/>
      </c>
      <c r="D148" s="44" t="str">
        <f>IF(DQE!D148="","",DQE!D148)</f>
        <v/>
      </c>
      <c r="E148" s="37" t="str">
        <f>IF(BPU!D148="","",BPU!D148)</f>
        <v/>
      </c>
      <c r="F148" s="32" t="str">
        <f>IF(BPU!E148="","",BPU!E148)</f>
        <v/>
      </c>
      <c r="G148" s="38" t="str">
        <f>IF(DQE!F148="","",DQE!F148)</f>
        <v/>
      </c>
    </row>
    <row r="149" ht="26" customHeight="1">
      <c r="A149" s="35" t="str">
        <f>IF(BPU!A149="","",BPU!A149)</f>
        <v/>
      </c>
      <c r="B149" s="32" t="str">
        <f>IF(BPU!B149="","",BPU!B149)</f>
        <v/>
      </c>
      <c r="C149" s="35" t="str">
        <f>IF(BPU!C149="","",BPU!C149)</f>
        <v/>
      </c>
      <c r="D149" s="44" t="str">
        <f>IF(DQE!D149="","",DQE!D149)</f>
        <v/>
      </c>
      <c r="E149" s="37" t="str">
        <f>IF(BPU!D149="","",BPU!D149)</f>
        <v/>
      </c>
      <c r="F149" s="32" t="str">
        <f>IF(BPU!E149="","",BPU!E149)</f>
        <v/>
      </c>
      <c r="G149" s="38" t="str">
        <f>IF(DQE!F149="","",DQE!F149)</f>
        <v/>
      </c>
    </row>
    <row r="150" ht="26" customHeight="1">
      <c r="A150" s="35" t="str">
        <f>IF(BPU!A150="","",BPU!A150)</f>
        <v/>
      </c>
      <c r="B150" s="32" t="str">
        <f>IF(BPU!B150="","",BPU!B150)</f>
        <v/>
      </c>
      <c r="C150" s="35" t="str">
        <f>IF(BPU!C150="","",BPU!C150)</f>
        <v/>
      </c>
      <c r="D150" s="44" t="str">
        <f>IF(DQE!D150="","",DQE!D150)</f>
        <v/>
      </c>
      <c r="E150" s="37" t="str">
        <f>IF(BPU!D150="","",BPU!D150)</f>
        <v/>
      </c>
      <c r="F150" s="32" t="str">
        <f>IF(BPU!E150="","",BPU!E150)</f>
        <v/>
      </c>
      <c r="G150" s="38" t="str">
        <f>IF(DQE!F150="","",DQE!F150)</f>
        <v/>
      </c>
    </row>
    <row r="151" ht="26" customHeight="1">
      <c r="A151" s="35" t="str">
        <f>IF(BPU!A151="","",BPU!A151)</f>
        <v/>
      </c>
      <c r="B151" s="32" t="str">
        <f>IF(BPU!B151="","",BPU!B151)</f>
        <v/>
      </c>
      <c r="C151" s="35" t="str">
        <f>IF(BPU!C151="","",BPU!C151)</f>
        <v/>
      </c>
      <c r="D151" s="44" t="str">
        <f>IF(DQE!D151="","",DQE!D151)</f>
        <v/>
      </c>
      <c r="E151" s="37" t="str">
        <f>IF(BPU!D151="","",BPU!D151)</f>
        <v/>
      </c>
      <c r="F151" s="32" t="str">
        <f>IF(BPU!E151="","",BPU!E151)</f>
        <v/>
      </c>
      <c r="G151" s="38" t="str">
        <f>IF(DQE!F151="","",DQE!F151)</f>
        <v/>
      </c>
    </row>
    <row r="152" ht="26" customHeight="1">
      <c r="A152" s="35" t="str">
        <f>IF(BPU!A152="","",BPU!A152)</f>
        <v/>
      </c>
      <c r="B152" s="32" t="str">
        <f>IF(BPU!B152="","",BPU!B152)</f>
        <v/>
      </c>
      <c r="C152" s="35" t="str">
        <f>IF(BPU!C152="","",BPU!C152)</f>
        <v/>
      </c>
      <c r="D152" s="44" t="str">
        <f>IF(DQE!D152="","",DQE!D152)</f>
        <v/>
      </c>
      <c r="E152" s="37" t="str">
        <f>IF(BPU!D152="","",BPU!D152)</f>
        <v/>
      </c>
      <c r="F152" s="32" t="str">
        <f>IF(BPU!E152="","",BPU!E152)</f>
        <v/>
      </c>
      <c r="G152" s="38" t="str">
        <f>IF(DQE!F152="","",DQE!F152)</f>
        <v/>
      </c>
    </row>
    <row r="153" ht="26" customHeight="1">
      <c r="A153" s="35" t="str">
        <f>IF(BPU!A153="","",BPU!A153)</f>
        <v/>
      </c>
      <c r="B153" s="32" t="str">
        <f>IF(BPU!B153="","",BPU!B153)</f>
        <v/>
      </c>
      <c r="C153" s="35" t="str">
        <f>IF(BPU!C153="","",BPU!C153)</f>
        <v/>
      </c>
      <c r="D153" s="44" t="str">
        <f>IF(DQE!D153="","",DQE!D153)</f>
        <v/>
      </c>
      <c r="E153" s="37" t="str">
        <f>IF(BPU!D153="","",BPU!D153)</f>
        <v/>
      </c>
      <c r="F153" s="32" t="str">
        <f>IF(BPU!E153="","",BPU!E153)</f>
        <v/>
      </c>
      <c r="G153" s="38" t="str">
        <f>IF(DQE!F153="","",DQE!F153)</f>
        <v/>
      </c>
    </row>
    <row r="154" ht="26" customHeight="1">
      <c r="A154" s="35" t="str">
        <f>IF(BPU!A154="","",BPU!A154)</f>
        <v/>
      </c>
      <c r="B154" s="32" t="str">
        <f>IF(BPU!B154="","",BPU!B154)</f>
        <v/>
      </c>
      <c r="C154" s="35" t="str">
        <f>IF(BPU!C154="","",BPU!C154)</f>
        <v/>
      </c>
      <c r="D154" s="44" t="str">
        <f>IF(DQE!D154="","",DQE!D154)</f>
        <v/>
      </c>
      <c r="E154" s="37" t="str">
        <f>IF(BPU!D154="","",BPU!D154)</f>
        <v/>
      </c>
      <c r="F154" s="32" t="str">
        <f>IF(BPU!E154="","",BPU!E154)</f>
        <v/>
      </c>
      <c r="G154" s="38" t="str">
        <f>IF(DQE!F154="","",DQE!F154)</f>
        <v/>
      </c>
    </row>
    <row r="155" ht="26" customHeight="1">
      <c r="A155" s="35" t="str">
        <f>IF(BPU!A155="","",BPU!A155)</f>
        <v/>
      </c>
      <c r="B155" s="32" t="str">
        <f>IF(BPU!B155="","",BPU!B155)</f>
        <v/>
      </c>
      <c r="C155" s="35" t="str">
        <f>IF(BPU!C155="","",BPU!C155)</f>
        <v/>
      </c>
      <c r="D155" s="44" t="str">
        <f>IF(DQE!D155="","",DQE!D155)</f>
        <v/>
      </c>
      <c r="E155" s="37" t="str">
        <f>IF(BPU!D155="","",BPU!D155)</f>
        <v/>
      </c>
      <c r="F155" s="32" t="str">
        <f>IF(BPU!E155="","",BPU!E155)</f>
        <v/>
      </c>
      <c r="G155" s="38" t="str">
        <f>IF(DQE!F155="","",DQE!F155)</f>
        <v/>
      </c>
    </row>
    <row r="156" ht="26" customHeight="1">
      <c r="A156" s="35" t="str">
        <f>IF(BPU!A156="","",BPU!A156)</f>
        <v/>
      </c>
      <c r="B156" s="32" t="str">
        <f>IF(BPU!B156="","",BPU!B156)</f>
        <v/>
      </c>
      <c r="C156" s="35" t="str">
        <f>IF(BPU!C156="","",BPU!C156)</f>
        <v/>
      </c>
      <c r="D156" s="44" t="str">
        <f>IF(DQE!D156="","",DQE!D156)</f>
        <v/>
      </c>
      <c r="E156" s="37" t="str">
        <f>IF(BPU!D156="","",BPU!D156)</f>
        <v/>
      </c>
      <c r="F156" s="32" t="str">
        <f>IF(BPU!E156="","",BPU!E156)</f>
        <v/>
      </c>
      <c r="G156" s="38" t="str">
        <f>IF(DQE!F156="","",DQE!F156)</f>
        <v/>
      </c>
    </row>
    <row r="157" ht="26" customHeight="1">
      <c r="A157" s="35" t="str">
        <f>IF(BPU!A157="","",BPU!A157)</f>
        <v/>
      </c>
      <c r="B157" s="32" t="str">
        <f>IF(BPU!B157="","",BPU!B157)</f>
        <v/>
      </c>
      <c r="C157" s="35" t="str">
        <f>IF(BPU!C157="","",BPU!C157)</f>
        <v/>
      </c>
      <c r="D157" s="44" t="str">
        <f>IF(DQE!D157="","",DQE!D157)</f>
        <v/>
      </c>
      <c r="E157" s="37" t="str">
        <f>IF(BPU!D157="","",BPU!D157)</f>
        <v/>
      </c>
      <c r="F157" s="32" t="str">
        <f>IF(BPU!E157="","",BPU!E157)</f>
        <v/>
      </c>
      <c r="G157" s="38" t="str">
        <f>IF(DQE!F157="","",DQE!F157)</f>
        <v/>
      </c>
    </row>
    <row r="158" ht="26" customHeight="1">
      <c r="A158" s="35" t="str">
        <f>IF(BPU!A158="","",BPU!A158)</f>
        <v/>
      </c>
      <c r="B158" s="32" t="str">
        <f>IF(BPU!B158="","",BPU!B158)</f>
        <v/>
      </c>
      <c r="C158" s="35" t="str">
        <f>IF(BPU!C158="","",BPU!C158)</f>
        <v/>
      </c>
      <c r="D158" s="44" t="str">
        <f>IF(DQE!D158="","",DQE!D158)</f>
        <v/>
      </c>
      <c r="E158" s="37" t="str">
        <f>IF(BPU!D158="","",BPU!D158)</f>
        <v/>
      </c>
      <c r="F158" s="32" t="str">
        <f>IF(BPU!E158="","",BPU!E158)</f>
        <v/>
      </c>
      <c r="G158" s="38" t="str">
        <f>IF(DQE!F158="","",DQE!F158)</f>
        <v/>
      </c>
    </row>
    <row r="159" ht="26" customHeight="1">
      <c r="A159" s="35" t="str">
        <f>IF(BPU!A159="","",BPU!A159)</f>
        <v/>
      </c>
      <c r="B159" s="32" t="str">
        <f>IF(BPU!B159="","",BPU!B159)</f>
        <v/>
      </c>
      <c r="C159" s="35" t="str">
        <f>IF(BPU!C159="","",BPU!C159)</f>
        <v/>
      </c>
      <c r="D159" s="44" t="str">
        <f>IF(DQE!D159="","",DQE!D159)</f>
        <v/>
      </c>
      <c r="E159" s="37" t="str">
        <f>IF(BPU!D159="","",BPU!D159)</f>
        <v/>
      </c>
      <c r="F159" s="32" t="str">
        <f>IF(BPU!E159="","",BPU!E159)</f>
        <v/>
      </c>
      <c r="G159" s="38" t="str">
        <f>IF(DQE!F159="","",DQE!F159)</f>
        <v/>
      </c>
    </row>
    <row r="160" ht="26" customHeight="1">
      <c r="A160" s="35" t="str">
        <f>IF(BPU!A160="","",BPU!A160)</f>
        <v/>
      </c>
      <c r="B160" s="32" t="str">
        <f>IF(BPU!B160="","",BPU!B160)</f>
        <v/>
      </c>
      <c r="C160" s="35" t="str">
        <f>IF(BPU!C160="","",BPU!C160)</f>
        <v/>
      </c>
      <c r="D160" s="44" t="str">
        <f>IF(DQE!D160="","",DQE!D160)</f>
        <v/>
      </c>
      <c r="E160" s="37" t="str">
        <f>IF(BPU!D160="","",BPU!D160)</f>
        <v/>
      </c>
      <c r="F160" s="32" t="str">
        <f>IF(BPU!E160="","",BPU!E160)</f>
        <v/>
      </c>
      <c r="G160" s="38" t="str">
        <f>IF(DQE!F160="","",DQE!F160)</f>
        <v/>
      </c>
    </row>
    <row r="161" ht="26" customHeight="1">
      <c r="A161" s="35" t="str">
        <f>IF(BPU!A161="","",BPU!A161)</f>
        <v/>
      </c>
      <c r="B161" s="32" t="str">
        <f>IF(BPU!B161="","",BPU!B161)</f>
        <v/>
      </c>
      <c r="C161" s="35" t="str">
        <f>IF(BPU!C161="","",BPU!C161)</f>
        <v/>
      </c>
      <c r="D161" s="44" t="str">
        <f>IF(DQE!D161="","",DQE!D161)</f>
        <v/>
      </c>
      <c r="E161" s="37" t="str">
        <f>IF(BPU!D161="","",BPU!D161)</f>
        <v/>
      </c>
      <c r="F161" s="32" t="str">
        <f>IF(BPU!E161="","",BPU!E161)</f>
        <v/>
      </c>
      <c r="G161" s="38" t="str">
        <f>IF(DQE!F161="","",DQE!F161)</f>
        <v/>
      </c>
    </row>
    <row r="162" ht="26" customHeight="1">
      <c r="A162" s="35" t="str">
        <f>IF(BPU!A162="","",BPU!A162)</f>
        <v/>
      </c>
      <c r="B162" s="32" t="str">
        <f>IF(BPU!B162="","",BPU!B162)</f>
        <v/>
      </c>
      <c r="C162" s="35" t="str">
        <f>IF(BPU!C162="","",BPU!C162)</f>
        <v/>
      </c>
      <c r="D162" s="44" t="str">
        <f>IF(DQE!D162="","",DQE!D162)</f>
        <v/>
      </c>
      <c r="E162" s="37" t="str">
        <f>IF(BPU!D162="","",BPU!D162)</f>
        <v/>
      </c>
      <c r="F162" s="32" t="str">
        <f>IF(BPU!E162="","",BPU!E162)</f>
        <v/>
      </c>
      <c r="G162" s="38" t="str">
        <f>IF(DQE!F162="","",DQE!F162)</f>
        <v/>
      </c>
    </row>
    <row r="163" ht="26" customHeight="1">
      <c r="A163" s="35" t="str">
        <f>IF(BPU!A163="","",BPU!A163)</f>
        <v/>
      </c>
      <c r="B163" s="32" t="str">
        <f>IF(BPU!B163="","",BPU!B163)</f>
        <v/>
      </c>
      <c r="C163" s="35" t="str">
        <f>IF(BPU!C163="","",BPU!C163)</f>
        <v/>
      </c>
      <c r="D163" s="44" t="str">
        <f>IF(DQE!D163="","",DQE!D163)</f>
        <v/>
      </c>
      <c r="E163" s="37" t="str">
        <f>IF(BPU!D163="","",BPU!D163)</f>
        <v/>
      </c>
      <c r="F163" s="32" t="str">
        <f>IF(BPU!E163="","",BPU!E163)</f>
        <v/>
      </c>
      <c r="G163" s="38" t="str">
        <f>IF(DQE!F163="","",DQE!F163)</f>
        <v/>
      </c>
    </row>
    <row r="164" ht="26" customHeight="1">
      <c r="A164" s="35" t="str">
        <f>IF(BPU!A164="","",BPU!A164)</f>
        <v/>
      </c>
      <c r="B164" s="32" t="str">
        <f>IF(BPU!B164="","",BPU!B164)</f>
        <v/>
      </c>
      <c r="C164" s="35" t="str">
        <f>IF(BPU!C164="","",BPU!C164)</f>
        <v/>
      </c>
      <c r="D164" s="44" t="str">
        <f>IF(DQE!D164="","",DQE!D164)</f>
        <v/>
      </c>
      <c r="E164" s="37" t="str">
        <f>IF(BPU!D164="","",BPU!D164)</f>
        <v/>
      </c>
      <c r="F164" s="32" t="str">
        <f>IF(BPU!E164="","",BPU!E164)</f>
        <v/>
      </c>
      <c r="G164" s="38" t="str">
        <f>IF(DQE!F164="","",DQE!F164)</f>
        <v/>
      </c>
    </row>
    <row r="165" ht="26" customHeight="1">
      <c r="A165" s="35" t="str">
        <f>IF(BPU!A165="","",BPU!A165)</f>
        <v/>
      </c>
      <c r="B165" s="32" t="str">
        <f>IF(BPU!B165="","",BPU!B165)</f>
        <v/>
      </c>
      <c r="C165" s="35" t="str">
        <f>IF(BPU!C165="","",BPU!C165)</f>
        <v/>
      </c>
      <c r="D165" s="44" t="str">
        <f>IF(DQE!D165="","",DQE!D165)</f>
        <v/>
      </c>
      <c r="E165" s="37" t="str">
        <f>IF(BPU!D165="","",BPU!D165)</f>
        <v/>
      </c>
      <c r="F165" s="32" t="str">
        <f>IF(BPU!E165="","",BPU!E165)</f>
        <v/>
      </c>
      <c r="G165" s="38" t="str">
        <f>IF(DQE!F165="","",DQE!F165)</f>
        <v/>
      </c>
    </row>
    <row r="166" ht="26" customHeight="1">
      <c r="A166" s="35" t="str">
        <f>IF(BPU!A166="","",BPU!A166)</f>
        <v/>
      </c>
      <c r="B166" s="32" t="str">
        <f>IF(BPU!B166="","",BPU!B166)</f>
        <v/>
      </c>
      <c r="C166" s="35" t="str">
        <f>IF(BPU!C166="","",BPU!C166)</f>
        <v/>
      </c>
      <c r="D166" s="44" t="str">
        <f>IF(DQE!D166="","",DQE!D166)</f>
        <v/>
      </c>
      <c r="E166" s="37" t="str">
        <f>IF(BPU!D166="","",BPU!D166)</f>
        <v/>
      </c>
      <c r="F166" s="32" t="str">
        <f>IF(BPU!E166="","",BPU!E166)</f>
        <v/>
      </c>
      <c r="G166" s="38" t="str">
        <f>IF(DQE!F166="","",DQE!F166)</f>
        <v/>
      </c>
    </row>
    <row r="167" ht="26" customHeight="1">
      <c r="A167" s="35" t="str">
        <f>IF(BPU!A167="","",BPU!A167)</f>
        <v/>
      </c>
      <c r="B167" s="32" t="str">
        <f>IF(BPU!B167="","",BPU!B167)</f>
        <v/>
      </c>
      <c r="C167" s="35" t="str">
        <f>IF(BPU!C167="","",BPU!C167)</f>
        <v/>
      </c>
      <c r="D167" s="44" t="str">
        <f>IF(DQE!D167="","",DQE!D167)</f>
        <v/>
      </c>
      <c r="E167" s="37" t="str">
        <f>IF(BPU!D167="","",BPU!D167)</f>
        <v/>
      </c>
      <c r="F167" s="32" t="str">
        <f>IF(BPU!E167="","",BPU!E167)</f>
        <v/>
      </c>
      <c r="G167" s="38" t="str">
        <f>IF(DQE!F167="","",DQE!F167)</f>
        <v/>
      </c>
    </row>
    <row r="168" ht="26" customHeight="1">
      <c r="A168" s="35" t="str">
        <f>IF(BPU!A168="","",BPU!A168)</f>
        <v/>
      </c>
      <c r="B168" s="32" t="str">
        <f>IF(BPU!B168="","",BPU!B168)</f>
        <v/>
      </c>
      <c r="C168" s="35" t="str">
        <f>IF(BPU!C168="","",BPU!C168)</f>
        <v/>
      </c>
      <c r="D168" s="44" t="str">
        <f>IF(DQE!D168="","",DQE!D168)</f>
        <v/>
      </c>
      <c r="E168" s="37" t="str">
        <f>IF(BPU!D168="","",BPU!D168)</f>
        <v/>
      </c>
      <c r="F168" s="32" t="str">
        <f>IF(BPU!E168="","",BPU!E168)</f>
        <v/>
      </c>
      <c r="G168" s="38" t="str">
        <f>IF(DQE!F168="","",DQE!F168)</f>
        <v/>
      </c>
    </row>
    <row r="169" ht="26" customHeight="1">
      <c r="A169" s="35" t="str">
        <f>IF(BPU!A169="","",BPU!A169)</f>
        <v/>
      </c>
      <c r="B169" s="32" t="str">
        <f>IF(BPU!B169="","",BPU!B169)</f>
        <v/>
      </c>
      <c r="C169" s="35" t="str">
        <f>IF(BPU!C169="","",BPU!C169)</f>
        <v/>
      </c>
      <c r="D169" s="44" t="str">
        <f>IF(DQE!D169="","",DQE!D169)</f>
        <v/>
      </c>
      <c r="E169" s="37" t="str">
        <f>IF(BPU!D169="","",BPU!D169)</f>
        <v/>
      </c>
      <c r="F169" s="32" t="str">
        <f>IF(BPU!E169="","",BPU!E169)</f>
        <v/>
      </c>
      <c r="G169" s="38" t="str">
        <f>IF(DQE!F169="","",DQE!F169)</f>
        <v/>
      </c>
    </row>
    <row r="170" ht="26" customHeight="1">
      <c r="A170" s="35" t="str">
        <f>IF(BPU!A170="","",BPU!A170)</f>
        <v/>
      </c>
      <c r="B170" s="32" t="str">
        <f>IF(BPU!B170="","",BPU!B170)</f>
        <v/>
      </c>
      <c r="C170" s="35" t="str">
        <f>IF(BPU!C170="","",BPU!C170)</f>
        <v/>
      </c>
      <c r="D170" s="44" t="str">
        <f>IF(DQE!D170="","",DQE!D170)</f>
        <v/>
      </c>
      <c r="E170" s="37" t="str">
        <f>IF(BPU!D170="","",BPU!D170)</f>
        <v/>
      </c>
      <c r="F170" s="32" t="str">
        <f>IF(BPU!E170="","",BPU!E170)</f>
        <v/>
      </c>
      <c r="G170" s="38" t="str">
        <f>IF(DQE!F170="","",DQE!F170)</f>
        <v/>
      </c>
    </row>
    <row r="171" ht="26" customHeight="1">
      <c r="A171" s="35" t="str">
        <f>IF(BPU!A171="","",BPU!A171)</f>
        <v/>
      </c>
      <c r="B171" s="32" t="str">
        <f>IF(BPU!B171="","",BPU!B171)</f>
        <v/>
      </c>
      <c r="C171" s="35" t="str">
        <f>IF(BPU!C171="","",BPU!C171)</f>
        <v/>
      </c>
      <c r="D171" s="44" t="str">
        <f>IF(DQE!D171="","",DQE!D171)</f>
        <v/>
      </c>
      <c r="E171" s="37" t="str">
        <f>IF(BPU!D171="","",BPU!D171)</f>
        <v/>
      </c>
      <c r="F171" s="32" t="str">
        <f>IF(BPU!E171="","",BPU!E171)</f>
        <v/>
      </c>
      <c r="G171" s="38" t="str">
        <f>IF(DQE!F171="","",DQE!F171)</f>
        <v/>
      </c>
    </row>
    <row r="172" ht="26" customHeight="1">
      <c r="A172" s="35" t="str">
        <f>IF(BPU!A172="","",BPU!A172)</f>
        <v/>
      </c>
      <c r="B172" s="32" t="str">
        <f>IF(BPU!B172="","",BPU!B172)</f>
        <v/>
      </c>
      <c r="C172" s="35" t="str">
        <f>IF(BPU!C172="","",BPU!C172)</f>
        <v/>
      </c>
      <c r="D172" s="44" t="str">
        <f>IF(DQE!D172="","",DQE!D172)</f>
        <v/>
      </c>
      <c r="E172" s="37" t="str">
        <f>IF(BPU!D172="","",BPU!D172)</f>
        <v/>
      </c>
      <c r="F172" s="32" t="str">
        <f>IF(BPU!E172="","",BPU!E172)</f>
        <v/>
      </c>
      <c r="G172" s="38" t="str">
        <f>IF(DQE!F172="","",DQE!F172)</f>
        <v/>
      </c>
    </row>
    <row r="173" ht="26" customHeight="1">
      <c r="A173" s="35" t="str">
        <f>IF(BPU!A173="","",BPU!A173)</f>
        <v/>
      </c>
      <c r="B173" s="32" t="str">
        <f>IF(BPU!B173="","",BPU!B173)</f>
        <v/>
      </c>
      <c r="C173" s="35" t="str">
        <f>IF(BPU!C173="","",BPU!C173)</f>
        <v/>
      </c>
      <c r="D173" s="44" t="str">
        <f>IF(DQE!D173="","",DQE!D173)</f>
        <v/>
      </c>
      <c r="E173" s="37" t="str">
        <f>IF(BPU!D173="","",BPU!D173)</f>
        <v/>
      </c>
      <c r="F173" s="32" t="str">
        <f>IF(BPU!E173="","",BPU!E173)</f>
        <v/>
      </c>
      <c r="G173" s="38" t="str">
        <f>IF(DQE!F173="","",DQE!F173)</f>
        <v/>
      </c>
    </row>
    <row r="174" ht="26" customHeight="1">
      <c r="A174" s="35" t="str">
        <f>IF(BPU!A174="","",BPU!A174)</f>
        <v/>
      </c>
      <c r="B174" s="32" t="str">
        <f>IF(BPU!B174="","",BPU!B174)</f>
        <v/>
      </c>
      <c r="C174" s="35" t="str">
        <f>IF(BPU!C174="","",BPU!C174)</f>
        <v/>
      </c>
      <c r="D174" s="44" t="str">
        <f>IF(DQE!D174="","",DQE!D174)</f>
        <v/>
      </c>
      <c r="E174" s="37" t="str">
        <f>IF(BPU!D174="","",BPU!D174)</f>
        <v/>
      </c>
      <c r="F174" s="32" t="str">
        <f>IF(BPU!E174="","",BPU!E174)</f>
        <v/>
      </c>
      <c r="G174" s="38" t="str">
        <f>IF(DQE!F174="","",DQE!F174)</f>
        <v/>
      </c>
    </row>
    <row r="175" ht="26" customHeight="1">
      <c r="A175" s="35" t="str">
        <f>IF(BPU!A175="","",BPU!A175)</f>
        <v/>
      </c>
      <c r="B175" s="32" t="str">
        <f>IF(BPU!B175="","",BPU!B175)</f>
        <v/>
      </c>
      <c r="C175" s="35" t="str">
        <f>IF(BPU!C175="","",BPU!C175)</f>
        <v/>
      </c>
      <c r="D175" s="44" t="str">
        <f>IF(DQE!D175="","",DQE!D175)</f>
        <v/>
      </c>
      <c r="E175" s="37" t="str">
        <f>IF(BPU!D175="","",BPU!D175)</f>
        <v/>
      </c>
      <c r="F175" s="32" t="str">
        <f>IF(BPU!E175="","",BPU!E175)</f>
        <v/>
      </c>
      <c r="G175" s="38" t="str">
        <f>IF(DQE!F175="","",DQE!F175)</f>
        <v/>
      </c>
    </row>
    <row r="176" ht="26" customHeight="1">
      <c r="A176" s="35" t="str">
        <f>IF(BPU!A176="","",BPU!A176)</f>
        <v/>
      </c>
      <c r="B176" s="32" t="str">
        <f>IF(BPU!B176="","",BPU!B176)</f>
        <v/>
      </c>
      <c r="C176" s="35" t="str">
        <f>IF(BPU!C176="","",BPU!C176)</f>
        <v/>
      </c>
      <c r="D176" s="44" t="str">
        <f>IF(DQE!D176="","",DQE!D176)</f>
        <v/>
      </c>
      <c r="E176" s="37" t="str">
        <f>IF(BPU!D176="","",BPU!D176)</f>
        <v/>
      </c>
      <c r="F176" s="32" t="str">
        <f>IF(BPU!E176="","",BPU!E176)</f>
        <v/>
      </c>
      <c r="G176" s="38" t="str">
        <f>IF(DQE!F176="","",DQE!F176)</f>
        <v/>
      </c>
    </row>
    <row r="177" ht="26" customHeight="1">
      <c r="A177" s="35" t="str">
        <f>IF(BPU!A177="","",BPU!A177)</f>
        <v/>
      </c>
      <c r="B177" s="32" t="str">
        <f>IF(BPU!B177="","",BPU!B177)</f>
        <v/>
      </c>
      <c r="C177" s="35" t="str">
        <f>IF(BPU!C177="","",BPU!C177)</f>
        <v/>
      </c>
      <c r="D177" s="44" t="str">
        <f>IF(DQE!D177="","",DQE!D177)</f>
        <v/>
      </c>
      <c r="E177" s="37" t="str">
        <f>IF(BPU!D177="","",BPU!D177)</f>
        <v/>
      </c>
      <c r="F177" s="32" t="str">
        <f>IF(BPU!E177="","",BPU!E177)</f>
        <v/>
      </c>
      <c r="G177" s="38" t="str">
        <f>IF(DQE!F177="","",DQE!F177)</f>
        <v/>
      </c>
    </row>
    <row r="178" ht="26" customHeight="1">
      <c r="A178" s="35" t="str">
        <f>IF(BPU!A178="","",BPU!A178)</f>
        <v/>
      </c>
      <c r="B178" s="32" t="str">
        <f>IF(BPU!B178="","",BPU!B178)</f>
        <v/>
      </c>
      <c r="C178" s="35" t="str">
        <f>IF(BPU!C178="","",BPU!C178)</f>
        <v/>
      </c>
      <c r="D178" s="44" t="str">
        <f>IF(DQE!D178="","",DQE!D178)</f>
        <v/>
      </c>
      <c r="E178" s="37" t="str">
        <f>IF(BPU!D178="","",BPU!D178)</f>
        <v/>
      </c>
      <c r="F178" s="32" t="str">
        <f>IF(BPU!E178="","",BPU!E178)</f>
        <v/>
      </c>
      <c r="G178" s="38" t="str">
        <f>IF(DQE!F178="","",DQE!F178)</f>
        <v/>
      </c>
    </row>
    <row r="179" ht="26" customHeight="1">
      <c r="A179" s="35" t="str">
        <f>IF(BPU!A179="","",BPU!A179)</f>
        <v/>
      </c>
      <c r="B179" s="32" t="str">
        <f>IF(BPU!B179="","",BPU!B179)</f>
        <v/>
      </c>
      <c r="C179" s="35" t="str">
        <f>IF(BPU!C179="","",BPU!C179)</f>
        <v/>
      </c>
      <c r="D179" s="44" t="str">
        <f>IF(DQE!D179="","",DQE!D179)</f>
        <v/>
      </c>
      <c r="E179" s="37" t="str">
        <f>IF(BPU!D179="","",BPU!D179)</f>
        <v/>
      </c>
      <c r="F179" s="32" t="str">
        <f>IF(BPU!E179="","",BPU!E179)</f>
        <v/>
      </c>
      <c r="G179" s="38" t="str">
        <f>IF(DQE!F179="","",DQE!F179)</f>
        <v/>
      </c>
    </row>
    <row r="180" ht="26" customHeight="1">
      <c r="A180" s="35" t="str">
        <f>IF(BPU!A180="","",BPU!A180)</f>
        <v/>
      </c>
      <c r="B180" s="32" t="str">
        <f>IF(BPU!B180="","",BPU!B180)</f>
        <v/>
      </c>
      <c r="C180" s="35" t="str">
        <f>IF(BPU!C180="","",BPU!C180)</f>
        <v/>
      </c>
      <c r="D180" s="44" t="str">
        <f>IF(DQE!D180="","",DQE!D180)</f>
        <v/>
      </c>
      <c r="E180" s="37" t="str">
        <f>IF(BPU!D180="","",BPU!D180)</f>
        <v/>
      </c>
      <c r="F180" s="32" t="str">
        <f>IF(BPU!E180="","",BPU!E180)</f>
        <v/>
      </c>
      <c r="G180" s="38" t="str">
        <f>IF(DQE!F180="","",DQE!F180)</f>
        <v/>
      </c>
    </row>
    <row r="181" ht="26" customHeight="1">
      <c r="A181" s="35" t="str">
        <f>IF(BPU!A181="","",BPU!A181)</f>
        <v/>
      </c>
      <c r="B181" s="32" t="str">
        <f>IF(BPU!B181="","",BPU!B181)</f>
        <v/>
      </c>
      <c r="C181" s="35" t="str">
        <f>IF(BPU!C181="","",BPU!C181)</f>
        <v/>
      </c>
      <c r="D181" s="44" t="str">
        <f>IF(DQE!D181="","",DQE!D181)</f>
        <v/>
      </c>
      <c r="E181" s="37" t="str">
        <f>IF(BPU!D181="","",BPU!D181)</f>
        <v/>
      </c>
      <c r="F181" s="32" t="str">
        <f>IF(BPU!E181="","",BPU!E181)</f>
        <v/>
      </c>
      <c r="G181" s="38" t="str">
        <f>IF(DQE!F181="","",DQE!F181)</f>
        <v/>
      </c>
    </row>
    <row r="182" ht="26" customHeight="1">
      <c r="A182" s="35" t="str">
        <f>IF(BPU!A182="","",BPU!A182)</f>
        <v/>
      </c>
      <c r="B182" s="32" t="str">
        <f>IF(BPU!B182="","",BPU!B182)</f>
        <v/>
      </c>
      <c r="C182" s="35" t="str">
        <f>IF(BPU!C182="","",BPU!C182)</f>
        <v/>
      </c>
      <c r="D182" s="44" t="str">
        <f>IF(DQE!D182="","",DQE!D182)</f>
        <v/>
      </c>
      <c r="E182" s="37" t="str">
        <f>IF(BPU!D182="","",BPU!D182)</f>
        <v/>
      </c>
      <c r="F182" s="32" t="str">
        <f>IF(BPU!E182="","",BPU!E182)</f>
        <v/>
      </c>
      <c r="G182" s="38" t="str">
        <f>IF(DQE!F182="","",DQE!F182)</f>
        <v/>
      </c>
    </row>
    <row r="183" ht="26" customHeight="1">
      <c r="A183" s="35" t="str">
        <f>IF(BPU!A183="","",BPU!A183)</f>
        <v/>
      </c>
      <c r="B183" s="32" t="str">
        <f>IF(BPU!B183="","",BPU!B183)</f>
        <v/>
      </c>
      <c r="C183" s="35" t="str">
        <f>IF(BPU!C183="","",BPU!C183)</f>
        <v/>
      </c>
      <c r="D183" s="44" t="str">
        <f>IF(DQE!D183="","",DQE!D183)</f>
        <v/>
      </c>
      <c r="E183" s="37" t="str">
        <f>IF(BPU!D183="","",BPU!D183)</f>
        <v/>
      </c>
      <c r="F183" s="32" t="str">
        <f>IF(BPU!E183="","",BPU!E183)</f>
        <v/>
      </c>
      <c r="G183" s="38" t="str">
        <f>IF(DQE!F183="","",DQE!F183)</f>
        <v/>
      </c>
    </row>
    <row r="184" ht="26" customHeight="1">
      <c r="A184" s="35" t="str">
        <f>IF(BPU!A184="","",BPU!A184)</f>
        <v/>
      </c>
      <c r="B184" s="32" t="str">
        <f>IF(BPU!B184="","",BPU!B184)</f>
        <v/>
      </c>
      <c r="C184" s="35" t="str">
        <f>IF(BPU!C184="","",BPU!C184)</f>
        <v/>
      </c>
      <c r="D184" s="44" t="str">
        <f>IF(DQE!D184="","",DQE!D184)</f>
        <v/>
      </c>
      <c r="E184" s="37" t="str">
        <f>IF(BPU!D184="","",BPU!D184)</f>
        <v/>
      </c>
      <c r="F184" s="32" t="str">
        <f>IF(BPU!E184="","",BPU!E184)</f>
        <v/>
      </c>
      <c r="G184" s="38" t="str">
        <f>IF(DQE!F184="","",DQE!F184)</f>
        <v/>
      </c>
    </row>
    <row r="185" ht="26" customHeight="1">
      <c r="A185" s="35" t="str">
        <f>IF(BPU!A185="","",BPU!A185)</f>
        <v/>
      </c>
      <c r="B185" s="32" t="str">
        <f>IF(BPU!B185="","",BPU!B185)</f>
        <v/>
      </c>
      <c r="C185" s="35" t="str">
        <f>IF(BPU!C185="","",BPU!C185)</f>
        <v/>
      </c>
      <c r="D185" s="44" t="str">
        <f>IF(DQE!D185="","",DQE!D185)</f>
        <v/>
      </c>
      <c r="E185" s="37" t="str">
        <f>IF(BPU!D185="","",BPU!D185)</f>
        <v/>
      </c>
      <c r="F185" s="32" t="str">
        <f>IF(BPU!E185="","",BPU!E185)</f>
        <v/>
      </c>
      <c r="G185" s="38" t="str">
        <f>IF(DQE!F185="","",DQE!F185)</f>
        <v/>
      </c>
    </row>
    <row r="186" ht="26" customHeight="1">
      <c r="A186" s="35" t="str">
        <f>IF(BPU!A186="","",BPU!A186)</f>
        <v/>
      </c>
      <c r="B186" s="32" t="str">
        <f>IF(BPU!B186="","",BPU!B186)</f>
        <v/>
      </c>
      <c r="C186" s="35" t="str">
        <f>IF(BPU!C186="","",BPU!C186)</f>
        <v/>
      </c>
      <c r="D186" s="44" t="str">
        <f>IF(DQE!D186="","",DQE!D186)</f>
        <v/>
      </c>
      <c r="E186" s="37" t="str">
        <f>IF(BPU!D186="","",BPU!D186)</f>
        <v/>
      </c>
      <c r="F186" s="32" t="str">
        <f>IF(BPU!E186="","",BPU!E186)</f>
        <v/>
      </c>
      <c r="G186" s="38" t="str">
        <f>IF(DQE!F186="","",DQE!F186)</f>
        <v/>
      </c>
    </row>
    <row r="187" ht="26" customHeight="1">
      <c r="A187" s="35" t="str">
        <f>IF(BPU!A187="","",BPU!A187)</f>
        <v/>
      </c>
      <c r="B187" s="32" t="str">
        <f>IF(BPU!B187="","",BPU!B187)</f>
        <v/>
      </c>
      <c r="C187" s="35" t="str">
        <f>IF(BPU!C187="","",BPU!C187)</f>
        <v/>
      </c>
      <c r="D187" s="44" t="str">
        <f>IF(DQE!D187="","",DQE!D187)</f>
        <v/>
      </c>
      <c r="E187" s="37" t="str">
        <f>IF(BPU!D187="","",BPU!D187)</f>
        <v/>
      </c>
      <c r="F187" s="32" t="str">
        <f>IF(BPU!E187="","",BPU!E187)</f>
        <v/>
      </c>
      <c r="G187" s="38" t="str">
        <f>IF(DQE!F187="","",DQE!F187)</f>
        <v/>
      </c>
    </row>
    <row r="188" ht="26" customHeight="1">
      <c r="A188" s="35" t="str">
        <f>IF(BPU!A188="","",BPU!A188)</f>
        <v/>
      </c>
      <c r="B188" s="32" t="str">
        <f>IF(BPU!B188="","",BPU!B188)</f>
        <v/>
      </c>
      <c r="C188" s="35" t="str">
        <f>IF(BPU!C188="","",BPU!C188)</f>
        <v/>
      </c>
      <c r="D188" s="44" t="str">
        <f>IF(DQE!D188="","",DQE!D188)</f>
        <v/>
      </c>
      <c r="E188" s="37" t="str">
        <f>IF(BPU!D188="","",BPU!D188)</f>
        <v/>
      </c>
      <c r="F188" s="32" t="str">
        <f>IF(BPU!E188="","",BPU!E188)</f>
        <v/>
      </c>
      <c r="G188" s="38" t="str">
        <f>IF(DQE!F188="","",DQE!F188)</f>
        <v/>
      </c>
    </row>
    <row r="189" ht="26" customHeight="1">
      <c r="A189" s="35" t="str">
        <f>IF(BPU!A189="","",BPU!A189)</f>
        <v/>
      </c>
      <c r="B189" s="32" t="str">
        <f>IF(BPU!B189="","",BPU!B189)</f>
        <v/>
      </c>
      <c r="C189" s="35" t="str">
        <f>IF(BPU!C189="","",BPU!C189)</f>
        <v/>
      </c>
      <c r="D189" s="44" t="str">
        <f>IF(DQE!D189="","",DQE!D189)</f>
        <v/>
      </c>
      <c r="E189" s="37" t="str">
        <f>IF(BPU!D189="","",BPU!D189)</f>
        <v/>
      </c>
      <c r="F189" s="32" t="str">
        <f>IF(BPU!E189="","",BPU!E189)</f>
        <v/>
      </c>
      <c r="G189" s="38" t="str">
        <f>IF(DQE!F189="","",DQE!F189)</f>
        <v/>
      </c>
    </row>
    <row r="190" ht="26" customHeight="1">
      <c r="A190" s="35" t="str">
        <f>IF(BPU!A190="","",BPU!A190)</f>
        <v/>
      </c>
      <c r="B190" s="32" t="str">
        <f>IF(BPU!B190="","",BPU!B190)</f>
        <v/>
      </c>
      <c r="C190" s="35" t="str">
        <f>IF(BPU!C190="","",BPU!C190)</f>
        <v/>
      </c>
      <c r="D190" s="44" t="str">
        <f>IF(DQE!D190="","",DQE!D190)</f>
        <v/>
      </c>
      <c r="E190" s="37" t="str">
        <f>IF(BPU!D190="","",BPU!D190)</f>
        <v/>
      </c>
      <c r="F190" s="32" t="str">
        <f>IF(BPU!E190="","",BPU!E190)</f>
        <v/>
      </c>
      <c r="G190" s="38" t="str">
        <f>IF(DQE!F190="","",DQE!F190)</f>
        <v/>
      </c>
    </row>
    <row r="191" ht="26" customHeight="1">
      <c r="A191" s="35" t="str">
        <f>IF(BPU!A191="","",BPU!A191)</f>
        <v/>
      </c>
      <c r="B191" s="32" t="str">
        <f>IF(BPU!B191="","",BPU!B191)</f>
        <v/>
      </c>
      <c r="C191" s="35" t="str">
        <f>IF(BPU!C191="","",BPU!C191)</f>
        <v/>
      </c>
      <c r="D191" s="44" t="str">
        <f>IF(DQE!D191="","",DQE!D191)</f>
        <v/>
      </c>
      <c r="E191" s="37" t="str">
        <f>IF(BPU!D191="","",BPU!D191)</f>
        <v/>
      </c>
      <c r="F191" s="32" t="str">
        <f>IF(BPU!E191="","",BPU!E191)</f>
        <v/>
      </c>
      <c r="G191" s="38" t="str">
        <f>IF(DQE!F191="","",DQE!F191)</f>
        <v/>
      </c>
    </row>
    <row r="192" ht="26" customHeight="1">
      <c r="A192" s="35" t="str">
        <f>IF(BPU!A192="","",BPU!A192)</f>
        <v/>
      </c>
      <c r="B192" s="32" t="str">
        <f>IF(BPU!B192="","",BPU!B192)</f>
        <v/>
      </c>
      <c r="C192" s="35" t="str">
        <f>IF(BPU!C192="","",BPU!C192)</f>
        <v/>
      </c>
      <c r="D192" s="44" t="str">
        <f>IF(DQE!D192="","",DQE!D192)</f>
        <v/>
      </c>
      <c r="E192" s="37" t="str">
        <f>IF(BPU!D192="","",BPU!D192)</f>
        <v/>
      </c>
      <c r="F192" s="32" t="str">
        <f>IF(BPU!E192="","",BPU!E192)</f>
        <v/>
      </c>
      <c r="G192" s="38" t="str">
        <f>IF(DQE!F192="","",DQE!F192)</f>
        <v/>
      </c>
    </row>
    <row r="193" ht="26" customHeight="1">
      <c r="A193" s="35" t="str">
        <f>IF(BPU!A193="","",BPU!A193)</f>
        <v/>
      </c>
      <c r="B193" s="32" t="str">
        <f>IF(BPU!B193="","",BPU!B193)</f>
        <v/>
      </c>
      <c r="C193" s="35" t="str">
        <f>IF(BPU!C193="","",BPU!C193)</f>
        <v/>
      </c>
      <c r="D193" s="44" t="str">
        <f>IF(DQE!D193="","",DQE!D193)</f>
        <v/>
      </c>
      <c r="E193" s="37" t="str">
        <f>IF(BPU!D193="","",BPU!D193)</f>
        <v/>
      </c>
      <c r="F193" s="32" t="str">
        <f>IF(BPU!E193="","",BPU!E193)</f>
        <v/>
      </c>
      <c r="G193" s="38" t="str">
        <f>IF(DQE!F193="","",DQE!F193)</f>
        <v/>
      </c>
    </row>
    <row r="194" ht="26" customHeight="1">
      <c r="A194" s="35" t="str">
        <f>IF(BPU!A194="","",BPU!A194)</f>
        <v/>
      </c>
      <c r="B194" s="32" t="str">
        <f>IF(BPU!B194="","",BPU!B194)</f>
        <v/>
      </c>
      <c r="C194" s="35" t="str">
        <f>IF(BPU!C194="","",BPU!C194)</f>
        <v/>
      </c>
      <c r="D194" s="44" t="str">
        <f>IF(DQE!D194="","",DQE!D194)</f>
        <v/>
      </c>
      <c r="E194" s="37" t="str">
        <f>IF(BPU!D194="","",BPU!D194)</f>
        <v/>
      </c>
      <c r="F194" s="32" t="str">
        <f>IF(BPU!E194="","",BPU!E194)</f>
        <v/>
      </c>
      <c r="G194" s="38" t="str">
        <f>IF(DQE!F194="","",DQE!F194)</f>
        <v/>
      </c>
    </row>
    <row r="195" ht="26" customHeight="1">
      <c r="A195" s="35" t="str">
        <f>IF(BPU!A195="","",BPU!A195)</f>
        <v/>
      </c>
      <c r="B195" s="32" t="str">
        <f>IF(BPU!B195="","",BPU!B195)</f>
        <v/>
      </c>
      <c r="C195" s="35" t="str">
        <f>IF(BPU!C195="","",BPU!C195)</f>
        <v/>
      </c>
      <c r="D195" s="44" t="str">
        <f>IF(DQE!D195="","",DQE!D195)</f>
        <v/>
      </c>
      <c r="E195" s="37" t="str">
        <f>IF(BPU!D195="","",BPU!D195)</f>
        <v/>
      </c>
      <c r="F195" s="32" t="str">
        <f>IF(BPU!E195="","",BPU!E195)</f>
        <v/>
      </c>
      <c r="G195" s="38" t="str">
        <f>IF(DQE!F195="","",DQE!F195)</f>
        <v/>
      </c>
    </row>
    <row r="196" ht="26" customHeight="1">
      <c r="A196" s="35" t="str">
        <f>IF(BPU!A196="","",BPU!A196)</f>
        <v/>
      </c>
      <c r="B196" s="32" t="str">
        <f>IF(BPU!B196="","",BPU!B196)</f>
        <v/>
      </c>
      <c r="C196" s="35" t="str">
        <f>IF(BPU!C196="","",BPU!C196)</f>
        <v/>
      </c>
      <c r="D196" s="44" t="str">
        <f>IF(DQE!D196="","",DQE!D196)</f>
        <v/>
      </c>
      <c r="E196" s="37" t="str">
        <f>IF(BPU!D196="","",BPU!D196)</f>
        <v/>
      </c>
      <c r="F196" s="32" t="str">
        <f>IF(BPU!E196="","",BPU!E196)</f>
        <v/>
      </c>
      <c r="G196" s="38" t="str">
        <f>IF(DQE!F196="","",DQE!F196)</f>
        <v/>
      </c>
    </row>
    <row r="197" ht="26" customHeight="1">
      <c r="A197" s="35" t="str">
        <f>IF(BPU!A197="","",BPU!A197)</f>
        <v/>
      </c>
      <c r="B197" s="32" t="str">
        <f>IF(BPU!B197="","",BPU!B197)</f>
        <v/>
      </c>
      <c r="C197" s="35" t="str">
        <f>IF(BPU!C197="","",BPU!C197)</f>
        <v/>
      </c>
      <c r="D197" s="44" t="str">
        <f>IF(DQE!D197="","",DQE!D197)</f>
        <v/>
      </c>
      <c r="E197" s="37" t="str">
        <f>IF(BPU!D197="","",BPU!D197)</f>
        <v/>
      </c>
      <c r="F197" s="32" t="str">
        <f>IF(BPU!E197="","",BPU!E197)</f>
        <v/>
      </c>
      <c r="G197" s="38" t="str">
        <f>IF(DQE!F197="","",DQE!F197)</f>
        <v/>
      </c>
    </row>
    <row r="198" ht="26" customHeight="1">
      <c r="A198" s="35" t="str">
        <f>IF(BPU!A198="","",BPU!A198)</f>
        <v/>
      </c>
      <c r="B198" s="32" t="str">
        <f>IF(BPU!B198="","",BPU!B198)</f>
        <v/>
      </c>
      <c r="C198" s="35" t="str">
        <f>IF(BPU!C198="","",BPU!C198)</f>
        <v/>
      </c>
      <c r="D198" s="44" t="str">
        <f>IF(DQE!D198="","",DQE!D198)</f>
        <v/>
      </c>
      <c r="E198" s="37" t="str">
        <f>IF(BPU!D198="","",BPU!D198)</f>
        <v/>
      </c>
      <c r="F198" s="32" t="str">
        <f>IF(BPU!E198="","",BPU!E198)</f>
        <v/>
      </c>
      <c r="G198" s="38" t="str">
        <f>IF(DQE!F198="","",DQE!F198)</f>
        <v/>
      </c>
    </row>
    <row r="199" ht="26" customHeight="1">
      <c r="A199" s="35" t="str">
        <f>IF(BPU!A199="","",BPU!A199)</f>
        <v/>
      </c>
      <c r="B199" s="32" t="str">
        <f>IF(BPU!B199="","",BPU!B199)</f>
        <v/>
      </c>
      <c r="C199" s="35" t="str">
        <f>IF(BPU!C199="","",BPU!C199)</f>
        <v/>
      </c>
      <c r="D199" s="44" t="str">
        <f>IF(DQE!D199="","",DQE!D199)</f>
        <v/>
      </c>
      <c r="E199" s="37" t="str">
        <f>IF(BPU!D199="","",BPU!D199)</f>
        <v/>
      </c>
      <c r="F199" s="32" t="str">
        <f>IF(BPU!E199="","",BPU!E199)</f>
        <v/>
      </c>
      <c r="G199" s="38" t="str">
        <f>IF(DQE!F199="","",DQE!F199)</f>
        <v/>
      </c>
    </row>
    <row r="200" ht="26" customHeight="1">
      <c r="A200" s="35" t="str">
        <f>IF(BPU!A200="","",BPU!A200)</f>
        <v/>
      </c>
      <c r="B200" s="32" t="str">
        <f>IF(BPU!B200="","",BPU!B200)</f>
        <v/>
      </c>
      <c r="C200" s="35" t="str">
        <f>IF(BPU!C200="","",BPU!C200)</f>
        <v/>
      </c>
      <c r="D200" s="44" t="str">
        <f>IF(DQE!D200="","",DQE!D200)</f>
        <v/>
      </c>
      <c r="E200" s="37" t="str">
        <f>IF(BPU!D200="","",BPU!D200)</f>
        <v/>
      </c>
      <c r="F200" s="32" t="str">
        <f>IF(BPU!E200="","",BPU!E200)</f>
        <v/>
      </c>
      <c r="G200" s="38" t="str">
        <f>IF(DQE!F200="","",DQE!F200)</f>
        <v/>
      </c>
    </row>
    <row r="201" ht="26" customHeight="1">
      <c r="A201" s="35" t="str">
        <f>IF(BPU!A201="","",BPU!A201)</f>
        <v/>
      </c>
      <c r="B201" s="32" t="str">
        <f>IF(BPU!B201="","",BPU!B201)</f>
        <v/>
      </c>
      <c r="C201" s="35" t="str">
        <f>IF(BPU!C201="","",BPU!C201)</f>
        <v/>
      </c>
      <c r="D201" s="44" t="str">
        <f>IF(DQE!D201="","",DQE!D201)</f>
        <v/>
      </c>
      <c r="E201" s="37" t="str">
        <f>IF(BPU!D201="","",BPU!D201)</f>
        <v/>
      </c>
      <c r="F201" s="32" t="str">
        <f>IF(BPU!E201="","",BPU!E201)</f>
        <v/>
      </c>
      <c r="G201" s="38" t="str">
        <f>IF(DQE!F201="","",DQE!F201)</f>
        <v/>
      </c>
    </row>
    <row r="202" ht="26" customHeight="1">
      <c r="A202" s="35" t="str">
        <f>IF(BPU!A202="","",BPU!A202)</f>
        <v/>
      </c>
      <c r="B202" s="32" t="str">
        <f>IF(BPU!B202="","",BPU!B202)</f>
        <v/>
      </c>
      <c r="C202" s="35" t="str">
        <f>IF(BPU!C202="","",BPU!C202)</f>
        <v/>
      </c>
      <c r="D202" s="44" t="str">
        <f>IF(DQE!D202="","",DQE!D202)</f>
        <v/>
      </c>
      <c r="E202" s="37" t="str">
        <f>IF(BPU!D202="","",BPU!D202)</f>
        <v/>
      </c>
      <c r="F202" s="32" t="str">
        <f>IF(BPU!E202="","",BPU!E202)</f>
        <v/>
      </c>
      <c r="G202" s="38" t="str">
        <f>IF(DQE!F202="","",DQE!F202)</f>
        <v/>
      </c>
    </row>
    <row r="203" ht="26" customHeight="1">
      <c r="A203" s="35" t="str">
        <f>IF(BPU!A203="","",BPU!A203)</f>
        <v/>
      </c>
      <c r="B203" s="32" t="str">
        <f>IF(BPU!B203="","",BPU!B203)</f>
        <v/>
      </c>
      <c r="C203" s="35" t="str">
        <f>IF(BPU!C203="","",BPU!C203)</f>
        <v/>
      </c>
      <c r="D203" s="44" t="str">
        <f>IF(DQE!D203="","",DQE!D203)</f>
        <v/>
      </c>
      <c r="E203" s="37" t="str">
        <f>IF(BPU!D203="","",BPU!D203)</f>
        <v/>
      </c>
      <c r="F203" s="32" t="str">
        <f>IF(BPU!E203="","",BPU!E203)</f>
        <v/>
      </c>
      <c r="G203" s="38" t="str">
        <f>IF(DQE!F203="","",DQE!F203)</f>
        <v/>
      </c>
    </row>
    <row r="204" ht="26" customHeight="1">
      <c r="A204" s="35" t="str">
        <f>IF(BPU!A204="","",BPU!A204)</f>
        <v/>
      </c>
      <c r="B204" s="32" t="str">
        <f>IF(BPU!B204="","",BPU!B204)</f>
        <v/>
      </c>
      <c r="C204" s="35" t="str">
        <f>IF(BPU!C204="","",BPU!C204)</f>
        <v/>
      </c>
      <c r="D204" s="44" t="str">
        <f>IF(DQE!D204="","",DQE!D204)</f>
        <v/>
      </c>
      <c r="E204" s="37" t="str">
        <f>IF(BPU!D204="","",BPU!D204)</f>
        <v/>
      </c>
      <c r="F204" s="32" t="str">
        <f>IF(BPU!E204="","",BPU!E204)</f>
        <v/>
      </c>
      <c r="G204" s="38" t="str">
        <f>IF(DQE!F204="","",DQE!F204)</f>
        <v/>
      </c>
    </row>
    <row r="205" ht="26" customHeight="1">
      <c r="A205" s="35" t="str">
        <f>IF(BPU!A205="","",BPU!A205)</f>
        <v/>
      </c>
      <c r="B205" s="32" t="str">
        <f>IF(BPU!B205="","",BPU!B205)</f>
        <v/>
      </c>
      <c r="C205" s="35" t="str">
        <f>IF(BPU!C205="","",BPU!C205)</f>
        <v/>
      </c>
      <c r="D205" s="44" t="str">
        <f>IF(DQE!D205="","",DQE!D205)</f>
        <v/>
      </c>
      <c r="E205" s="37" t="str">
        <f>IF(BPU!D205="","",BPU!D205)</f>
        <v/>
      </c>
      <c r="F205" s="32" t="str">
        <f>IF(BPU!E205="","",BPU!E205)</f>
        <v/>
      </c>
      <c r="G205" s="38" t="str">
        <f>IF(DQE!F205="","",DQE!F205)</f>
        <v/>
      </c>
    </row>
    <row r="206" ht="26" customHeight="1">
      <c r="A206" s="35" t="str">
        <f>IF(BPU!A206="","",BPU!A206)</f>
        <v/>
      </c>
      <c r="B206" s="32" t="str">
        <f>IF(BPU!B206="","",BPU!B206)</f>
        <v/>
      </c>
      <c r="C206" s="35" t="str">
        <f>IF(BPU!C206="","",BPU!C206)</f>
        <v/>
      </c>
      <c r="D206" s="44" t="str">
        <f>IF(DQE!D206="","",DQE!D206)</f>
        <v/>
      </c>
      <c r="E206" s="37" t="str">
        <f>IF(BPU!D206="","",BPU!D206)</f>
        <v/>
      </c>
      <c r="F206" s="32" t="str">
        <f>IF(BPU!E206="","",BPU!E206)</f>
        <v/>
      </c>
      <c r="G206" s="38" t="str">
        <f>IF(DQE!F206="","",DQE!F206)</f>
        <v/>
      </c>
    </row>
    <row r="207" ht="26" customHeight="1">
      <c r="A207" s="35" t="str">
        <f>IF(BPU!A207="","",BPU!A207)</f>
        <v/>
      </c>
      <c r="B207" s="32" t="str">
        <f>IF(BPU!B207="","",BPU!B207)</f>
        <v/>
      </c>
      <c r="C207" s="35" t="str">
        <f>IF(BPU!C207="","",BPU!C207)</f>
        <v/>
      </c>
      <c r="D207" s="44" t="str">
        <f>IF(DQE!D207="","",DQE!D207)</f>
        <v/>
      </c>
      <c r="E207" s="37" t="str">
        <f>IF(BPU!D207="","",BPU!D207)</f>
        <v/>
      </c>
      <c r="F207" s="32" t="str">
        <f>IF(BPU!E207="","",BPU!E207)</f>
        <v/>
      </c>
      <c r="G207" s="38" t="str">
        <f>IF(DQE!F207="","",DQE!F207)</f>
        <v/>
      </c>
    </row>
    <row r="208" ht="26" customHeight="1">
      <c r="A208" s="35" t="str">
        <f>IF(BPU!A208="","",BPU!A208)</f>
        <v/>
      </c>
      <c r="B208" s="32" t="str">
        <f>IF(BPU!B208="","",BPU!B208)</f>
        <v/>
      </c>
      <c r="C208" s="35" t="str">
        <f>IF(BPU!C208="","",BPU!C208)</f>
        <v/>
      </c>
      <c r="D208" s="44" t="str">
        <f>IF(DQE!D208="","",DQE!D208)</f>
        <v/>
      </c>
      <c r="E208" s="37" t="str">
        <f>IF(BPU!D208="","",BPU!D208)</f>
        <v/>
      </c>
      <c r="F208" s="32" t="str">
        <f>IF(BPU!E208="","",BPU!E208)</f>
        <v/>
      </c>
      <c r="G208" s="38" t="str">
        <f>IF(DQE!F208="","",DQE!F208)</f>
        <v/>
      </c>
    </row>
    <row r="209" ht="26" customHeight="1">
      <c r="A209" s="35" t="str">
        <f>IF(BPU!A209="","",BPU!A209)</f>
        <v/>
      </c>
      <c r="B209" s="32" t="str">
        <f>IF(BPU!B209="","",BPU!B209)</f>
        <v/>
      </c>
      <c r="C209" s="35" t="str">
        <f>IF(BPU!C209="","",BPU!C209)</f>
        <v/>
      </c>
      <c r="D209" s="44" t="str">
        <f>IF(DQE!D209="","",DQE!D209)</f>
        <v/>
      </c>
      <c r="E209" s="37" t="str">
        <f>IF(BPU!D209="","",BPU!D209)</f>
        <v/>
      </c>
      <c r="F209" s="32" t="str">
        <f>IF(BPU!E209="","",BPU!E209)</f>
        <v/>
      </c>
      <c r="G209" s="38" t="str">
        <f>IF(DQE!F209="","",DQE!F209)</f>
        <v/>
      </c>
    </row>
    <row r="210" ht="26" customHeight="1">
      <c r="A210" s="35" t="str">
        <f>IF(BPU!A210="","",BPU!A210)</f>
        <v/>
      </c>
      <c r="B210" s="32" t="str">
        <f>IF(BPU!B210="","",BPU!B210)</f>
        <v/>
      </c>
      <c r="C210" s="35" t="str">
        <f>IF(BPU!C210="","",BPU!C210)</f>
        <v/>
      </c>
      <c r="D210" s="44" t="str">
        <f>IF(DQE!D210="","",DQE!D210)</f>
        <v/>
      </c>
      <c r="E210" s="37" t="str">
        <f>IF(BPU!D210="","",BPU!D210)</f>
        <v/>
      </c>
      <c r="F210" s="32" t="str">
        <f>IF(BPU!E210="","",BPU!E210)</f>
        <v/>
      </c>
      <c r="G210" s="38" t="str">
        <f>IF(DQE!F210="","",DQE!F210)</f>
        <v/>
      </c>
    </row>
    <row r="211" ht="26" customHeight="1">
      <c r="A211" s="35" t="str">
        <f>IF(BPU!A211="","",BPU!A211)</f>
        <v/>
      </c>
      <c r="B211" s="32" t="str">
        <f>IF(BPU!B211="","",BPU!B211)</f>
        <v/>
      </c>
      <c r="C211" s="35" t="str">
        <f>IF(BPU!C211="","",BPU!C211)</f>
        <v/>
      </c>
      <c r="D211" s="44" t="str">
        <f>IF(DQE!D211="","",DQE!D211)</f>
        <v/>
      </c>
      <c r="E211" s="37" t="str">
        <f>IF(BPU!D211="","",BPU!D211)</f>
        <v/>
      </c>
      <c r="F211" s="32" t="str">
        <f>IF(BPU!E211="","",BPU!E211)</f>
        <v/>
      </c>
      <c r="G211" s="38" t="str">
        <f>IF(DQE!F211="","",DQE!F211)</f>
        <v/>
      </c>
    </row>
    <row r="212" ht="26" customHeight="1">
      <c r="A212" s="35" t="str">
        <f>IF(BPU!A212="","",BPU!A212)</f>
        <v/>
      </c>
      <c r="B212" s="32" t="str">
        <f>IF(BPU!B212="","",BPU!B212)</f>
        <v/>
      </c>
      <c r="C212" s="35" t="str">
        <f>IF(BPU!C212="","",BPU!C212)</f>
        <v/>
      </c>
      <c r="D212" s="44" t="str">
        <f>IF(DQE!D212="","",DQE!D212)</f>
        <v/>
      </c>
      <c r="E212" s="37" t="str">
        <f>IF(BPU!D212="","",BPU!D212)</f>
        <v/>
      </c>
      <c r="F212" s="32" t="str">
        <f>IF(BPU!E212="","",BPU!E212)</f>
        <v/>
      </c>
      <c r="G212" s="38" t="str">
        <f>IF(DQE!F212="","",DQE!F212)</f>
        <v/>
      </c>
    </row>
    <row r="213" ht="26" customHeight="1">
      <c r="A213" s="35" t="str">
        <f>IF(BPU!A213="","",BPU!A213)</f>
        <v/>
      </c>
      <c r="B213" s="32" t="str">
        <f>IF(BPU!B213="","",BPU!B213)</f>
        <v/>
      </c>
      <c r="C213" s="35" t="str">
        <f>IF(BPU!C213="","",BPU!C213)</f>
        <v/>
      </c>
      <c r="D213" s="44" t="str">
        <f>IF(DQE!D213="","",DQE!D213)</f>
        <v/>
      </c>
      <c r="E213" s="37" t="str">
        <f>IF(BPU!D213="","",BPU!D213)</f>
        <v/>
      </c>
      <c r="F213" s="32" t="str">
        <f>IF(BPU!E213="","",BPU!E213)</f>
        <v/>
      </c>
      <c r="G213" s="38" t="str">
        <f>IF(DQE!F213="","",DQE!F213)</f>
        <v/>
      </c>
    </row>
    <row r="214" ht="26" customHeight="1">
      <c r="A214" s="35" t="str">
        <f>IF(BPU!A214="","",BPU!A214)</f>
        <v/>
      </c>
      <c r="B214" s="32" t="str">
        <f>IF(BPU!B214="","",BPU!B214)</f>
        <v/>
      </c>
      <c r="C214" s="35" t="str">
        <f>IF(BPU!C214="","",BPU!C214)</f>
        <v/>
      </c>
      <c r="D214" s="44" t="str">
        <f>IF(DQE!D214="","",DQE!D214)</f>
        <v/>
      </c>
      <c r="E214" s="37" t="str">
        <f>IF(BPU!D214="","",BPU!D214)</f>
        <v/>
      </c>
      <c r="F214" s="32" t="str">
        <f>IF(BPU!E214="","",BPU!E214)</f>
        <v/>
      </c>
      <c r="G214" s="38" t="str">
        <f>IF(DQE!F214="","",DQE!F214)</f>
        <v/>
      </c>
    </row>
    <row r="215" ht="26" customHeight="1">
      <c r="A215" s="35" t="str">
        <f>IF(BPU!A215="","",BPU!A215)</f>
        <v/>
      </c>
      <c r="B215" s="32" t="str">
        <f>IF(BPU!B215="","",BPU!B215)</f>
        <v/>
      </c>
      <c r="C215" s="35" t="str">
        <f>IF(BPU!C215="","",BPU!C215)</f>
        <v/>
      </c>
      <c r="D215" s="44" t="str">
        <f>IF(DQE!D215="","",DQE!D215)</f>
        <v/>
      </c>
      <c r="E215" s="37" t="str">
        <f>IF(BPU!D215="","",BPU!D215)</f>
        <v/>
      </c>
      <c r="F215" s="32" t="str">
        <f>IF(BPU!E215="","",BPU!E215)</f>
        <v/>
      </c>
      <c r="G215" s="38" t="str">
        <f>IF(DQE!F215="","",DQE!F215)</f>
        <v/>
      </c>
    </row>
    <row r="216" ht="26" customHeight="1">
      <c r="A216" s="35" t="str">
        <f>IF(BPU!A216="","",BPU!A216)</f>
        <v/>
      </c>
      <c r="B216" s="32" t="str">
        <f>IF(BPU!B216="","",BPU!B216)</f>
        <v/>
      </c>
      <c r="C216" s="35" t="str">
        <f>IF(BPU!C216="","",BPU!C216)</f>
        <v/>
      </c>
      <c r="D216" s="44" t="str">
        <f>IF(DQE!D216="","",DQE!D216)</f>
        <v/>
      </c>
      <c r="E216" s="37" t="str">
        <f>IF(BPU!D216="","",BPU!D216)</f>
        <v/>
      </c>
      <c r="F216" s="32" t="str">
        <f>IF(BPU!E216="","",BPU!E216)</f>
        <v/>
      </c>
      <c r="G216" s="38" t="str">
        <f>IF(DQE!F216="","",DQE!F216)</f>
        <v/>
      </c>
    </row>
    <row r="217" ht="26" customHeight="1">
      <c r="A217" s="35" t="str">
        <f>IF(BPU!A217="","",BPU!A217)</f>
        <v/>
      </c>
      <c r="B217" s="32" t="str">
        <f>IF(BPU!B217="","",BPU!B217)</f>
        <v/>
      </c>
      <c r="C217" s="35" t="str">
        <f>IF(BPU!C217="","",BPU!C217)</f>
        <v/>
      </c>
      <c r="D217" s="44" t="str">
        <f>IF(DQE!D217="","",DQE!D217)</f>
        <v/>
      </c>
      <c r="E217" s="37" t="str">
        <f>IF(BPU!D217="","",BPU!D217)</f>
        <v/>
      </c>
      <c r="F217" s="32" t="str">
        <f>IF(BPU!E217="","",BPU!E217)</f>
        <v/>
      </c>
      <c r="G217" s="38" t="str">
        <f>IF(DQE!F217="","",DQE!F217)</f>
        <v/>
      </c>
    </row>
    <row r="218" ht="26" customHeight="1">
      <c r="A218" s="35" t="str">
        <f>IF(BPU!A218="","",BPU!A218)</f>
        <v/>
      </c>
      <c r="B218" s="32" t="str">
        <f>IF(BPU!B218="","",BPU!B218)</f>
        <v/>
      </c>
      <c r="C218" s="35" t="str">
        <f>IF(BPU!C218="","",BPU!C218)</f>
        <v/>
      </c>
      <c r="D218" s="44" t="str">
        <f>IF(DQE!D218="","",DQE!D218)</f>
        <v/>
      </c>
      <c r="E218" s="37" t="str">
        <f>IF(BPU!D218="","",BPU!D218)</f>
        <v/>
      </c>
      <c r="F218" s="32" t="str">
        <f>IF(BPU!E218="","",BPU!E218)</f>
        <v/>
      </c>
      <c r="G218" s="38" t="str">
        <f>IF(DQE!F218="","",DQE!F218)</f>
        <v/>
      </c>
    </row>
    <row r="219" ht="26" customHeight="1">
      <c r="A219" s="35" t="str">
        <f>IF(BPU!A219="","",BPU!A219)</f>
        <v/>
      </c>
      <c r="B219" s="32" t="str">
        <f>IF(BPU!B219="","",BPU!B219)</f>
        <v/>
      </c>
      <c r="C219" s="35" t="str">
        <f>IF(BPU!C219="","",BPU!C219)</f>
        <v/>
      </c>
      <c r="D219" s="44" t="str">
        <f>IF(DQE!D219="","",DQE!D219)</f>
        <v/>
      </c>
      <c r="E219" s="37" t="str">
        <f>IF(BPU!D219="","",BPU!D219)</f>
        <v/>
      </c>
      <c r="F219" s="32" t="str">
        <f>IF(BPU!E219="","",BPU!E219)</f>
        <v/>
      </c>
      <c r="G219" s="38" t="str">
        <f>IF(DQE!F219="","",DQE!F219)</f>
        <v/>
      </c>
    </row>
    <row r="220" ht="26" customHeight="1">
      <c r="A220" s="35" t="str">
        <f>IF(BPU!A220="","",BPU!A220)</f>
        <v/>
      </c>
      <c r="B220" s="32" t="str">
        <f>IF(BPU!B220="","",BPU!B220)</f>
        <v/>
      </c>
      <c r="C220" s="35" t="str">
        <f>IF(BPU!C220="","",BPU!C220)</f>
        <v/>
      </c>
      <c r="D220" s="44" t="str">
        <f>IF(DQE!D220="","",DQE!D220)</f>
        <v/>
      </c>
      <c r="E220" s="37" t="str">
        <f>IF(BPU!D220="","",BPU!D220)</f>
        <v/>
      </c>
      <c r="F220" s="32" t="str">
        <f>IF(BPU!E220="","",BPU!E220)</f>
        <v/>
      </c>
      <c r="G220" s="38" t="str">
        <f>IF(DQE!F220="","",DQE!F220)</f>
        <v/>
      </c>
    </row>
    <row r="221" ht="26" customHeight="1">
      <c r="A221" s="35" t="str">
        <f>IF(BPU!A221="","",BPU!A221)</f>
        <v/>
      </c>
      <c r="B221" s="32" t="str">
        <f>IF(BPU!B221="","",BPU!B221)</f>
        <v/>
      </c>
      <c r="C221" s="35" t="str">
        <f>IF(BPU!C221="","",BPU!C221)</f>
        <v/>
      </c>
      <c r="D221" s="44" t="str">
        <f>IF(DQE!D221="","",DQE!D221)</f>
        <v/>
      </c>
      <c r="E221" s="37" t="str">
        <f>IF(BPU!D221="","",BPU!D221)</f>
        <v/>
      </c>
      <c r="F221" s="32" t="str">
        <f>IF(BPU!E221="","",BPU!E221)</f>
        <v/>
      </c>
      <c r="G221" s="38" t="str">
        <f>IF(DQE!F221="","",DQE!F221)</f>
        <v/>
      </c>
    </row>
    <row r="222" ht="26" customHeight="1">
      <c r="A222" s="35" t="str">
        <f>IF(BPU!A222="","",BPU!A222)</f>
        <v/>
      </c>
      <c r="B222" s="32" t="str">
        <f>IF(BPU!B222="","",BPU!B222)</f>
        <v/>
      </c>
      <c r="C222" s="35" t="str">
        <f>IF(BPU!C222="","",BPU!C222)</f>
        <v/>
      </c>
      <c r="D222" s="44" t="str">
        <f>IF(DQE!D222="","",DQE!D222)</f>
        <v/>
      </c>
      <c r="E222" s="37" t="str">
        <f>IF(BPU!D222="","",BPU!D222)</f>
        <v/>
      </c>
      <c r="F222" s="32" t="str">
        <f>IF(BPU!E222="","",BPU!E222)</f>
        <v/>
      </c>
      <c r="G222" s="38" t="str">
        <f>IF(DQE!F222="","",DQE!F222)</f>
        <v/>
      </c>
    </row>
    <row r="223" ht="26" customHeight="1">
      <c r="A223" s="35" t="str">
        <f>IF(BPU!A223="","",BPU!A223)</f>
        <v/>
      </c>
      <c r="B223" s="32" t="str">
        <f>IF(BPU!B223="","",BPU!B223)</f>
        <v/>
      </c>
      <c r="C223" s="35" t="str">
        <f>IF(BPU!C223="","",BPU!C223)</f>
        <v/>
      </c>
      <c r="D223" s="44" t="str">
        <f>IF(DQE!D223="","",DQE!D223)</f>
        <v/>
      </c>
      <c r="E223" s="37" t="str">
        <f>IF(BPU!D223="","",BPU!D223)</f>
        <v/>
      </c>
      <c r="F223" s="32" t="str">
        <f>IF(BPU!E223="","",BPU!E223)</f>
        <v/>
      </c>
      <c r="G223" s="38" t="str">
        <f>IF(DQE!F223="","",DQE!F223)</f>
        <v/>
      </c>
    </row>
    <row r="224" ht="26" customHeight="1">
      <c r="A224" s="35" t="str">
        <f>IF(BPU!A224="","",BPU!A224)</f>
        <v/>
      </c>
      <c r="B224" s="32" t="str">
        <f>IF(BPU!B224="","",BPU!B224)</f>
        <v/>
      </c>
      <c r="C224" s="35" t="str">
        <f>IF(BPU!C224="","",BPU!C224)</f>
        <v/>
      </c>
      <c r="D224" s="44" t="str">
        <f>IF(DQE!D224="","",DQE!D224)</f>
        <v/>
      </c>
      <c r="E224" s="37" t="str">
        <f>IF(BPU!D224="","",BPU!D224)</f>
        <v/>
      </c>
      <c r="F224" s="32" t="str">
        <f>IF(BPU!E224="","",BPU!E224)</f>
        <v/>
      </c>
      <c r="G224" s="38" t="str">
        <f>IF(DQE!F224="","",DQE!F224)</f>
        <v/>
      </c>
    </row>
    <row r="225" ht="26" customHeight="1">
      <c r="A225" s="35" t="str">
        <f>IF(BPU!A225="","",BPU!A225)</f>
        <v/>
      </c>
      <c r="B225" s="32" t="str">
        <f>IF(BPU!B225="","",BPU!B225)</f>
        <v/>
      </c>
      <c r="C225" s="35" t="str">
        <f>IF(BPU!C225="","",BPU!C225)</f>
        <v/>
      </c>
      <c r="D225" s="44" t="str">
        <f>IF(DQE!D225="","",DQE!D225)</f>
        <v/>
      </c>
      <c r="E225" s="37" t="str">
        <f>IF(BPU!D225="","",BPU!D225)</f>
        <v/>
      </c>
      <c r="F225" s="32" t="str">
        <f>IF(BPU!E225="","",BPU!E225)</f>
        <v/>
      </c>
      <c r="G225" s="38" t="str">
        <f>IF(DQE!F225="","",DQE!F225)</f>
        <v/>
      </c>
    </row>
    <row r="226" ht="26" customHeight="1">
      <c r="A226" s="35" t="str">
        <f>IF(BPU!A226="","",BPU!A226)</f>
        <v/>
      </c>
      <c r="B226" s="32" t="str">
        <f>IF(BPU!B226="","",BPU!B226)</f>
        <v/>
      </c>
      <c r="C226" s="35" t="str">
        <f>IF(BPU!C226="","",BPU!C226)</f>
        <v/>
      </c>
      <c r="D226" s="44" t="str">
        <f>IF(DQE!D226="","",DQE!D226)</f>
        <v/>
      </c>
      <c r="E226" s="37" t="str">
        <f>IF(BPU!D226="","",BPU!D226)</f>
        <v/>
      </c>
      <c r="F226" s="32" t="str">
        <f>IF(BPU!E226="","",BPU!E226)</f>
        <v/>
      </c>
      <c r="G226" s="38" t="str">
        <f>IF(DQE!F226="","",DQE!F226)</f>
        <v/>
      </c>
    </row>
    <row r="227" ht="26" customHeight="1">
      <c r="A227" s="35" t="str">
        <f>IF(BPU!A227="","",BPU!A227)</f>
        <v/>
      </c>
      <c r="B227" s="32" t="str">
        <f>IF(BPU!B227="","",BPU!B227)</f>
        <v/>
      </c>
      <c r="C227" s="35" t="str">
        <f>IF(BPU!C227="","",BPU!C227)</f>
        <v/>
      </c>
      <c r="D227" s="44" t="str">
        <f>IF(DQE!D227="","",DQE!D227)</f>
        <v/>
      </c>
      <c r="E227" s="37" t="str">
        <f>IF(BPU!D227="","",BPU!D227)</f>
        <v/>
      </c>
      <c r="F227" s="32" t="str">
        <f>IF(BPU!E227="","",BPU!E227)</f>
        <v/>
      </c>
      <c r="G227" s="38" t="str">
        <f>IF(DQE!F227="","",DQE!F227)</f>
        <v/>
      </c>
    </row>
    <row r="228" ht="26" customHeight="1">
      <c r="A228" s="35" t="str">
        <f>IF(BPU!A228="","",BPU!A228)</f>
        <v/>
      </c>
      <c r="B228" s="32" t="str">
        <f>IF(BPU!B228="","",BPU!B228)</f>
        <v/>
      </c>
      <c r="C228" s="35" t="str">
        <f>IF(BPU!C228="","",BPU!C228)</f>
        <v/>
      </c>
      <c r="D228" s="44" t="str">
        <f>IF(DQE!D228="","",DQE!D228)</f>
        <v/>
      </c>
      <c r="E228" s="37" t="str">
        <f>IF(BPU!D228="","",BPU!D228)</f>
        <v/>
      </c>
      <c r="F228" s="32" t="str">
        <f>IF(BPU!E228="","",BPU!E228)</f>
        <v/>
      </c>
      <c r="G228" s="38" t="str">
        <f>IF(DQE!F228="","",DQE!F228)</f>
        <v/>
      </c>
    </row>
    <row r="229" ht="26" customHeight="1">
      <c r="A229" s="35" t="str">
        <f>IF(BPU!A229="","",BPU!A229)</f>
        <v/>
      </c>
      <c r="B229" s="32" t="str">
        <f>IF(BPU!B229="","",BPU!B229)</f>
        <v/>
      </c>
      <c r="C229" s="35" t="str">
        <f>IF(BPU!C229="","",BPU!C229)</f>
        <v/>
      </c>
      <c r="D229" s="44" t="str">
        <f>IF(DQE!D229="","",DQE!D229)</f>
        <v/>
      </c>
      <c r="E229" s="37" t="str">
        <f>IF(BPU!D229="","",BPU!D229)</f>
        <v/>
      </c>
      <c r="F229" s="32" t="str">
        <f>IF(BPU!E229="","",BPU!E229)</f>
        <v/>
      </c>
      <c r="G229" s="38" t="str">
        <f>IF(DQE!F229="","",DQE!F229)</f>
        <v/>
      </c>
    </row>
    <row r="230" ht="26" customHeight="1">
      <c r="A230" s="35" t="str">
        <f>IF(BPU!A230="","",BPU!A230)</f>
        <v/>
      </c>
      <c r="B230" s="32" t="str">
        <f>IF(BPU!B230="","",BPU!B230)</f>
        <v/>
      </c>
      <c r="C230" s="35" t="str">
        <f>IF(BPU!C230="","",BPU!C230)</f>
        <v/>
      </c>
      <c r="D230" s="44" t="str">
        <f>IF(DQE!D230="","",DQE!D230)</f>
        <v/>
      </c>
      <c r="E230" s="37" t="str">
        <f>IF(BPU!D230="","",BPU!D230)</f>
        <v/>
      </c>
      <c r="F230" s="32" t="str">
        <f>IF(BPU!E230="","",BPU!E230)</f>
        <v/>
      </c>
      <c r="G230" s="38" t="str">
        <f>IF(DQE!F230="","",DQE!F230)</f>
        <v/>
      </c>
    </row>
    <row r="231" ht="26" customHeight="1">
      <c r="A231" s="35" t="str">
        <f>IF(BPU!A231="","",BPU!A231)</f>
        <v/>
      </c>
      <c r="B231" s="32" t="str">
        <f>IF(BPU!B231="","",BPU!B231)</f>
        <v/>
      </c>
      <c r="C231" s="35" t="str">
        <f>IF(BPU!C231="","",BPU!C231)</f>
        <v/>
      </c>
      <c r="D231" s="44" t="str">
        <f>IF(DQE!D231="","",DQE!D231)</f>
        <v/>
      </c>
      <c r="E231" s="37" t="str">
        <f>IF(BPU!D231="","",BPU!D231)</f>
        <v/>
      </c>
      <c r="F231" s="32" t="str">
        <f>IF(BPU!E231="","",BPU!E231)</f>
        <v/>
      </c>
      <c r="G231" s="38" t="str">
        <f>IF(DQE!F231="","",DQE!F231)</f>
        <v/>
      </c>
    </row>
    <row r="232" ht="26" customHeight="1">
      <c r="A232" s="35" t="str">
        <f>IF(BPU!A232="","",BPU!A232)</f>
        <v/>
      </c>
      <c r="B232" s="32" t="str">
        <f>IF(BPU!B232="","",BPU!B232)</f>
        <v/>
      </c>
      <c r="C232" s="35" t="str">
        <f>IF(BPU!C232="","",BPU!C232)</f>
        <v/>
      </c>
      <c r="D232" s="44" t="str">
        <f>IF(DQE!D232="","",DQE!D232)</f>
        <v/>
      </c>
      <c r="E232" s="37" t="str">
        <f>IF(BPU!D232="","",BPU!D232)</f>
        <v/>
      </c>
      <c r="F232" s="32" t="str">
        <f>IF(BPU!E232="","",BPU!E232)</f>
        <v/>
      </c>
      <c r="G232" s="38" t="str">
        <f>IF(DQE!F232="","",DQE!F232)</f>
        <v/>
      </c>
    </row>
    <row r="233" ht="26" customHeight="1">
      <c r="A233" s="35" t="str">
        <f>IF(BPU!A233="","",BPU!A233)</f>
        <v/>
      </c>
      <c r="B233" s="32" t="str">
        <f>IF(BPU!B233="","",BPU!B233)</f>
        <v/>
      </c>
      <c r="C233" s="35" t="str">
        <f>IF(BPU!C233="","",BPU!C233)</f>
        <v/>
      </c>
      <c r="D233" s="44" t="str">
        <f>IF(DQE!D233="","",DQE!D233)</f>
        <v/>
      </c>
      <c r="E233" s="37" t="str">
        <f>IF(BPU!D233="","",BPU!D233)</f>
        <v/>
      </c>
      <c r="F233" s="32" t="str">
        <f>IF(BPU!E233="","",BPU!E233)</f>
        <v/>
      </c>
      <c r="G233" s="38" t="str">
        <f>IF(DQE!F233="","",DQE!F233)</f>
        <v/>
      </c>
    </row>
    <row r="234" ht="26" customHeight="1">
      <c r="A234" s="35" t="str">
        <f>IF(BPU!A234="","",BPU!A234)</f>
        <v/>
      </c>
      <c r="B234" s="32" t="str">
        <f>IF(BPU!B234="","",BPU!B234)</f>
        <v/>
      </c>
      <c r="C234" s="35" t="str">
        <f>IF(BPU!C234="","",BPU!C234)</f>
        <v/>
      </c>
      <c r="D234" s="44" t="str">
        <f>IF(DQE!D234="","",DQE!D234)</f>
        <v/>
      </c>
      <c r="E234" s="37" t="str">
        <f>IF(BPU!D234="","",BPU!D234)</f>
        <v/>
      </c>
      <c r="F234" s="32" t="str">
        <f>IF(BPU!E234="","",BPU!E234)</f>
        <v/>
      </c>
      <c r="G234" s="38" t="str">
        <f>IF(DQE!F234="","",DQE!F234)</f>
        <v/>
      </c>
    </row>
    <row r="235" ht="26" customHeight="1">
      <c r="A235" s="35" t="str">
        <f>IF(BPU!A235="","",BPU!A235)</f>
        <v/>
      </c>
      <c r="B235" s="32" t="str">
        <f>IF(BPU!B235="","",BPU!B235)</f>
        <v/>
      </c>
      <c r="C235" s="35" t="str">
        <f>IF(BPU!C235="","",BPU!C235)</f>
        <v/>
      </c>
      <c r="D235" s="44" t="str">
        <f>IF(DQE!D235="","",DQE!D235)</f>
        <v/>
      </c>
      <c r="E235" s="37" t="str">
        <f>IF(BPU!D235="","",BPU!D235)</f>
        <v/>
      </c>
      <c r="F235" s="32" t="str">
        <f>IF(BPU!E235="","",BPU!E235)</f>
        <v/>
      </c>
      <c r="G235" s="38" t="str">
        <f>IF(DQE!F235="","",DQE!F235)</f>
        <v/>
      </c>
    </row>
    <row r="236" ht="26" customHeight="1">
      <c r="A236" s="35" t="str">
        <f>IF(BPU!A236="","",BPU!A236)</f>
        <v/>
      </c>
      <c r="B236" s="32" t="str">
        <f>IF(BPU!B236="","",BPU!B236)</f>
        <v/>
      </c>
      <c r="C236" s="35" t="str">
        <f>IF(BPU!C236="","",BPU!C236)</f>
        <v/>
      </c>
      <c r="D236" s="44" t="str">
        <f>IF(DQE!D236="","",DQE!D236)</f>
        <v/>
      </c>
      <c r="E236" s="37" t="str">
        <f>IF(BPU!D236="","",BPU!D236)</f>
        <v/>
      </c>
      <c r="F236" s="32" t="str">
        <f>IF(BPU!E236="","",BPU!E236)</f>
        <v/>
      </c>
      <c r="G236" s="38" t="str">
        <f>IF(DQE!F236="","",DQE!F236)</f>
        <v/>
      </c>
    </row>
    <row r="237" ht="26" customHeight="1">
      <c r="A237" s="35" t="str">
        <f>IF(BPU!A237="","",BPU!A237)</f>
        <v/>
      </c>
      <c r="B237" s="32" t="str">
        <f>IF(BPU!B237="","",BPU!B237)</f>
        <v/>
      </c>
      <c r="C237" s="35" t="str">
        <f>IF(BPU!C237="","",BPU!C237)</f>
        <v/>
      </c>
      <c r="D237" s="44" t="str">
        <f>IF(DQE!D237="","",DQE!D237)</f>
        <v/>
      </c>
      <c r="E237" s="37" t="str">
        <f>IF(BPU!D237="","",BPU!D237)</f>
        <v/>
      </c>
      <c r="F237" s="32" t="str">
        <f>IF(BPU!E237="","",BPU!E237)</f>
        <v/>
      </c>
      <c r="G237" s="38" t="str">
        <f>IF(DQE!F237="","",DQE!F237)</f>
        <v/>
      </c>
    </row>
    <row r="238" ht="26" customHeight="1">
      <c r="A238" s="35" t="str">
        <f>IF(BPU!A238="","",BPU!A238)</f>
        <v/>
      </c>
      <c r="B238" s="32" t="str">
        <f>IF(BPU!B238="","",BPU!B238)</f>
        <v/>
      </c>
      <c r="C238" s="35" t="str">
        <f>IF(BPU!C238="","",BPU!C238)</f>
        <v/>
      </c>
      <c r="D238" s="44" t="str">
        <f>IF(DQE!D238="","",DQE!D238)</f>
        <v/>
      </c>
      <c r="E238" s="37" t="str">
        <f>IF(BPU!D238="","",BPU!D238)</f>
        <v/>
      </c>
      <c r="F238" s="32" t="str">
        <f>IF(BPU!E238="","",BPU!E238)</f>
        <v/>
      </c>
      <c r="G238" s="38" t="str">
        <f>IF(DQE!F238="","",DQE!F238)</f>
        <v/>
      </c>
    </row>
    <row r="239" ht="26" customHeight="1">
      <c r="A239" s="35" t="str">
        <f>IF(BPU!A239="","",BPU!A239)</f>
        <v/>
      </c>
      <c r="B239" s="32" t="str">
        <f>IF(BPU!B239="","",BPU!B239)</f>
        <v/>
      </c>
      <c r="C239" s="35" t="str">
        <f>IF(BPU!C239="","",BPU!C239)</f>
        <v/>
      </c>
      <c r="D239" s="44" t="str">
        <f>IF(DQE!D239="","",DQE!D239)</f>
        <v/>
      </c>
      <c r="E239" s="37" t="str">
        <f>IF(BPU!D239="","",BPU!D239)</f>
        <v/>
      </c>
      <c r="F239" s="32" t="str">
        <f>IF(BPU!E239="","",BPU!E239)</f>
        <v/>
      </c>
      <c r="G239" s="38" t="str">
        <f>IF(DQE!F239="","",DQE!F239)</f>
        <v/>
      </c>
    </row>
    <row r="240" ht="26" customHeight="1">
      <c r="A240" s="35" t="str">
        <f>IF(BPU!A240="","",BPU!A240)</f>
        <v/>
      </c>
      <c r="B240" s="32" t="str">
        <f>IF(BPU!B240="","",BPU!B240)</f>
        <v/>
      </c>
      <c r="C240" s="35" t="str">
        <f>IF(BPU!C240="","",BPU!C240)</f>
        <v/>
      </c>
      <c r="D240" s="44" t="str">
        <f>IF(DQE!D240="","",DQE!D240)</f>
        <v/>
      </c>
      <c r="E240" s="37" t="str">
        <f>IF(BPU!D240="","",BPU!D240)</f>
        <v/>
      </c>
      <c r="F240" s="32" t="str">
        <f>IF(BPU!E240="","",BPU!E240)</f>
        <v/>
      </c>
      <c r="G240" s="38" t="str">
        <f>IF(DQE!F240="","",DQE!F240)</f>
        <v/>
      </c>
    </row>
    <row r="241" ht="26" customHeight="1">
      <c r="A241" s="35" t="str">
        <f>IF(BPU!A241="","",BPU!A241)</f>
        <v/>
      </c>
      <c r="B241" s="32" t="str">
        <f>IF(BPU!B241="","",BPU!B241)</f>
        <v/>
      </c>
      <c r="C241" s="35" t="str">
        <f>IF(BPU!C241="","",BPU!C241)</f>
        <v/>
      </c>
      <c r="D241" s="44" t="str">
        <f>IF(DQE!D241="","",DQE!D241)</f>
        <v/>
      </c>
      <c r="E241" s="37" t="str">
        <f>IF(BPU!D241="","",BPU!D241)</f>
        <v/>
      </c>
      <c r="F241" s="32" t="str">
        <f>IF(BPU!E241="","",BPU!E241)</f>
        <v/>
      </c>
      <c r="G241" s="38" t="str">
        <f>IF(DQE!F241="","",DQE!F241)</f>
        <v/>
      </c>
    </row>
    <row r="242" ht="26" customHeight="1">
      <c r="A242" s="35" t="str">
        <f>IF(BPU!A242="","",BPU!A242)</f>
        <v/>
      </c>
      <c r="B242" s="32" t="str">
        <f>IF(BPU!B242="","",BPU!B242)</f>
        <v/>
      </c>
      <c r="C242" s="35" t="str">
        <f>IF(BPU!C242="","",BPU!C242)</f>
        <v/>
      </c>
      <c r="D242" s="44" t="str">
        <f>IF(DQE!D242="","",DQE!D242)</f>
        <v/>
      </c>
      <c r="E242" s="37" t="str">
        <f>IF(BPU!D242="","",BPU!D242)</f>
        <v/>
      </c>
      <c r="F242" s="32" t="str">
        <f>IF(BPU!E242="","",BPU!E242)</f>
        <v/>
      </c>
      <c r="G242" s="38" t="str">
        <f>IF(DQE!F242="","",DQE!F242)</f>
        <v/>
      </c>
    </row>
    <row r="243" ht="26" customHeight="1">
      <c r="A243" s="35" t="str">
        <f>IF(BPU!A243="","",BPU!A243)</f>
        <v/>
      </c>
      <c r="B243" s="32" t="str">
        <f>IF(BPU!B243="","",BPU!B243)</f>
        <v/>
      </c>
      <c r="C243" s="35" t="str">
        <f>IF(BPU!C243="","",BPU!C243)</f>
        <v/>
      </c>
      <c r="D243" s="44" t="str">
        <f>IF(DQE!D243="","",DQE!D243)</f>
        <v/>
      </c>
      <c r="E243" s="37" t="str">
        <f>IF(BPU!D243="","",BPU!D243)</f>
        <v/>
      </c>
      <c r="F243" s="32" t="str">
        <f>IF(BPU!E243="","",BPU!E243)</f>
        <v/>
      </c>
      <c r="G243" s="38" t="str">
        <f>IF(DQE!F243="","",DQE!F243)</f>
        <v/>
      </c>
    </row>
    <row r="244" ht="26" customHeight="1">
      <c r="A244" s="35" t="str">
        <f>IF(BPU!A244="","",BPU!A244)</f>
        <v/>
      </c>
      <c r="B244" s="32" t="str">
        <f>IF(BPU!B244="","",BPU!B244)</f>
        <v/>
      </c>
      <c r="C244" s="35" t="str">
        <f>IF(BPU!C244="","",BPU!C244)</f>
        <v/>
      </c>
      <c r="D244" s="44" t="str">
        <f>IF(DQE!D244="","",DQE!D244)</f>
        <v/>
      </c>
      <c r="E244" s="37" t="str">
        <f>IF(BPU!D244="","",BPU!D244)</f>
        <v/>
      </c>
      <c r="F244" s="32" t="str">
        <f>IF(BPU!E244="","",BPU!E244)</f>
        <v/>
      </c>
      <c r="G244" s="38" t="str">
        <f>IF(DQE!F244="","",DQE!F244)</f>
        <v/>
      </c>
    </row>
    <row r="245" ht="26" customHeight="1">
      <c r="A245" s="35" t="str">
        <f>IF(BPU!A245="","",BPU!A245)</f>
        <v/>
      </c>
      <c r="B245" s="32" t="str">
        <f>IF(BPU!B245="","",BPU!B245)</f>
        <v/>
      </c>
      <c r="C245" s="35" t="str">
        <f>IF(BPU!C245="","",BPU!C245)</f>
        <v/>
      </c>
      <c r="D245" s="44" t="str">
        <f>IF(DQE!D245="","",DQE!D245)</f>
        <v/>
      </c>
      <c r="E245" s="37" t="str">
        <f>IF(BPU!D245="","",BPU!D245)</f>
        <v/>
      </c>
      <c r="F245" s="32" t="str">
        <f>IF(BPU!E245="","",BPU!E245)</f>
        <v/>
      </c>
      <c r="G245" s="38" t="str">
        <f>IF(DQE!F245="","",DQE!F245)</f>
        <v/>
      </c>
    </row>
    <row r="246" ht="26" customHeight="1">
      <c r="A246" s="35" t="str">
        <f>IF(BPU!A246="","",BPU!A246)</f>
        <v/>
      </c>
      <c r="B246" s="32" t="str">
        <f>IF(BPU!B246="","",BPU!B246)</f>
        <v/>
      </c>
      <c r="C246" s="35" t="str">
        <f>IF(BPU!C246="","",BPU!C246)</f>
        <v/>
      </c>
      <c r="D246" s="44" t="str">
        <f>IF(DQE!D246="","",DQE!D246)</f>
        <v/>
      </c>
      <c r="E246" s="37" t="str">
        <f>IF(BPU!D246="","",BPU!D246)</f>
        <v/>
      </c>
      <c r="F246" s="32" t="str">
        <f>IF(BPU!E246="","",BPU!E246)</f>
        <v/>
      </c>
      <c r="G246" s="38" t="str">
        <f>IF(DQE!F246="","",DQE!F246)</f>
        <v/>
      </c>
    </row>
    <row r="247" ht="26" customHeight="1">
      <c r="A247" s="35" t="str">
        <f>IF(BPU!A247="","",BPU!A247)</f>
        <v/>
      </c>
      <c r="B247" s="32" t="str">
        <f>IF(BPU!B247="","",BPU!B247)</f>
        <v/>
      </c>
      <c r="C247" s="35" t="str">
        <f>IF(BPU!C247="","",BPU!C247)</f>
        <v/>
      </c>
      <c r="D247" s="44" t="str">
        <f>IF(DQE!D247="","",DQE!D247)</f>
        <v/>
      </c>
      <c r="E247" s="37" t="str">
        <f>IF(BPU!D247="","",BPU!D247)</f>
        <v/>
      </c>
      <c r="F247" s="32" t="str">
        <f>IF(BPU!E247="","",BPU!E247)</f>
        <v/>
      </c>
      <c r="G247" s="38" t="str">
        <f>IF(DQE!F247="","",DQE!F247)</f>
        <v/>
      </c>
    </row>
    <row r="248" ht="26" customHeight="1">
      <c r="A248" s="35" t="str">
        <f>IF(BPU!A248="","",BPU!A248)</f>
        <v/>
      </c>
      <c r="B248" s="32" t="str">
        <f>IF(BPU!B248="","",BPU!B248)</f>
        <v/>
      </c>
      <c r="C248" s="35" t="str">
        <f>IF(BPU!C248="","",BPU!C248)</f>
        <v/>
      </c>
      <c r="D248" s="44" t="str">
        <f>IF(DQE!D248="","",DQE!D248)</f>
        <v/>
      </c>
      <c r="E248" s="37" t="str">
        <f>IF(BPU!D248="","",BPU!D248)</f>
        <v/>
      </c>
      <c r="F248" s="32" t="str">
        <f>IF(BPU!E248="","",BPU!E248)</f>
        <v/>
      </c>
      <c r="G248" s="38" t="str">
        <f>IF(DQE!F248="","",DQE!F248)</f>
        <v/>
      </c>
    </row>
    <row r="249" ht="26" customHeight="1">
      <c r="A249" s="35" t="str">
        <f>IF(BPU!A249="","",BPU!A249)</f>
        <v/>
      </c>
      <c r="B249" s="32" t="str">
        <f>IF(BPU!B249="","",BPU!B249)</f>
        <v/>
      </c>
      <c r="C249" s="35" t="str">
        <f>IF(BPU!C249="","",BPU!C249)</f>
        <v/>
      </c>
      <c r="D249" s="44" t="str">
        <f>IF(DQE!D249="","",DQE!D249)</f>
        <v/>
      </c>
      <c r="E249" s="37" t="str">
        <f>IF(BPU!D249="","",BPU!D249)</f>
        <v/>
      </c>
      <c r="F249" s="32" t="str">
        <f>IF(BPU!E249="","",BPU!E249)</f>
        <v/>
      </c>
      <c r="G249" s="38" t="str">
        <f>IF(DQE!F249="","",DQE!F249)</f>
        <v/>
      </c>
    </row>
    <row r="250" ht="26" customHeight="1">
      <c r="A250" s="35" t="str">
        <f>IF(BPU!A250="","",BPU!A250)</f>
        <v/>
      </c>
      <c r="B250" s="32" t="str">
        <f>IF(BPU!B250="","",BPU!B250)</f>
        <v/>
      </c>
      <c r="C250" s="35" t="str">
        <f>IF(BPU!C250="","",BPU!C250)</f>
        <v/>
      </c>
      <c r="D250" s="44" t="str">
        <f>IF(DQE!D250="","",DQE!D250)</f>
        <v/>
      </c>
      <c r="E250" s="37" t="str">
        <f>IF(BPU!D250="","",BPU!D250)</f>
        <v/>
      </c>
      <c r="F250" s="32" t="str">
        <f>IF(BPU!E250="","",BPU!E250)</f>
        <v/>
      </c>
      <c r="G250" s="38" t="str">
        <f>IF(DQE!F250="","",DQE!F250)</f>
        <v/>
      </c>
    </row>
    <row r="251" ht="26" customHeight="1">
      <c r="A251" s="35" t="str">
        <f>IF(BPU!A251="","",BPU!A251)</f>
        <v/>
      </c>
      <c r="B251" s="32" t="str">
        <f>IF(BPU!B251="","",BPU!B251)</f>
        <v/>
      </c>
      <c r="C251" s="35" t="str">
        <f>IF(BPU!C251="","",BPU!C251)</f>
        <v/>
      </c>
      <c r="D251" s="44" t="str">
        <f>IF(DQE!D251="","",DQE!D251)</f>
        <v/>
      </c>
      <c r="E251" s="37" t="str">
        <f>IF(BPU!D251="","",BPU!D251)</f>
        <v/>
      </c>
      <c r="F251" s="32" t="str">
        <f>IF(BPU!E251="","",BPU!E251)</f>
        <v/>
      </c>
      <c r="G251" s="38" t="str">
        <f>IF(DQE!F251="","",DQE!F251)</f>
        <v/>
      </c>
    </row>
    <row r="252" ht="26" customHeight="1">
      <c r="A252" s="35" t="str">
        <f>IF(BPU!A252="","",BPU!A252)</f>
        <v/>
      </c>
      <c r="B252" s="32" t="str">
        <f>IF(BPU!B252="","",BPU!B252)</f>
        <v/>
      </c>
      <c r="C252" s="35" t="str">
        <f>IF(BPU!C252="","",BPU!C252)</f>
        <v/>
      </c>
      <c r="D252" s="44" t="str">
        <f>IF(DQE!D252="","",DQE!D252)</f>
        <v/>
      </c>
      <c r="E252" s="37" t="str">
        <f>IF(BPU!D252="","",BPU!D252)</f>
        <v/>
      </c>
      <c r="F252" s="32" t="str">
        <f>IF(BPU!E252="","",BPU!E252)</f>
        <v/>
      </c>
      <c r="G252" s="38" t="str">
        <f>IF(DQE!F252="","",DQE!F252)</f>
        <v/>
      </c>
    </row>
    <row r="253" ht="26" customHeight="1">
      <c r="A253" s="35" t="str">
        <f>IF(BPU!A253="","",BPU!A253)</f>
        <v/>
      </c>
      <c r="B253" s="32" t="str">
        <f>IF(BPU!B253="","",BPU!B253)</f>
        <v/>
      </c>
      <c r="C253" s="35" t="str">
        <f>IF(BPU!C253="","",BPU!C253)</f>
        <v/>
      </c>
      <c r="D253" s="44" t="str">
        <f>IF(DQE!D253="","",DQE!D253)</f>
        <v/>
      </c>
      <c r="E253" s="37" t="str">
        <f>IF(BPU!D253="","",BPU!D253)</f>
        <v/>
      </c>
      <c r="F253" s="32" t="str">
        <f>IF(BPU!E253="","",BPU!E253)</f>
        <v/>
      </c>
      <c r="G253" s="38" t="str">
        <f>IF(DQE!F253="","",DQE!F253)</f>
        <v/>
      </c>
    </row>
    <row r="254" ht="26" customHeight="1">
      <c r="A254" s="35" t="str">
        <f>IF(BPU!A254="","",BPU!A254)</f>
        <v/>
      </c>
      <c r="B254" s="32" t="str">
        <f>IF(BPU!B254="","",BPU!B254)</f>
        <v/>
      </c>
      <c r="C254" s="35" t="str">
        <f>IF(BPU!C254="","",BPU!C254)</f>
        <v/>
      </c>
      <c r="D254" s="44" t="str">
        <f>IF(DQE!D254="","",DQE!D254)</f>
        <v/>
      </c>
      <c r="E254" s="37" t="str">
        <f>IF(BPU!D254="","",BPU!D254)</f>
        <v/>
      </c>
      <c r="F254" s="32" t="str">
        <f>IF(BPU!E254="","",BPU!E254)</f>
        <v/>
      </c>
      <c r="G254" s="38" t="str">
        <f>IF(DQE!F254="","",DQE!F254)</f>
        <v/>
      </c>
    </row>
    <row r="255" ht="26" customHeight="1">
      <c r="A255" s="35" t="str">
        <f>IF(BPU!A255="","",BPU!A255)</f>
        <v/>
      </c>
      <c r="B255" s="32" t="str">
        <f>IF(BPU!B255="","",BPU!B255)</f>
        <v/>
      </c>
      <c r="C255" s="35" t="str">
        <f>IF(BPU!C255="","",BPU!C255)</f>
        <v/>
      </c>
      <c r="D255" s="44" t="str">
        <f>IF(DQE!D255="","",DQE!D255)</f>
        <v/>
      </c>
      <c r="E255" s="37" t="str">
        <f>IF(BPU!D255="","",BPU!D255)</f>
        <v/>
      </c>
      <c r="F255" s="32" t="str">
        <f>IF(BPU!E255="","",BPU!E255)</f>
        <v/>
      </c>
      <c r="G255" s="38" t="str">
        <f>IF(DQE!F255="","",DQE!F255)</f>
        <v/>
      </c>
    </row>
    <row r="256" ht="26" customHeight="1">
      <c r="A256" s="35" t="str">
        <f>IF(BPU!A256="","",BPU!A256)</f>
        <v/>
      </c>
      <c r="B256" s="32" t="str">
        <f>IF(BPU!B256="","",BPU!B256)</f>
        <v/>
      </c>
      <c r="C256" s="35" t="str">
        <f>IF(BPU!C256="","",BPU!C256)</f>
        <v/>
      </c>
      <c r="D256" s="44" t="str">
        <f>IF(DQE!D256="","",DQE!D256)</f>
        <v/>
      </c>
      <c r="E256" s="37" t="str">
        <f>IF(BPU!D256="","",BPU!D256)</f>
        <v/>
      </c>
      <c r="F256" s="32" t="str">
        <f>IF(BPU!E256="","",BPU!E256)</f>
        <v/>
      </c>
      <c r="G256" s="38" t="str">
        <f>IF(DQE!F256="","",DQE!F256)</f>
        <v/>
      </c>
    </row>
    <row r="257" ht="26" customHeight="1">
      <c r="A257" s="35" t="str">
        <f>IF(BPU!A257="","",BPU!A257)</f>
        <v/>
      </c>
      <c r="B257" s="32" t="str">
        <f>IF(BPU!B257="","",BPU!B257)</f>
        <v/>
      </c>
      <c r="C257" s="35" t="str">
        <f>IF(BPU!C257="","",BPU!C257)</f>
        <v/>
      </c>
      <c r="D257" s="44" t="str">
        <f>IF(DQE!D257="","",DQE!D257)</f>
        <v/>
      </c>
      <c r="E257" s="37" t="str">
        <f>IF(BPU!D257="","",BPU!D257)</f>
        <v/>
      </c>
      <c r="F257" s="32" t="str">
        <f>IF(BPU!E257="","",BPU!E257)</f>
        <v/>
      </c>
      <c r="G257" s="38" t="str">
        <f>IF(DQE!F257="","",DQE!F257)</f>
        <v/>
      </c>
    </row>
    <row r="258" ht="26" customHeight="1">
      <c r="A258" s="35" t="str">
        <f>IF(BPU!A258="","",BPU!A258)</f>
        <v/>
      </c>
      <c r="B258" s="32" t="str">
        <f>IF(BPU!B258="","",BPU!B258)</f>
        <v/>
      </c>
      <c r="C258" s="35" t="str">
        <f>IF(BPU!C258="","",BPU!C258)</f>
        <v/>
      </c>
      <c r="D258" s="44" t="str">
        <f>IF(DQE!D258="","",DQE!D258)</f>
        <v/>
      </c>
      <c r="E258" s="37" t="str">
        <f>IF(BPU!D258="","",BPU!D258)</f>
        <v/>
      </c>
      <c r="F258" s="32" t="str">
        <f>IF(BPU!E258="","",BPU!E258)</f>
        <v/>
      </c>
      <c r="G258" s="38" t="str">
        <f>IF(DQE!F258="","",DQE!F258)</f>
        <v/>
      </c>
    </row>
    <row r="259" ht="26" customHeight="1">
      <c r="A259" s="35" t="str">
        <f>IF(BPU!A259="","",BPU!A259)</f>
        <v/>
      </c>
      <c r="B259" s="32" t="str">
        <f>IF(BPU!B259="","",BPU!B259)</f>
        <v/>
      </c>
      <c r="C259" s="35" t="str">
        <f>IF(BPU!C259="","",BPU!C259)</f>
        <v/>
      </c>
      <c r="D259" s="44" t="str">
        <f>IF(DQE!D259="","",DQE!D259)</f>
        <v/>
      </c>
      <c r="E259" s="37" t="str">
        <f>IF(BPU!D259="","",BPU!D259)</f>
        <v/>
      </c>
      <c r="F259" s="32" t="str">
        <f>IF(BPU!E259="","",BPU!E259)</f>
        <v/>
      </c>
      <c r="G259" s="38" t="str">
        <f>IF(DQE!F259="","",DQE!F259)</f>
        <v/>
      </c>
    </row>
    <row r="260" ht="26" customHeight="1">
      <c r="A260" s="35" t="str">
        <f>IF(BPU!A260="","",BPU!A260)</f>
        <v/>
      </c>
      <c r="B260" s="32" t="str">
        <f>IF(BPU!B260="","",BPU!B260)</f>
        <v/>
      </c>
      <c r="C260" s="35" t="str">
        <f>IF(BPU!C260="","",BPU!C260)</f>
        <v/>
      </c>
      <c r="D260" s="44" t="str">
        <f>IF(DQE!D260="","",DQE!D260)</f>
        <v/>
      </c>
      <c r="E260" s="37" t="str">
        <f>IF(BPU!D260="","",BPU!D260)</f>
        <v/>
      </c>
      <c r="F260" s="32" t="str">
        <f>IF(BPU!E260="","",BPU!E260)</f>
        <v/>
      </c>
      <c r="G260" s="38" t="str">
        <f>IF(DQE!F260="","",DQE!F260)</f>
        <v/>
      </c>
    </row>
    <row r="261" ht="26" customHeight="1">
      <c r="A261" s="35" t="str">
        <f>IF(BPU!A261="","",BPU!A261)</f>
        <v/>
      </c>
      <c r="B261" s="32" t="str">
        <f>IF(BPU!B261="","",BPU!B261)</f>
        <v/>
      </c>
      <c r="C261" s="35" t="str">
        <f>IF(BPU!C261="","",BPU!C261)</f>
        <v/>
      </c>
      <c r="D261" s="44" t="str">
        <f>IF(DQE!D261="","",DQE!D261)</f>
        <v/>
      </c>
      <c r="E261" s="37" t="str">
        <f>IF(BPU!D261="","",BPU!D261)</f>
        <v/>
      </c>
      <c r="F261" s="32" t="str">
        <f>IF(BPU!E261="","",BPU!E261)</f>
        <v/>
      </c>
      <c r="G261" s="38" t="str">
        <f>IF(DQE!F261="","",DQE!F261)</f>
        <v/>
      </c>
    </row>
    <row r="262" ht="26" customHeight="1">
      <c r="A262" s="35" t="str">
        <f>IF(BPU!A262="","",BPU!A262)</f>
        <v/>
      </c>
      <c r="B262" s="32" t="str">
        <f>IF(BPU!B262="","",BPU!B262)</f>
        <v/>
      </c>
      <c r="C262" s="35" t="str">
        <f>IF(BPU!C262="","",BPU!C262)</f>
        <v/>
      </c>
      <c r="D262" s="44" t="str">
        <f>IF(DQE!D262="","",DQE!D262)</f>
        <v/>
      </c>
      <c r="E262" s="37" t="str">
        <f>IF(BPU!D262="","",BPU!D262)</f>
        <v/>
      </c>
      <c r="F262" s="32" t="str">
        <f>IF(BPU!E262="","",BPU!E262)</f>
        <v/>
      </c>
      <c r="G262" s="38" t="str">
        <f>IF(DQE!F262="","",DQE!F262)</f>
        <v/>
      </c>
    </row>
    <row r="263" ht="26" customHeight="1">
      <c r="A263" s="35" t="str">
        <f>IF(BPU!A263="","",BPU!A263)</f>
        <v/>
      </c>
      <c r="B263" s="32" t="str">
        <f>IF(BPU!B263="","",BPU!B263)</f>
        <v/>
      </c>
      <c r="C263" s="35" t="str">
        <f>IF(BPU!C263="","",BPU!C263)</f>
        <v/>
      </c>
      <c r="D263" s="44" t="str">
        <f>IF(DQE!D263="","",DQE!D263)</f>
        <v/>
      </c>
      <c r="E263" s="37" t="str">
        <f>IF(BPU!D263="","",BPU!D263)</f>
        <v/>
      </c>
      <c r="F263" s="32" t="str">
        <f>IF(BPU!E263="","",BPU!E263)</f>
        <v/>
      </c>
      <c r="G263" s="38" t="str">
        <f>IF(DQE!F263="","",DQE!F263)</f>
        <v/>
      </c>
    </row>
    <row r="264" ht="26" customHeight="1">
      <c r="A264" s="35" t="str">
        <f>IF(BPU!A264="","",BPU!A264)</f>
        <v/>
      </c>
      <c r="B264" s="32" t="str">
        <f>IF(BPU!B264="","",BPU!B264)</f>
        <v/>
      </c>
      <c r="C264" s="35" t="str">
        <f>IF(BPU!C264="","",BPU!C264)</f>
        <v/>
      </c>
      <c r="D264" s="44" t="str">
        <f>IF(DQE!D264="","",DQE!D264)</f>
        <v/>
      </c>
      <c r="E264" s="37" t="str">
        <f>IF(BPU!D264="","",BPU!D264)</f>
        <v/>
      </c>
      <c r="F264" s="32" t="str">
        <f>IF(BPU!E264="","",BPU!E264)</f>
        <v/>
      </c>
      <c r="G264" s="38" t="str">
        <f>IF(DQE!F264="","",DQE!F264)</f>
        <v/>
      </c>
    </row>
    <row r="265" ht="26" customHeight="1">
      <c r="A265" s="35" t="str">
        <f>IF(BPU!A265="","",BPU!A265)</f>
        <v/>
      </c>
      <c r="B265" s="32" t="str">
        <f>IF(BPU!B265="","",BPU!B265)</f>
        <v/>
      </c>
      <c r="C265" s="35" t="str">
        <f>IF(BPU!C265="","",BPU!C265)</f>
        <v/>
      </c>
      <c r="D265" s="44" t="str">
        <f>IF(DQE!D265="","",DQE!D265)</f>
        <v/>
      </c>
      <c r="E265" s="37" t="str">
        <f>IF(BPU!D265="","",BPU!D265)</f>
        <v/>
      </c>
      <c r="F265" s="32" t="str">
        <f>IF(BPU!E265="","",BPU!E265)</f>
        <v/>
      </c>
      <c r="G265" s="38" t="str">
        <f>IF(DQE!F265="","",DQE!F265)</f>
        <v/>
      </c>
    </row>
    <row r="266" ht="26" customHeight="1">
      <c r="A266" s="35" t="str">
        <f>IF(BPU!A266="","",BPU!A266)</f>
        <v/>
      </c>
      <c r="B266" s="32" t="str">
        <f>IF(BPU!B266="","",BPU!B266)</f>
        <v/>
      </c>
      <c r="C266" s="35" t="str">
        <f>IF(BPU!C266="","",BPU!C266)</f>
        <v/>
      </c>
      <c r="D266" s="44" t="str">
        <f>IF(DQE!D266="","",DQE!D266)</f>
        <v/>
      </c>
      <c r="E266" s="37" t="str">
        <f>IF(BPU!D266="","",BPU!D266)</f>
        <v/>
      </c>
      <c r="F266" s="32" t="str">
        <f>IF(BPU!E266="","",BPU!E266)</f>
        <v/>
      </c>
      <c r="G266" s="38" t="str">
        <f>IF(DQE!F266="","",DQE!F266)</f>
        <v/>
      </c>
    </row>
    <row r="267" ht="26" customHeight="1">
      <c r="A267" s="35" t="str">
        <f>IF(BPU!A267="","",BPU!A267)</f>
        <v/>
      </c>
      <c r="B267" s="32" t="str">
        <f>IF(BPU!B267="","",BPU!B267)</f>
        <v/>
      </c>
      <c r="C267" s="35" t="str">
        <f>IF(BPU!C267="","",BPU!C267)</f>
        <v/>
      </c>
      <c r="D267" s="44" t="str">
        <f>IF(DQE!D267="","",DQE!D267)</f>
        <v/>
      </c>
      <c r="E267" s="37" t="str">
        <f>IF(BPU!D267="","",BPU!D267)</f>
        <v/>
      </c>
      <c r="F267" s="32" t="str">
        <f>IF(BPU!E267="","",BPU!E267)</f>
        <v/>
      </c>
      <c r="G267" s="38" t="str">
        <f>IF(DQE!F267="","",DQE!F267)</f>
        <v/>
      </c>
    </row>
    <row r="268" ht="26" customHeight="1">
      <c r="A268" s="35" t="str">
        <f>IF(BPU!A268="","",BPU!A268)</f>
        <v/>
      </c>
      <c r="B268" s="32" t="str">
        <f>IF(BPU!B268="","",BPU!B268)</f>
        <v/>
      </c>
      <c r="C268" s="35" t="str">
        <f>IF(BPU!C268="","",BPU!C268)</f>
        <v/>
      </c>
      <c r="D268" s="44" t="str">
        <f>IF(DQE!D268="","",DQE!D268)</f>
        <v/>
      </c>
      <c r="E268" s="37" t="str">
        <f>IF(BPU!D268="","",BPU!D268)</f>
        <v/>
      </c>
      <c r="F268" s="32" t="str">
        <f>IF(BPU!E268="","",BPU!E268)</f>
        <v/>
      </c>
      <c r="G268" s="38" t="str">
        <f>IF(DQE!F268="","",DQE!F268)</f>
        <v/>
      </c>
    </row>
    <row r="269" ht="26" customHeight="1">
      <c r="A269" s="35" t="str">
        <f>IF(BPU!A269="","",BPU!A269)</f>
        <v/>
      </c>
      <c r="B269" s="32" t="str">
        <f>IF(BPU!B269="","",BPU!B269)</f>
        <v/>
      </c>
      <c r="C269" s="35" t="str">
        <f>IF(BPU!C269="","",BPU!C269)</f>
        <v/>
      </c>
      <c r="D269" s="44" t="str">
        <f>IF(DQE!D269="","",DQE!D269)</f>
        <v/>
      </c>
      <c r="E269" s="37" t="str">
        <f>IF(BPU!D269="","",BPU!D269)</f>
        <v/>
      </c>
      <c r="F269" s="32" t="str">
        <f>IF(BPU!E269="","",BPU!E269)</f>
        <v/>
      </c>
      <c r="G269" s="38" t="str">
        <f>IF(DQE!F269="","",DQE!F269)</f>
        <v/>
      </c>
    </row>
    <row r="270" ht="26" customHeight="1">
      <c r="A270" s="35" t="str">
        <f>IF(BPU!A270="","",BPU!A270)</f>
        <v/>
      </c>
      <c r="B270" s="32" t="str">
        <f>IF(BPU!B270="","",BPU!B270)</f>
        <v/>
      </c>
      <c r="C270" s="35" t="str">
        <f>IF(BPU!C270="","",BPU!C270)</f>
        <v/>
      </c>
      <c r="D270" s="44" t="str">
        <f>IF(DQE!D270="","",DQE!D270)</f>
        <v/>
      </c>
      <c r="E270" s="37" t="str">
        <f>IF(BPU!D270="","",BPU!D270)</f>
        <v/>
      </c>
      <c r="F270" s="32" t="str">
        <f>IF(BPU!E270="","",BPU!E270)</f>
        <v/>
      </c>
      <c r="G270" s="38" t="str">
        <f>IF(DQE!F270="","",DQE!F270)</f>
        <v/>
      </c>
    </row>
    <row r="271" ht="26" customHeight="1">
      <c r="A271" s="35" t="str">
        <f>IF(BPU!A271="","",BPU!A271)</f>
        <v/>
      </c>
      <c r="B271" s="32" t="str">
        <f>IF(BPU!B271="","",BPU!B271)</f>
        <v/>
      </c>
      <c r="C271" s="35" t="str">
        <f>IF(BPU!C271="","",BPU!C271)</f>
        <v/>
      </c>
      <c r="D271" s="44" t="str">
        <f>IF(DQE!D271="","",DQE!D271)</f>
        <v/>
      </c>
      <c r="E271" s="37" t="str">
        <f>IF(BPU!D271="","",BPU!D271)</f>
        <v/>
      </c>
      <c r="F271" s="32" t="str">
        <f>IF(BPU!E271="","",BPU!E271)</f>
        <v/>
      </c>
      <c r="G271" s="38" t="str">
        <f>IF(DQE!F271="","",DQE!F271)</f>
        <v/>
      </c>
    </row>
    <row r="272" ht="26" customHeight="1">
      <c r="A272" s="35" t="str">
        <f>IF(BPU!A272="","",BPU!A272)</f>
        <v/>
      </c>
      <c r="B272" s="32" t="str">
        <f>IF(BPU!B272="","",BPU!B272)</f>
        <v/>
      </c>
      <c r="C272" s="35" t="str">
        <f>IF(BPU!C272="","",BPU!C272)</f>
        <v/>
      </c>
      <c r="D272" s="44" t="str">
        <f>IF(DQE!D272="","",DQE!D272)</f>
        <v/>
      </c>
      <c r="E272" s="37" t="str">
        <f>IF(BPU!D272="","",BPU!D272)</f>
        <v/>
      </c>
      <c r="F272" s="32" t="str">
        <f>IF(BPU!E272="","",BPU!E272)</f>
        <v/>
      </c>
      <c r="G272" s="38" t="str">
        <f>IF(DQE!F272="","",DQE!F272)</f>
        <v/>
      </c>
    </row>
    <row r="273" ht="26" customHeight="1">
      <c r="A273" s="35" t="str">
        <f>IF(BPU!A273="","",BPU!A273)</f>
        <v/>
      </c>
      <c r="B273" s="32" t="str">
        <f>IF(BPU!B273="","",BPU!B273)</f>
        <v/>
      </c>
      <c r="C273" s="35" t="str">
        <f>IF(BPU!C273="","",BPU!C273)</f>
        <v/>
      </c>
      <c r="D273" s="44" t="str">
        <f>IF(DQE!D273="","",DQE!D273)</f>
        <v/>
      </c>
      <c r="E273" s="37" t="str">
        <f>IF(BPU!D273="","",BPU!D273)</f>
        <v/>
      </c>
      <c r="F273" s="32" t="str">
        <f>IF(BPU!E273="","",BPU!E273)</f>
        <v/>
      </c>
      <c r="G273" s="38" t="str">
        <f>IF(DQE!F273="","",DQE!F273)</f>
        <v/>
      </c>
    </row>
    <row r="274" ht="26" customHeight="1">
      <c r="A274" s="35" t="str">
        <f>IF(BPU!A274="","",BPU!A274)</f>
        <v/>
      </c>
      <c r="B274" s="32" t="str">
        <f>IF(BPU!B274="","",BPU!B274)</f>
        <v/>
      </c>
      <c r="C274" s="35" t="str">
        <f>IF(BPU!C274="","",BPU!C274)</f>
        <v/>
      </c>
      <c r="D274" s="44" t="str">
        <f>IF(DQE!D274="","",DQE!D274)</f>
        <v/>
      </c>
      <c r="E274" s="37" t="str">
        <f>IF(BPU!D274="","",BPU!D274)</f>
        <v/>
      </c>
      <c r="F274" s="32" t="str">
        <f>IF(BPU!E274="","",BPU!E274)</f>
        <v/>
      </c>
      <c r="G274" s="38" t="str">
        <f>IF(DQE!F274="","",DQE!F274)</f>
        <v/>
      </c>
    </row>
    <row r="275" ht="26" customHeight="1">
      <c r="A275" s="35" t="str">
        <f>IF(BPU!A275="","",BPU!A275)</f>
        <v/>
      </c>
      <c r="B275" s="32" t="str">
        <f>IF(BPU!B275="","",BPU!B275)</f>
        <v/>
      </c>
      <c r="C275" s="35" t="str">
        <f>IF(BPU!C275="","",BPU!C275)</f>
        <v/>
      </c>
      <c r="D275" s="44" t="str">
        <f>IF(DQE!D275="","",DQE!D275)</f>
        <v/>
      </c>
      <c r="E275" s="37" t="str">
        <f>IF(BPU!D275="","",BPU!D275)</f>
        <v/>
      </c>
      <c r="F275" s="32" t="str">
        <f>IF(BPU!E275="","",BPU!E275)</f>
        <v/>
      </c>
      <c r="G275" s="38" t="str">
        <f>IF(DQE!F275="","",DQE!F275)</f>
        <v/>
      </c>
    </row>
    <row r="276" ht="26" customHeight="1">
      <c r="A276" s="35" t="str">
        <f>IF(BPU!A276="","",BPU!A276)</f>
        <v/>
      </c>
      <c r="B276" s="32" t="str">
        <f>IF(BPU!B276="","",BPU!B276)</f>
        <v/>
      </c>
      <c r="C276" s="35" t="str">
        <f>IF(BPU!C276="","",BPU!C276)</f>
        <v/>
      </c>
      <c r="D276" s="44" t="str">
        <f>IF(DQE!D276="","",DQE!D276)</f>
        <v/>
      </c>
      <c r="E276" s="37" t="str">
        <f>IF(BPU!D276="","",BPU!D276)</f>
        <v/>
      </c>
      <c r="F276" s="32" t="str">
        <f>IF(BPU!E276="","",BPU!E276)</f>
        <v/>
      </c>
      <c r="G276" s="38" t="str">
        <f>IF(DQE!F276="","",DQE!F276)</f>
        <v/>
      </c>
    </row>
    <row r="277" ht="26" customHeight="1">
      <c r="A277" s="35" t="str">
        <f>IF(BPU!A277="","",BPU!A277)</f>
        <v/>
      </c>
      <c r="B277" s="32" t="str">
        <f>IF(BPU!B277="","",BPU!B277)</f>
        <v/>
      </c>
      <c r="C277" s="35" t="str">
        <f>IF(BPU!C277="","",BPU!C277)</f>
        <v/>
      </c>
      <c r="D277" s="44" t="str">
        <f>IF(DQE!D277="","",DQE!D277)</f>
        <v/>
      </c>
      <c r="E277" s="37" t="str">
        <f>IF(BPU!D277="","",BPU!D277)</f>
        <v/>
      </c>
      <c r="F277" s="32" t="str">
        <f>IF(BPU!E277="","",BPU!E277)</f>
        <v/>
      </c>
      <c r="G277" s="38" t="str">
        <f>IF(DQE!F277="","",DQE!F277)</f>
        <v/>
      </c>
    </row>
    <row r="278" ht="26" customHeight="1">
      <c r="A278" s="35" t="str">
        <f>IF(BPU!A278="","",BPU!A278)</f>
        <v/>
      </c>
      <c r="B278" s="32" t="str">
        <f>IF(BPU!B278="","",BPU!B278)</f>
        <v/>
      </c>
      <c r="C278" s="35" t="str">
        <f>IF(BPU!C278="","",BPU!C278)</f>
        <v/>
      </c>
      <c r="D278" s="44" t="str">
        <f>IF(DQE!D278="","",DQE!D278)</f>
        <v/>
      </c>
      <c r="E278" s="37" t="str">
        <f>IF(BPU!D278="","",BPU!D278)</f>
        <v/>
      </c>
      <c r="F278" s="32" t="str">
        <f>IF(BPU!E278="","",BPU!E278)</f>
        <v/>
      </c>
      <c r="G278" s="38" t="str">
        <f>IF(DQE!F278="","",DQE!F278)</f>
        <v/>
      </c>
    </row>
    <row r="279" ht="26" customHeight="1">
      <c r="A279" s="35" t="str">
        <f>IF(BPU!A279="","",BPU!A279)</f>
        <v/>
      </c>
      <c r="B279" s="32" t="str">
        <f>IF(BPU!B279="","",BPU!B279)</f>
        <v/>
      </c>
      <c r="C279" s="35" t="str">
        <f>IF(BPU!C279="","",BPU!C279)</f>
        <v/>
      </c>
      <c r="D279" s="44" t="str">
        <f>IF(DQE!D279="","",DQE!D279)</f>
        <v/>
      </c>
      <c r="E279" s="37" t="str">
        <f>IF(BPU!D279="","",BPU!D279)</f>
        <v/>
      </c>
      <c r="F279" s="32" t="str">
        <f>IF(BPU!E279="","",BPU!E279)</f>
        <v/>
      </c>
      <c r="G279" s="38" t="str">
        <f>IF(DQE!F279="","",DQE!F279)</f>
        <v/>
      </c>
    </row>
    <row r="280" ht="26" customHeight="1">
      <c r="A280" s="35" t="str">
        <f>IF(BPU!A280="","",BPU!A280)</f>
        <v/>
      </c>
      <c r="B280" s="32" t="str">
        <f>IF(BPU!B280="","",BPU!B280)</f>
        <v/>
      </c>
      <c r="C280" s="35" t="str">
        <f>IF(BPU!C280="","",BPU!C280)</f>
        <v/>
      </c>
      <c r="D280" s="44" t="str">
        <f>IF(DQE!D280="","",DQE!D280)</f>
        <v/>
      </c>
      <c r="E280" s="37" t="str">
        <f>IF(BPU!D280="","",BPU!D280)</f>
        <v/>
      </c>
      <c r="F280" s="32" t="str">
        <f>IF(BPU!E280="","",BPU!E280)</f>
        <v/>
      </c>
      <c r="G280" s="38" t="str">
        <f>IF(DQE!F280="","",DQE!F280)</f>
        <v/>
      </c>
    </row>
    <row r="281" ht="26" customHeight="1">
      <c r="A281" s="35" t="str">
        <f>IF(BPU!A281="","",BPU!A281)</f>
        <v/>
      </c>
      <c r="B281" s="32" t="str">
        <f>IF(BPU!B281="","",BPU!B281)</f>
        <v/>
      </c>
      <c r="C281" s="35" t="str">
        <f>IF(BPU!C281="","",BPU!C281)</f>
        <v/>
      </c>
      <c r="D281" s="44" t="str">
        <f>IF(DQE!D281="","",DQE!D281)</f>
        <v/>
      </c>
      <c r="E281" s="37" t="str">
        <f>IF(BPU!D281="","",BPU!D281)</f>
        <v/>
      </c>
      <c r="F281" s="32" t="str">
        <f>IF(BPU!E281="","",BPU!E281)</f>
        <v/>
      </c>
      <c r="G281" s="38" t="str">
        <f>IF(DQE!F281="","",DQE!F281)</f>
        <v/>
      </c>
    </row>
    <row r="282" ht="26" customHeight="1">
      <c r="A282" s="35" t="str">
        <f>IF(BPU!A282="","",BPU!A282)</f>
        <v/>
      </c>
      <c r="B282" s="32" t="str">
        <f>IF(BPU!B282="","",BPU!B282)</f>
        <v/>
      </c>
      <c r="C282" s="35" t="str">
        <f>IF(BPU!C282="","",BPU!C282)</f>
        <v/>
      </c>
      <c r="D282" s="44" t="str">
        <f>IF(DQE!D282="","",DQE!D282)</f>
        <v/>
      </c>
      <c r="E282" s="37" t="str">
        <f>IF(BPU!D282="","",BPU!D282)</f>
        <v/>
      </c>
      <c r="F282" s="32" t="str">
        <f>IF(BPU!E282="","",BPU!E282)</f>
        <v/>
      </c>
      <c r="G282" s="38" t="str">
        <f>IF(DQE!F282="","",DQE!F282)</f>
        <v/>
      </c>
    </row>
    <row r="283" ht="26" customHeight="1">
      <c r="A283" s="35" t="str">
        <f>IF(BPU!A283="","",BPU!A283)</f>
        <v/>
      </c>
      <c r="B283" s="32" t="str">
        <f>IF(BPU!B283="","",BPU!B283)</f>
        <v/>
      </c>
      <c r="C283" s="35" t="str">
        <f>IF(BPU!C283="","",BPU!C283)</f>
        <v/>
      </c>
      <c r="D283" s="44" t="str">
        <f>IF(DQE!D283="","",DQE!D283)</f>
        <v/>
      </c>
      <c r="E283" s="37" t="str">
        <f>IF(BPU!D283="","",BPU!D283)</f>
        <v/>
      </c>
      <c r="F283" s="32" t="str">
        <f>IF(BPU!E283="","",BPU!E283)</f>
        <v/>
      </c>
      <c r="G283" s="38" t="str">
        <f>IF(DQE!F283="","",DQE!F283)</f>
        <v/>
      </c>
    </row>
    <row r="284" ht="26" customHeight="1">
      <c r="A284" s="35" t="str">
        <f>IF(BPU!A284="","",BPU!A284)</f>
        <v/>
      </c>
      <c r="B284" s="32" t="str">
        <f>IF(BPU!B284="","",BPU!B284)</f>
        <v/>
      </c>
      <c r="C284" s="35" t="str">
        <f>IF(BPU!C284="","",BPU!C284)</f>
        <v/>
      </c>
      <c r="D284" s="44" t="str">
        <f>IF(DQE!D284="","",DQE!D284)</f>
        <v/>
      </c>
      <c r="E284" s="37" t="str">
        <f>IF(BPU!D284="","",BPU!D284)</f>
        <v/>
      </c>
      <c r="F284" s="32" t="str">
        <f>IF(BPU!E284="","",BPU!E284)</f>
        <v/>
      </c>
      <c r="G284" s="38" t="str">
        <f>IF(DQE!F284="","",DQE!F284)</f>
        <v/>
      </c>
    </row>
    <row r="285" ht="26" customHeight="1">
      <c r="A285" s="35" t="str">
        <f>IF(BPU!A285="","",BPU!A285)</f>
        <v/>
      </c>
      <c r="B285" s="32" t="str">
        <f>IF(BPU!B285="","",BPU!B285)</f>
        <v/>
      </c>
      <c r="C285" s="35" t="str">
        <f>IF(BPU!C285="","",BPU!C285)</f>
        <v/>
      </c>
      <c r="D285" s="44" t="str">
        <f>IF(DQE!D285="","",DQE!D285)</f>
        <v/>
      </c>
      <c r="E285" s="37" t="str">
        <f>IF(BPU!D285="","",BPU!D285)</f>
        <v/>
      </c>
      <c r="F285" s="32" t="str">
        <f>IF(BPU!E285="","",BPU!E285)</f>
        <v/>
      </c>
      <c r="G285" s="38" t="str">
        <f>IF(DQE!F285="","",DQE!F285)</f>
        <v/>
      </c>
    </row>
    <row r="286" ht="26" customHeight="1">
      <c r="A286" s="35" t="str">
        <f>IF(BPU!A286="","",BPU!A286)</f>
        <v/>
      </c>
      <c r="B286" s="32" t="str">
        <f>IF(BPU!B286="","",BPU!B286)</f>
        <v/>
      </c>
      <c r="C286" s="35" t="str">
        <f>IF(BPU!C286="","",BPU!C286)</f>
        <v/>
      </c>
      <c r="D286" s="44" t="str">
        <f>IF(DQE!D286="","",DQE!D286)</f>
        <v/>
      </c>
      <c r="E286" s="37" t="str">
        <f>IF(BPU!D286="","",BPU!D286)</f>
        <v/>
      </c>
      <c r="F286" s="32" t="str">
        <f>IF(BPU!E286="","",BPU!E286)</f>
        <v/>
      </c>
      <c r="G286" s="38" t="str">
        <f>IF(DQE!F286="","",DQE!F286)</f>
        <v/>
      </c>
    </row>
    <row r="287" ht="26" customHeight="1">
      <c r="A287" s="35" t="str">
        <f>IF(BPU!A287="","",BPU!A287)</f>
        <v/>
      </c>
      <c r="B287" s="32" t="str">
        <f>IF(BPU!B287="","",BPU!B287)</f>
        <v/>
      </c>
      <c r="C287" s="35" t="str">
        <f>IF(BPU!C287="","",BPU!C287)</f>
        <v/>
      </c>
      <c r="D287" s="44" t="str">
        <f>IF(DQE!D287="","",DQE!D287)</f>
        <v/>
      </c>
      <c r="E287" s="37" t="str">
        <f>IF(BPU!D287="","",BPU!D287)</f>
        <v/>
      </c>
      <c r="F287" s="32" t="str">
        <f>IF(BPU!E287="","",BPU!E287)</f>
        <v/>
      </c>
      <c r="G287" s="38" t="str">
        <f>IF(DQE!F287="","",DQE!F287)</f>
        <v/>
      </c>
    </row>
    <row r="288" ht="26" customHeight="1">
      <c r="A288" s="35" t="str">
        <f>IF(BPU!A288="","",BPU!A288)</f>
        <v/>
      </c>
      <c r="B288" s="32" t="str">
        <f>IF(BPU!B288="","",BPU!B288)</f>
        <v/>
      </c>
      <c r="C288" s="35" t="str">
        <f>IF(BPU!C288="","",BPU!C288)</f>
        <v/>
      </c>
      <c r="D288" s="44" t="str">
        <f>IF(DQE!D288="","",DQE!D288)</f>
        <v/>
      </c>
      <c r="E288" s="37" t="str">
        <f>IF(BPU!D288="","",BPU!D288)</f>
        <v/>
      </c>
      <c r="F288" s="32" t="str">
        <f>IF(BPU!E288="","",BPU!E288)</f>
        <v/>
      </c>
      <c r="G288" s="38" t="str">
        <f>IF(DQE!F288="","",DQE!F288)</f>
        <v/>
      </c>
    </row>
    <row r="289" ht="26" customHeight="1">
      <c r="A289" s="35" t="str">
        <f>IF(BPU!A289="","",BPU!A289)</f>
        <v/>
      </c>
      <c r="B289" s="32" t="str">
        <f>IF(BPU!B289="","",BPU!B289)</f>
        <v/>
      </c>
      <c r="C289" s="35" t="str">
        <f>IF(BPU!C289="","",BPU!C289)</f>
        <v/>
      </c>
      <c r="D289" s="44" t="str">
        <f>IF(DQE!D289="","",DQE!D289)</f>
        <v/>
      </c>
      <c r="E289" s="37" t="str">
        <f>IF(BPU!D289="","",BPU!D289)</f>
        <v/>
      </c>
      <c r="F289" s="32" t="str">
        <f>IF(BPU!E289="","",BPU!E289)</f>
        <v/>
      </c>
      <c r="G289" s="38" t="str">
        <f>IF(DQE!F289="","",DQE!F289)</f>
        <v/>
      </c>
    </row>
    <row r="290" ht="26" customHeight="1">
      <c r="A290" s="35" t="str">
        <f>IF(BPU!A290="","",BPU!A290)</f>
        <v/>
      </c>
      <c r="B290" s="32" t="str">
        <f>IF(BPU!B290="","",BPU!B290)</f>
        <v/>
      </c>
      <c r="C290" s="35" t="str">
        <f>IF(BPU!C290="","",BPU!C290)</f>
        <v/>
      </c>
      <c r="D290" s="44" t="str">
        <f>IF(DQE!D290="","",DQE!D290)</f>
        <v/>
      </c>
      <c r="E290" s="37" t="str">
        <f>IF(BPU!D290="","",BPU!D290)</f>
        <v/>
      </c>
      <c r="F290" s="32" t="str">
        <f>IF(BPU!E290="","",BPU!E290)</f>
        <v/>
      </c>
      <c r="G290" s="38" t="str">
        <f>IF(DQE!F290="","",DQE!F290)</f>
        <v/>
      </c>
    </row>
    <row r="291" ht="26" customHeight="1">
      <c r="A291" s="35" t="str">
        <f>IF(BPU!A291="","",BPU!A291)</f>
        <v/>
      </c>
      <c r="B291" s="32" t="str">
        <f>IF(BPU!B291="","",BPU!B291)</f>
        <v/>
      </c>
      <c r="C291" s="35" t="str">
        <f>IF(BPU!C291="","",BPU!C291)</f>
        <v/>
      </c>
      <c r="D291" s="44" t="str">
        <f>IF(DQE!D291="","",DQE!D291)</f>
        <v/>
      </c>
      <c r="E291" s="37" t="str">
        <f>IF(BPU!D291="","",BPU!D291)</f>
        <v/>
      </c>
      <c r="F291" s="32" t="str">
        <f>IF(BPU!E291="","",BPU!E291)</f>
        <v/>
      </c>
      <c r="G291" s="38" t="str">
        <f>IF(DQE!F291="","",DQE!F291)</f>
        <v/>
      </c>
    </row>
    <row r="292" ht="26" customHeight="1">
      <c r="A292" s="35" t="str">
        <f>IF(BPU!A292="","",BPU!A292)</f>
        <v/>
      </c>
      <c r="B292" s="32" t="str">
        <f>IF(BPU!B292="","",BPU!B292)</f>
        <v/>
      </c>
      <c r="C292" s="35" t="str">
        <f>IF(BPU!C292="","",BPU!C292)</f>
        <v/>
      </c>
      <c r="D292" s="44" t="str">
        <f>IF(DQE!D292="","",DQE!D292)</f>
        <v/>
      </c>
      <c r="E292" s="37" t="str">
        <f>IF(BPU!D292="","",BPU!D292)</f>
        <v/>
      </c>
      <c r="F292" s="32" t="str">
        <f>IF(BPU!E292="","",BPU!E292)</f>
        <v/>
      </c>
      <c r="G292" s="38" t="str">
        <f>IF(DQE!F292="","",DQE!F292)</f>
        <v/>
      </c>
    </row>
    <row r="293" ht="26" customHeight="1">
      <c r="A293" s="35" t="str">
        <f>IF(BPU!A293="","",BPU!A293)</f>
        <v/>
      </c>
      <c r="B293" s="32" t="str">
        <f>IF(BPU!B293="","",BPU!B293)</f>
        <v/>
      </c>
      <c r="C293" s="35" t="str">
        <f>IF(BPU!C293="","",BPU!C293)</f>
        <v/>
      </c>
      <c r="D293" s="44" t="str">
        <f>IF(DQE!D293="","",DQE!D293)</f>
        <v/>
      </c>
      <c r="E293" s="37" t="str">
        <f>IF(BPU!D293="","",BPU!D293)</f>
        <v/>
      </c>
      <c r="F293" s="32" t="str">
        <f>IF(BPU!E293="","",BPU!E293)</f>
        <v/>
      </c>
      <c r="G293" s="38" t="str">
        <f>IF(DQE!F293="","",DQE!F293)</f>
        <v/>
      </c>
    </row>
    <row r="294" ht="26" customHeight="1">
      <c r="A294" s="35" t="str">
        <f>IF(BPU!A294="","",BPU!A294)</f>
        <v/>
      </c>
      <c r="B294" s="32" t="str">
        <f>IF(BPU!B294="","",BPU!B294)</f>
        <v/>
      </c>
      <c r="C294" s="35" t="str">
        <f>IF(BPU!C294="","",BPU!C294)</f>
        <v/>
      </c>
      <c r="D294" s="44" t="str">
        <f>IF(DQE!D294="","",DQE!D294)</f>
        <v/>
      </c>
      <c r="E294" s="37" t="str">
        <f>IF(BPU!D294="","",BPU!D294)</f>
        <v/>
      </c>
      <c r="F294" s="32" t="str">
        <f>IF(BPU!E294="","",BPU!E294)</f>
        <v/>
      </c>
      <c r="G294" s="38" t="str">
        <f>IF(DQE!F294="","",DQE!F294)</f>
        <v/>
      </c>
    </row>
    <row r="295" ht="26" customHeight="1">
      <c r="A295" s="35" t="str">
        <f>IF(BPU!A295="","",BPU!A295)</f>
        <v/>
      </c>
      <c r="B295" s="32" t="str">
        <f>IF(BPU!B295="","",BPU!B295)</f>
        <v/>
      </c>
      <c r="C295" s="35" t="str">
        <f>IF(BPU!C295="","",BPU!C295)</f>
        <v/>
      </c>
      <c r="D295" s="44" t="str">
        <f>IF(DQE!D295="","",DQE!D295)</f>
        <v/>
      </c>
      <c r="E295" s="37" t="str">
        <f>IF(BPU!D295="","",BPU!D295)</f>
        <v/>
      </c>
      <c r="F295" s="32" t="str">
        <f>IF(BPU!E295="","",BPU!E295)</f>
        <v/>
      </c>
      <c r="G295" s="38" t="str">
        <f>IF(DQE!F295="","",DQE!F295)</f>
        <v/>
      </c>
    </row>
    <row r="296" ht="26" customHeight="1">
      <c r="A296" s="35" t="str">
        <f>IF(BPU!A296="","",BPU!A296)</f>
        <v/>
      </c>
      <c r="B296" s="32" t="str">
        <f>IF(BPU!B296="","",BPU!B296)</f>
        <v/>
      </c>
      <c r="C296" s="35" t="str">
        <f>IF(BPU!C296="","",BPU!C296)</f>
        <v/>
      </c>
      <c r="D296" s="44" t="str">
        <f>IF(DQE!D296="","",DQE!D296)</f>
        <v/>
      </c>
      <c r="E296" s="37" t="str">
        <f>IF(BPU!D296="","",BPU!D296)</f>
        <v/>
      </c>
      <c r="F296" s="32" t="str">
        <f>IF(BPU!E296="","",BPU!E296)</f>
        <v/>
      </c>
      <c r="G296" s="38" t="str">
        <f>IF(DQE!F296="","",DQE!F296)</f>
        <v/>
      </c>
    </row>
    <row r="297" ht="26" customHeight="1">
      <c r="A297" s="35" t="str">
        <f>IF(BPU!A297="","",BPU!A297)</f>
        <v/>
      </c>
      <c r="B297" s="32" t="str">
        <f>IF(BPU!B297="","",BPU!B297)</f>
        <v/>
      </c>
      <c r="C297" s="35" t="str">
        <f>IF(BPU!C297="","",BPU!C297)</f>
        <v/>
      </c>
      <c r="D297" s="44" t="str">
        <f>IF(DQE!D297="","",DQE!D297)</f>
        <v/>
      </c>
      <c r="E297" s="37" t="str">
        <f>IF(BPU!D297="","",BPU!D297)</f>
        <v/>
      </c>
      <c r="F297" s="32" t="str">
        <f>IF(BPU!E297="","",BPU!E297)</f>
        <v/>
      </c>
      <c r="G297" s="38" t="str">
        <f>IF(DQE!F297="","",DQE!F297)</f>
        <v/>
      </c>
    </row>
    <row r="298" ht="26" customHeight="1">
      <c r="A298" s="35" t="str">
        <f>IF(BPU!A298="","",BPU!A298)</f>
        <v/>
      </c>
      <c r="B298" s="32" t="str">
        <f>IF(BPU!B298="","",BPU!B298)</f>
        <v/>
      </c>
      <c r="C298" s="35" t="str">
        <f>IF(BPU!C298="","",BPU!C298)</f>
        <v/>
      </c>
      <c r="D298" s="44" t="str">
        <f>IF(DQE!D298="","",DQE!D298)</f>
        <v/>
      </c>
      <c r="E298" s="37" t="str">
        <f>IF(BPU!D298="","",BPU!D298)</f>
        <v/>
      </c>
      <c r="F298" s="32" t="str">
        <f>IF(BPU!E298="","",BPU!E298)</f>
        <v/>
      </c>
      <c r="G298" s="38" t="str">
        <f>IF(DQE!F298="","",DQE!F298)</f>
        <v/>
      </c>
    </row>
    <row r="299" ht="26" customHeight="1">
      <c r="A299" s="35" t="str">
        <f>IF(BPU!A299="","",BPU!A299)</f>
        <v/>
      </c>
      <c r="B299" s="32" t="str">
        <f>IF(BPU!B299="","",BPU!B299)</f>
        <v/>
      </c>
      <c r="C299" s="35" t="str">
        <f>IF(BPU!C299="","",BPU!C299)</f>
        <v/>
      </c>
      <c r="D299" s="44" t="str">
        <f>IF(DQE!D299="","",DQE!D299)</f>
        <v/>
      </c>
      <c r="E299" s="37" t="str">
        <f>IF(BPU!D299="","",BPU!D299)</f>
        <v/>
      </c>
      <c r="F299" s="32" t="str">
        <f>IF(BPU!E299="","",BPU!E299)</f>
        <v/>
      </c>
      <c r="G299" s="38" t="str">
        <f>IF(DQE!F299="","",DQE!F299)</f>
        <v/>
      </c>
    </row>
    <row r="300" ht="26" customHeight="1">
      <c r="A300" s="35" t="str">
        <f>IF(BPU!A300="","",BPU!A300)</f>
        <v/>
      </c>
      <c r="B300" s="32" t="str">
        <f>IF(BPU!B300="","",BPU!B300)</f>
        <v/>
      </c>
      <c r="C300" s="35" t="str">
        <f>IF(BPU!C300="","",BPU!C300)</f>
        <v/>
      </c>
      <c r="D300" s="44" t="str">
        <f>IF(DQE!D300="","",DQE!D300)</f>
        <v/>
      </c>
      <c r="E300" s="37" t="str">
        <f>IF(BPU!D300="","",BPU!D300)</f>
        <v/>
      </c>
      <c r="F300" s="32" t="str">
        <f>IF(BPU!E300="","",BPU!E300)</f>
        <v/>
      </c>
      <c r="G300" s="38" t="str">
        <f>IF(DQE!F300="","",DQE!F300)</f>
        <v/>
      </c>
    </row>
    <row r="301" ht="26" customHeight="1">
      <c r="A301" s="35" t="str">
        <f>IF(BPU!A301="","",BPU!A301)</f>
        <v/>
      </c>
      <c r="B301" s="32" t="str">
        <f>IF(BPU!B301="","",BPU!B301)</f>
        <v/>
      </c>
      <c r="C301" s="35" t="str">
        <f>IF(BPU!C301="","",BPU!C301)</f>
        <v/>
      </c>
      <c r="D301" s="44" t="str">
        <f>IF(DQE!D301="","",DQE!D301)</f>
        <v/>
      </c>
      <c r="E301" s="37" t="str">
        <f>IF(BPU!D301="","",BPU!D301)</f>
        <v/>
      </c>
      <c r="F301" s="32" t="str">
        <f>IF(BPU!E301="","",BPU!E301)</f>
        <v/>
      </c>
      <c r="G301" s="38" t="str">
        <f>IF(DQE!F301="","",DQE!F301)</f>
        <v/>
      </c>
    </row>
    <row r="302" ht="26" customHeight="1">
      <c r="A302" s="35" t="str">
        <f>IF(BPU!A302="","",BPU!A302)</f>
        <v/>
      </c>
      <c r="B302" s="32" t="str">
        <f>IF(BPU!B302="","",BPU!B302)</f>
        <v/>
      </c>
      <c r="C302" s="35" t="str">
        <f>IF(BPU!C302="","",BPU!C302)</f>
        <v/>
      </c>
      <c r="D302" s="44" t="str">
        <f>IF(DQE!D302="","",DQE!D302)</f>
        <v/>
      </c>
      <c r="E302" s="37" t="str">
        <f>IF(BPU!D302="","",BPU!D302)</f>
        <v/>
      </c>
      <c r="F302" s="32" t="str">
        <f>IF(BPU!E302="","",BPU!E302)</f>
        <v/>
      </c>
      <c r="G302" s="38" t="str">
        <f>IF(DQE!F302="","",DQE!F302)</f>
        <v/>
      </c>
    </row>
    <row r="303" ht="26" customHeight="1">
      <c r="A303" s="35" t="str">
        <f>IF(BPU!A303="","",BPU!A303)</f>
        <v/>
      </c>
      <c r="B303" s="32" t="str">
        <f>IF(BPU!B303="","",BPU!B303)</f>
        <v/>
      </c>
      <c r="C303" s="35" t="str">
        <f>IF(BPU!C303="","",BPU!C303)</f>
        <v/>
      </c>
      <c r="D303" s="44" t="str">
        <f>IF(DQE!D303="","",DQE!D303)</f>
        <v/>
      </c>
      <c r="E303" s="37" t="str">
        <f>IF(BPU!D303="","",BPU!D303)</f>
        <v/>
      </c>
      <c r="F303" s="32" t="str">
        <f>IF(BPU!E303="","",BPU!E303)</f>
        <v/>
      </c>
      <c r="G303" s="38" t="str">
        <f>IF(DQE!F303="","",DQE!F303)</f>
        <v/>
      </c>
    </row>
    <row r="304" ht="26" customHeight="1">
      <c r="A304" s="35" t="str">
        <f>IF(BPU!A304="","",BPU!A304)</f>
        <v/>
      </c>
      <c r="B304" s="32" t="str">
        <f>IF(BPU!B304="","",BPU!B304)</f>
        <v/>
      </c>
      <c r="C304" s="35" t="str">
        <f>IF(BPU!C304="","",BPU!C304)</f>
        <v/>
      </c>
      <c r="D304" s="44" t="str">
        <f>IF(DQE!D304="","",DQE!D304)</f>
        <v/>
      </c>
      <c r="E304" s="37" t="str">
        <f>IF(BPU!D304="","",BPU!D304)</f>
        <v/>
      </c>
      <c r="F304" s="32" t="str">
        <f>IF(BPU!E304="","",BPU!E304)</f>
        <v/>
      </c>
      <c r="G304" s="38" t="str">
        <f>IF(DQE!F304="","",DQE!F304)</f>
        <v/>
      </c>
    </row>
    <row r="305" ht="26" customHeight="1">
      <c r="A305" s="35" t="str">
        <f>IF(BPU!A305="","",BPU!A305)</f>
        <v/>
      </c>
      <c r="B305" s="32" t="str">
        <f>IF(BPU!B305="","",BPU!B305)</f>
        <v/>
      </c>
      <c r="C305" s="35" t="str">
        <f>IF(BPU!C305="","",BPU!C305)</f>
        <v/>
      </c>
      <c r="D305" s="44" t="str">
        <f>IF(DQE!D305="","",DQE!D305)</f>
        <v/>
      </c>
      <c r="E305" s="37" t="str">
        <f>IF(BPU!D305="","",BPU!D305)</f>
        <v/>
      </c>
      <c r="F305" s="32" t="str">
        <f>IF(BPU!E305="","",BPU!E305)</f>
        <v/>
      </c>
      <c r="G305" s="38" t="str">
        <f>IF(DQE!F305="","",DQE!F305)</f>
        <v/>
      </c>
    </row>
    <row r="306" ht="26" customHeight="1">
      <c r="A306" s="35" t="str">
        <f>IF(BPU!A306="","",BPU!A306)</f>
        <v/>
      </c>
      <c r="B306" s="32" t="str">
        <f>IF(BPU!B306="","",BPU!B306)</f>
        <v/>
      </c>
      <c r="C306" s="35" t="str">
        <f>IF(BPU!C306="","",BPU!C306)</f>
        <v/>
      </c>
      <c r="D306" s="44" t="str">
        <f>IF(DQE!D306="","",DQE!D306)</f>
        <v/>
      </c>
      <c r="E306" s="37" t="str">
        <f>IF(BPU!D306="","",BPU!D306)</f>
        <v/>
      </c>
      <c r="F306" s="32" t="str">
        <f>IF(BPU!E306="","",BPU!E306)</f>
        <v/>
      </c>
      <c r="G306" s="38" t="str">
        <f>IF(DQE!F306="","",DQE!F306)</f>
        <v/>
      </c>
    </row>
    <row r="307" ht="26" customHeight="1">
      <c r="A307" s="35" t="str">
        <f>IF(BPU!A307="","",BPU!A307)</f>
        <v/>
      </c>
      <c r="B307" s="32" t="str">
        <f>IF(BPU!B307="","",BPU!B307)</f>
        <v/>
      </c>
      <c r="C307" s="35" t="str">
        <f>IF(BPU!C307="","",BPU!C307)</f>
        <v/>
      </c>
      <c r="D307" s="44" t="str">
        <f>IF(DQE!D307="","",DQE!D307)</f>
        <v/>
      </c>
      <c r="E307" s="37" t="str">
        <f>IF(BPU!D307="","",BPU!D307)</f>
        <v/>
      </c>
      <c r="F307" s="32" t="str">
        <f>IF(BPU!E307="","",BPU!E307)</f>
        <v/>
      </c>
      <c r="G307" s="38" t="str">
        <f>IF(DQE!F307="","",DQE!F307)</f>
        <v/>
      </c>
    </row>
    <row r="308" ht="26" customHeight="1">
      <c r="A308" s="35" t="str">
        <f>IF(BPU!A308="","",BPU!A308)</f>
        <v/>
      </c>
      <c r="B308" s="32" t="str">
        <f>IF(BPU!B308="","",BPU!B308)</f>
        <v/>
      </c>
      <c r="C308" s="35" t="str">
        <f>IF(BPU!C308="","",BPU!C308)</f>
        <v/>
      </c>
      <c r="D308" s="44" t="str">
        <f>IF(DQE!D308="","",DQE!D308)</f>
        <v/>
      </c>
      <c r="E308" s="37" t="str">
        <f>IF(BPU!D308="","",BPU!D308)</f>
        <v/>
      </c>
      <c r="F308" s="32" t="str">
        <f>IF(BPU!E308="","",BPU!E308)</f>
        <v/>
      </c>
      <c r="G308" s="38" t="str">
        <f>IF(DQE!F308="","",DQE!F308)</f>
        <v/>
      </c>
    </row>
    <row r="309" ht="26" customHeight="1">
      <c r="A309" s="35" t="str">
        <f>IF(BPU!A309="","",BPU!A309)</f>
        <v/>
      </c>
      <c r="B309" s="32" t="str">
        <f>IF(BPU!B309="","",BPU!B309)</f>
        <v/>
      </c>
      <c r="C309" s="35" t="str">
        <f>IF(BPU!C309="","",BPU!C309)</f>
        <v/>
      </c>
      <c r="D309" s="44" t="str">
        <f>IF(DQE!D309="","",DQE!D309)</f>
        <v/>
      </c>
      <c r="E309" s="37" t="str">
        <f>IF(BPU!D309="","",BPU!D309)</f>
        <v/>
      </c>
      <c r="F309" s="32" t="str">
        <f>IF(BPU!E309="","",BPU!E309)</f>
        <v/>
      </c>
      <c r="G309" s="38" t="str">
        <f>IF(DQE!F309="","",DQE!F309)</f>
        <v/>
      </c>
    </row>
    <row r="310" ht="26" customHeight="1">
      <c r="A310" s="35" t="str">
        <f>IF(BPU!A310="","",BPU!A310)</f>
        <v/>
      </c>
      <c r="B310" s="32" t="str">
        <f>IF(BPU!B310="","",BPU!B310)</f>
        <v/>
      </c>
      <c r="C310" s="35" t="str">
        <f>IF(BPU!C310="","",BPU!C310)</f>
        <v/>
      </c>
      <c r="D310" s="44" t="str">
        <f>IF(DQE!D310="","",DQE!D310)</f>
        <v/>
      </c>
      <c r="E310" s="37" t="str">
        <f>IF(BPU!D310="","",BPU!D310)</f>
        <v/>
      </c>
      <c r="F310" s="32" t="str">
        <f>IF(BPU!E310="","",BPU!E310)</f>
        <v/>
      </c>
      <c r="G310" s="38" t="str">
        <f>IF(DQE!F310="","",DQE!F310)</f>
        <v/>
      </c>
    </row>
    <row r="311" ht="26" customHeight="1">
      <c r="A311" s="35" t="str">
        <f>IF(BPU!A311="","",BPU!A311)</f>
        <v/>
      </c>
      <c r="B311" s="32" t="str">
        <f>IF(BPU!B311="","",BPU!B311)</f>
        <v/>
      </c>
      <c r="C311" s="35" t="str">
        <f>IF(BPU!C311="","",BPU!C311)</f>
        <v/>
      </c>
      <c r="D311" s="44" t="str">
        <f>IF(DQE!D311="","",DQE!D311)</f>
        <v/>
      </c>
      <c r="E311" s="37" t="str">
        <f>IF(BPU!D311="","",BPU!D311)</f>
        <v/>
      </c>
      <c r="F311" s="32" t="str">
        <f>IF(BPU!E311="","",BPU!E311)</f>
        <v/>
      </c>
      <c r="G311" s="38" t="str">
        <f>IF(DQE!F311="","",DQE!F311)</f>
        <v/>
      </c>
    </row>
    <row r="312" ht="26" customHeight="1">
      <c r="A312" s="35" t="str">
        <f>IF(BPU!A312="","",BPU!A312)</f>
        <v/>
      </c>
      <c r="B312" s="32" t="str">
        <f>IF(BPU!B312="","",BPU!B312)</f>
        <v/>
      </c>
      <c r="C312" s="35" t="str">
        <f>IF(BPU!C312="","",BPU!C312)</f>
        <v/>
      </c>
      <c r="D312" s="44" t="str">
        <f>IF(DQE!D312="","",DQE!D312)</f>
        <v/>
      </c>
      <c r="E312" s="37" t="str">
        <f>IF(BPU!D312="","",BPU!D312)</f>
        <v/>
      </c>
      <c r="F312" s="32" t="str">
        <f>IF(BPU!E312="","",BPU!E312)</f>
        <v/>
      </c>
      <c r="G312" s="38" t="str">
        <f>IF(DQE!F312="","",DQE!F312)</f>
        <v/>
      </c>
    </row>
    <row r="313" ht="26" customHeight="1">
      <c r="A313" s="35" t="str">
        <f>IF(BPU!A313="","",BPU!A313)</f>
        <v/>
      </c>
      <c r="B313" s="32" t="str">
        <f>IF(BPU!B313="","",BPU!B313)</f>
        <v/>
      </c>
      <c r="C313" s="35" t="str">
        <f>IF(BPU!C313="","",BPU!C313)</f>
        <v/>
      </c>
      <c r="D313" s="44" t="str">
        <f>IF(DQE!D313="","",DQE!D313)</f>
        <v/>
      </c>
      <c r="E313" s="37" t="str">
        <f>IF(BPU!D313="","",BPU!D313)</f>
        <v/>
      </c>
      <c r="F313" s="32" t="str">
        <f>IF(BPU!E313="","",BPU!E313)</f>
        <v/>
      </c>
      <c r="G313" s="38" t="str">
        <f>IF(DQE!F313="","",DQE!F313)</f>
        <v/>
      </c>
    </row>
    <row r="314" ht="26" customHeight="1">
      <c r="A314" s="35" t="str">
        <f>IF(BPU!A314="","",BPU!A314)</f>
        <v/>
      </c>
      <c r="B314" s="32" t="str">
        <f>IF(BPU!B314="","",BPU!B314)</f>
        <v/>
      </c>
      <c r="C314" s="35" t="str">
        <f>IF(BPU!C314="","",BPU!C314)</f>
        <v/>
      </c>
      <c r="D314" s="44" t="str">
        <f>IF(DQE!D314="","",DQE!D314)</f>
        <v/>
      </c>
      <c r="E314" s="37" t="str">
        <f>IF(BPU!D314="","",BPU!D314)</f>
        <v/>
      </c>
      <c r="F314" s="32" t="str">
        <f>IF(BPU!E314="","",BPU!E314)</f>
        <v/>
      </c>
      <c r="G314" s="38" t="str">
        <f>IF(DQE!F314="","",DQE!F314)</f>
        <v/>
      </c>
    </row>
    <row r="315" ht="26" customHeight="1">
      <c r="A315" s="35" t="str">
        <f>IF(BPU!A315="","",BPU!A315)</f>
        <v/>
      </c>
      <c r="B315" s="32" t="str">
        <f>IF(BPU!B315="","",BPU!B315)</f>
        <v/>
      </c>
      <c r="C315" s="35" t="str">
        <f>IF(BPU!C315="","",BPU!C315)</f>
        <v/>
      </c>
      <c r="D315" s="44" t="str">
        <f>IF(DQE!D315="","",DQE!D315)</f>
        <v/>
      </c>
      <c r="E315" s="37" t="str">
        <f>IF(BPU!D315="","",BPU!D315)</f>
        <v/>
      </c>
      <c r="F315" s="32" t="str">
        <f>IF(BPU!E315="","",BPU!E315)</f>
        <v/>
      </c>
      <c r="G315" s="38" t="str">
        <f>IF(DQE!F315="","",DQE!F315)</f>
        <v/>
      </c>
    </row>
    <row r="316" ht="26" customHeight="1">
      <c r="A316" s="35" t="str">
        <f>IF(BPU!A316="","",BPU!A316)</f>
        <v/>
      </c>
      <c r="B316" s="32" t="str">
        <f>IF(BPU!B316="","",BPU!B316)</f>
        <v/>
      </c>
      <c r="C316" s="35" t="str">
        <f>IF(BPU!C316="","",BPU!C316)</f>
        <v/>
      </c>
      <c r="D316" s="44" t="str">
        <f>IF(DQE!D316="","",DQE!D316)</f>
        <v/>
      </c>
      <c r="E316" s="37" t="str">
        <f>IF(BPU!D316="","",BPU!D316)</f>
        <v/>
      </c>
      <c r="F316" s="32" t="str">
        <f>IF(BPU!E316="","",BPU!E316)</f>
        <v/>
      </c>
      <c r="G316" s="38" t="str">
        <f>IF(DQE!F316="","",DQE!F316)</f>
        <v/>
      </c>
    </row>
    <row r="317" ht="26" customHeight="1">
      <c r="A317" s="35" t="str">
        <f>IF(BPU!A317="","",BPU!A317)</f>
        <v/>
      </c>
      <c r="B317" s="32" t="str">
        <f>IF(BPU!B317="","",BPU!B317)</f>
        <v/>
      </c>
      <c r="C317" s="35" t="str">
        <f>IF(BPU!C317="","",BPU!C317)</f>
        <v/>
      </c>
      <c r="D317" s="44" t="str">
        <f>IF(DQE!D317="","",DQE!D317)</f>
        <v/>
      </c>
      <c r="E317" s="37" t="str">
        <f>IF(BPU!D317="","",BPU!D317)</f>
        <v/>
      </c>
      <c r="F317" s="32" t="str">
        <f>IF(BPU!E317="","",BPU!E317)</f>
        <v/>
      </c>
      <c r="G317" s="38" t="str">
        <f>IF(DQE!F317="","",DQE!F317)</f>
        <v/>
      </c>
    </row>
    <row r="318" ht="26" customHeight="1">
      <c r="A318" s="35" t="str">
        <f>IF(BPU!A318="","",BPU!A318)</f>
        <v/>
      </c>
      <c r="B318" s="32" t="str">
        <f>IF(BPU!B318="","",BPU!B318)</f>
        <v/>
      </c>
      <c r="C318" s="35" t="str">
        <f>IF(BPU!C318="","",BPU!C318)</f>
        <v/>
      </c>
      <c r="D318" s="44" t="str">
        <f>IF(DQE!D318="","",DQE!D318)</f>
        <v/>
      </c>
      <c r="E318" s="37" t="str">
        <f>IF(BPU!D318="","",BPU!D318)</f>
        <v/>
      </c>
      <c r="F318" s="32" t="str">
        <f>IF(BPU!E318="","",BPU!E318)</f>
        <v/>
      </c>
      <c r="G318" s="38" t="str">
        <f>IF(DQE!F318="","",DQE!F318)</f>
        <v/>
      </c>
    </row>
    <row r="319" ht="26" customHeight="1">
      <c r="A319" s="35" t="str">
        <f>IF(BPU!A319="","",BPU!A319)</f>
        <v/>
      </c>
      <c r="B319" s="32" t="str">
        <f>IF(BPU!B319="","",BPU!B319)</f>
        <v/>
      </c>
      <c r="C319" s="35" t="str">
        <f>IF(BPU!C319="","",BPU!C319)</f>
        <v/>
      </c>
      <c r="D319" s="44" t="str">
        <f>IF(DQE!D319="","",DQE!D319)</f>
        <v/>
      </c>
      <c r="E319" s="37" t="str">
        <f>IF(BPU!D319="","",BPU!D319)</f>
        <v/>
      </c>
      <c r="F319" s="32" t="str">
        <f>IF(BPU!E319="","",BPU!E319)</f>
        <v/>
      </c>
      <c r="G319" s="38" t="str">
        <f>IF(DQE!F319="","",DQE!F319)</f>
        <v/>
      </c>
    </row>
    <row r="320" ht="26" customHeight="1">
      <c r="A320" s="35" t="str">
        <f>IF(BPU!A320="","",BPU!A320)</f>
        <v/>
      </c>
      <c r="B320" s="32" t="str">
        <f>IF(BPU!B320="","",BPU!B320)</f>
        <v/>
      </c>
      <c r="C320" s="35" t="str">
        <f>IF(BPU!C320="","",BPU!C320)</f>
        <v/>
      </c>
      <c r="D320" s="44" t="str">
        <f>IF(DQE!D320="","",DQE!D320)</f>
        <v/>
      </c>
      <c r="E320" s="37" t="str">
        <f>IF(BPU!D320="","",BPU!D320)</f>
        <v/>
      </c>
      <c r="F320" s="32" t="str">
        <f>IF(BPU!E320="","",BPU!E320)</f>
        <v/>
      </c>
      <c r="G320" s="38" t="str">
        <f>IF(DQE!F320="","",DQE!F320)</f>
        <v/>
      </c>
    </row>
    <row r="321" ht="26" customHeight="1">
      <c r="A321" s="35" t="str">
        <f>IF(BPU!A321="","",BPU!A321)</f>
        <v/>
      </c>
      <c r="B321" s="32" t="str">
        <f>IF(BPU!B321="","",BPU!B321)</f>
        <v/>
      </c>
      <c r="C321" s="35" t="str">
        <f>IF(BPU!C321="","",BPU!C321)</f>
        <v/>
      </c>
      <c r="D321" s="44" t="str">
        <f>IF(DQE!D321="","",DQE!D321)</f>
        <v/>
      </c>
      <c r="E321" s="37" t="str">
        <f>IF(BPU!D321="","",BPU!D321)</f>
        <v/>
      </c>
      <c r="F321" s="32" t="str">
        <f>IF(BPU!E321="","",BPU!E321)</f>
        <v/>
      </c>
      <c r="G321" s="38" t="str">
        <f>IF(DQE!F321="","",DQE!F321)</f>
        <v/>
      </c>
    </row>
    <row r="322" ht="26" customHeight="1">
      <c r="A322" s="35" t="str">
        <f>IF(BPU!A322="","",BPU!A322)</f>
        <v/>
      </c>
      <c r="B322" s="32" t="str">
        <f>IF(BPU!B322="","",BPU!B322)</f>
        <v/>
      </c>
      <c r="C322" s="35" t="str">
        <f>IF(BPU!C322="","",BPU!C322)</f>
        <v/>
      </c>
      <c r="D322" s="44" t="str">
        <f>IF(DQE!D322="","",DQE!D322)</f>
        <v/>
      </c>
      <c r="E322" s="37" t="str">
        <f>IF(BPU!D322="","",BPU!D322)</f>
        <v/>
      </c>
      <c r="F322" s="32" t="str">
        <f>IF(BPU!E322="","",BPU!E322)</f>
        <v/>
      </c>
      <c r="G322" s="38" t="str">
        <f>IF(DQE!F322="","",DQE!F322)</f>
        <v/>
      </c>
    </row>
    <row r="323" ht="26" customHeight="1">
      <c r="A323" s="35" t="str">
        <f>IF(BPU!A323="","",BPU!A323)</f>
        <v/>
      </c>
      <c r="B323" s="32" t="str">
        <f>IF(BPU!B323="","",BPU!B323)</f>
        <v/>
      </c>
      <c r="C323" s="35" t="str">
        <f>IF(BPU!C323="","",BPU!C323)</f>
        <v/>
      </c>
      <c r="D323" s="44" t="str">
        <f>IF(DQE!D323="","",DQE!D323)</f>
        <v/>
      </c>
      <c r="E323" s="37" t="str">
        <f>IF(BPU!D323="","",BPU!D323)</f>
        <v/>
      </c>
      <c r="F323" s="32" t="str">
        <f>IF(BPU!E323="","",BPU!E323)</f>
        <v/>
      </c>
      <c r="G323" s="38" t="str">
        <f>IF(DQE!F323="","",DQE!F323)</f>
        <v/>
      </c>
    </row>
    <row r="324" ht="26" customHeight="1">
      <c r="A324" s="35" t="str">
        <f>IF(BPU!A324="","",BPU!A324)</f>
        <v/>
      </c>
      <c r="B324" s="32" t="str">
        <f>IF(BPU!B324="","",BPU!B324)</f>
        <v/>
      </c>
      <c r="C324" s="35" t="str">
        <f>IF(BPU!C324="","",BPU!C324)</f>
        <v/>
      </c>
      <c r="D324" s="44" t="str">
        <f>IF(DQE!D324="","",DQE!D324)</f>
        <v/>
      </c>
      <c r="E324" s="37" t="str">
        <f>IF(BPU!D324="","",BPU!D324)</f>
        <v/>
      </c>
      <c r="F324" s="32" t="str">
        <f>IF(BPU!E324="","",BPU!E324)</f>
        <v/>
      </c>
      <c r="G324" s="38" t="str">
        <f>IF(DQE!F324="","",DQE!F324)</f>
        <v/>
      </c>
    </row>
    <row r="325" ht="26" customHeight="1">
      <c r="A325" s="35" t="str">
        <f>IF(BPU!A325="","",BPU!A325)</f>
        <v/>
      </c>
      <c r="B325" s="32" t="str">
        <f>IF(BPU!B325="","",BPU!B325)</f>
        <v/>
      </c>
      <c r="C325" s="35" t="str">
        <f>IF(BPU!C325="","",BPU!C325)</f>
        <v/>
      </c>
      <c r="D325" s="44" t="str">
        <f>IF(DQE!D325="","",DQE!D325)</f>
        <v/>
      </c>
      <c r="E325" s="37" t="str">
        <f>IF(BPU!D325="","",BPU!D325)</f>
        <v/>
      </c>
      <c r="F325" s="32" t="str">
        <f>IF(BPU!E325="","",BPU!E325)</f>
        <v/>
      </c>
      <c r="G325" s="38" t="str">
        <f>IF(DQE!F325="","",DQE!F325)</f>
        <v/>
      </c>
    </row>
    <row r="326" ht="26" customHeight="1">
      <c r="A326" s="35" t="str">
        <f>IF(BPU!A326="","",BPU!A326)</f>
        <v/>
      </c>
      <c r="B326" s="32" t="str">
        <f>IF(BPU!B326="","",BPU!B326)</f>
        <v/>
      </c>
      <c r="C326" s="35" t="str">
        <f>IF(BPU!C326="","",BPU!C326)</f>
        <v/>
      </c>
      <c r="D326" s="44" t="str">
        <f>IF(DQE!D326="","",DQE!D326)</f>
        <v/>
      </c>
      <c r="E326" s="37" t="str">
        <f>IF(BPU!D326="","",BPU!D326)</f>
        <v/>
      </c>
      <c r="F326" s="32" t="str">
        <f>IF(BPU!E326="","",BPU!E326)</f>
        <v/>
      </c>
      <c r="G326" s="38" t="str">
        <f>IF(DQE!F326="","",DQE!F326)</f>
        <v/>
      </c>
    </row>
    <row r="327" ht="26" customHeight="1">
      <c r="A327" s="35" t="str">
        <f>IF(BPU!A327="","",BPU!A327)</f>
        <v/>
      </c>
      <c r="B327" s="32" t="str">
        <f>IF(BPU!B327="","",BPU!B327)</f>
        <v/>
      </c>
      <c r="C327" s="35" t="str">
        <f>IF(BPU!C327="","",BPU!C327)</f>
        <v/>
      </c>
      <c r="D327" s="44" t="str">
        <f>IF(DQE!D327="","",DQE!D327)</f>
        <v/>
      </c>
      <c r="E327" s="37" t="str">
        <f>IF(BPU!D327="","",BPU!D327)</f>
        <v/>
      </c>
      <c r="F327" s="32" t="str">
        <f>IF(BPU!E327="","",BPU!E327)</f>
        <v/>
      </c>
      <c r="G327" s="38" t="str">
        <f>IF(DQE!F327="","",DQE!F327)</f>
        <v/>
      </c>
    </row>
    <row r="328" ht="26" customHeight="1">
      <c r="A328" s="35" t="str">
        <f>IF(BPU!A328="","",BPU!A328)</f>
        <v/>
      </c>
      <c r="B328" s="32" t="str">
        <f>IF(BPU!B328="","",BPU!B328)</f>
        <v/>
      </c>
      <c r="C328" s="35" t="str">
        <f>IF(BPU!C328="","",BPU!C328)</f>
        <v/>
      </c>
      <c r="D328" s="44" t="str">
        <f>IF(DQE!D328="","",DQE!D328)</f>
        <v/>
      </c>
      <c r="E328" s="37" t="str">
        <f>IF(BPU!D328="","",BPU!D328)</f>
        <v/>
      </c>
      <c r="F328" s="32" t="str">
        <f>IF(BPU!E328="","",BPU!E328)</f>
        <v/>
      </c>
      <c r="G328" s="38" t="str">
        <f>IF(DQE!F328="","",DQE!F328)</f>
        <v/>
      </c>
    </row>
    <row r="329" ht="26" customHeight="1">
      <c r="A329" s="35" t="str">
        <f>IF(BPU!A329="","",BPU!A329)</f>
        <v/>
      </c>
      <c r="B329" s="32" t="str">
        <f>IF(BPU!B329="","",BPU!B329)</f>
        <v/>
      </c>
      <c r="C329" s="35" t="str">
        <f>IF(BPU!C329="","",BPU!C329)</f>
        <v/>
      </c>
      <c r="D329" s="44" t="str">
        <f>IF(DQE!D329="","",DQE!D329)</f>
        <v/>
      </c>
      <c r="E329" s="37" t="str">
        <f>IF(BPU!D329="","",BPU!D329)</f>
        <v/>
      </c>
      <c r="F329" s="32" t="str">
        <f>IF(BPU!E329="","",BPU!E329)</f>
        <v/>
      </c>
      <c r="G329" s="38" t="str">
        <f>IF(DQE!F329="","",DQE!F329)</f>
        <v/>
      </c>
    </row>
    <row r="330" ht="26" customHeight="1">
      <c r="A330" s="35" t="str">
        <f>IF(BPU!A330="","",BPU!A330)</f>
        <v/>
      </c>
      <c r="B330" s="32" t="str">
        <f>IF(BPU!B330="","",BPU!B330)</f>
        <v/>
      </c>
      <c r="C330" s="35" t="str">
        <f>IF(BPU!C330="","",BPU!C330)</f>
        <v/>
      </c>
      <c r="D330" s="44" t="str">
        <f>IF(DQE!D330="","",DQE!D330)</f>
        <v/>
      </c>
      <c r="E330" s="37" t="str">
        <f>IF(BPU!D330="","",BPU!D330)</f>
        <v/>
      </c>
      <c r="F330" s="32" t="str">
        <f>IF(BPU!E330="","",BPU!E330)</f>
        <v/>
      </c>
      <c r="G330" s="38" t="str">
        <f>IF(DQE!F330="","",DQE!F330)</f>
        <v/>
      </c>
    </row>
    <row r="331" ht="26" customHeight="1">
      <c r="A331" s="35" t="str">
        <f>IF(BPU!A331="","",BPU!A331)</f>
        <v/>
      </c>
      <c r="B331" s="32" t="str">
        <f>IF(BPU!B331="","",BPU!B331)</f>
        <v/>
      </c>
      <c r="C331" s="35" t="str">
        <f>IF(BPU!C331="","",BPU!C331)</f>
        <v/>
      </c>
      <c r="D331" s="44" t="str">
        <f>IF(DQE!D331="","",DQE!D331)</f>
        <v/>
      </c>
      <c r="E331" s="37" t="str">
        <f>IF(BPU!D331="","",BPU!D331)</f>
        <v/>
      </c>
      <c r="F331" s="32" t="str">
        <f>IF(BPU!E331="","",BPU!E331)</f>
        <v/>
      </c>
      <c r="G331" s="38" t="str">
        <f>IF(DQE!F331="","",DQE!F331)</f>
        <v/>
      </c>
    </row>
    <row r="332" ht="26" customHeight="1">
      <c r="A332" s="35" t="str">
        <f>IF(BPU!A332="","",BPU!A332)</f>
        <v/>
      </c>
      <c r="B332" s="32" t="str">
        <f>IF(BPU!B332="","",BPU!B332)</f>
        <v/>
      </c>
      <c r="C332" s="35" t="str">
        <f>IF(BPU!C332="","",BPU!C332)</f>
        <v/>
      </c>
      <c r="D332" s="44" t="str">
        <f>IF(DQE!D332="","",DQE!D332)</f>
        <v/>
      </c>
      <c r="E332" s="37" t="str">
        <f>IF(BPU!D332="","",BPU!D332)</f>
        <v/>
      </c>
      <c r="F332" s="32" t="str">
        <f>IF(BPU!E332="","",BPU!E332)</f>
        <v/>
      </c>
      <c r="G332" s="38" t="str">
        <f>IF(DQE!F332="","",DQE!F332)</f>
        <v/>
      </c>
    </row>
    <row r="333" ht="26" customHeight="1">
      <c r="A333" s="35" t="str">
        <f>IF(BPU!A333="","",BPU!A333)</f>
        <v/>
      </c>
      <c r="B333" s="32" t="str">
        <f>IF(BPU!B333="","",BPU!B333)</f>
        <v/>
      </c>
      <c r="C333" s="35" t="str">
        <f>IF(BPU!C333="","",BPU!C333)</f>
        <v/>
      </c>
      <c r="D333" s="44" t="str">
        <f>IF(DQE!D333="","",DQE!D333)</f>
        <v/>
      </c>
      <c r="E333" s="37" t="str">
        <f>IF(BPU!D333="","",BPU!D333)</f>
        <v/>
      </c>
      <c r="F333" s="32" t="str">
        <f>IF(BPU!E333="","",BPU!E333)</f>
        <v/>
      </c>
      <c r="G333" s="38" t="str">
        <f>IF(DQE!F333="","",DQE!F333)</f>
        <v/>
      </c>
    </row>
    <row r="334" ht="26" customHeight="1">
      <c r="A334" s="35" t="str">
        <f>IF(BPU!A334="","",BPU!A334)</f>
        <v/>
      </c>
      <c r="B334" s="32" t="str">
        <f>IF(BPU!B334="","",BPU!B334)</f>
        <v/>
      </c>
      <c r="C334" s="35" t="str">
        <f>IF(BPU!C334="","",BPU!C334)</f>
        <v/>
      </c>
      <c r="D334" s="44" t="str">
        <f>IF(DQE!D334="","",DQE!D334)</f>
        <v/>
      </c>
      <c r="E334" s="37" t="str">
        <f>IF(BPU!D334="","",BPU!D334)</f>
        <v/>
      </c>
      <c r="F334" s="32" t="str">
        <f>IF(BPU!E334="","",BPU!E334)</f>
        <v/>
      </c>
      <c r="G334" s="38" t="str">
        <f>IF(DQE!F334="","",DQE!F334)</f>
        <v/>
      </c>
    </row>
    <row r="335" ht="26" customHeight="1">
      <c r="A335" s="35" t="str">
        <f>IF(BPU!A335="","",BPU!A335)</f>
        <v/>
      </c>
      <c r="B335" s="32" t="str">
        <f>IF(BPU!B335="","",BPU!B335)</f>
        <v/>
      </c>
      <c r="C335" s="35" t="str">
        <f>IF(BPU!C335="","",BPU!C335)</f>
        <v/>
      </c>
      <c r="D335" s="44" t="str">
        <f>IF(DQE!D335="","",DQE!D335)</f>
        <v/>
      </c>
      <c r="E335" s="37" t="str">
        <f>IF(BPU!D335="","",BPU!D335)</f>
        <v/>
      </c>
      <c r="F335" s="32" t="str">
        <f>IF(BPU!E335="","",BPU!E335)</f>
        <v/>
      </c>
      <c r="G335" s="38" t="str">
        <f>IF(DQE!F335="","",DQE!F335)</f>
        <v/>
      </c>
    </row>
    <row r="336" ht="26" customHeight="1">
      <c r="A336" s="35" t="str">
        <f>IF(BPU!A336="","",BPU!A336)</f>
        <v/>
      </c>
      <c r="B336" s="32" t="str">
        <f>IF(BPU!B336="","",BPU!B336)</f>
        <v/>
      </c>
      <c r="C336" s="35" t="str">
        <f>IF(BPU!C336="","",BPU!C336)</f>
        <v/>
      </c>
      <c r="D336" s="44" t="str">
        <f>IF(DQE!D336="","",DQE!D336)</f>
        <v/>
      </c>
      <c r="E336" s="37" t="str">
        <f>IF(BPU!D336="","",BPU!D336)</f>
        <v/>
      </c>
      <c r="F336" s="32" t="str">
        <f>IF(BPU!E336="","",BPU!E336)</f>
        <v/>
      </c>
      <c r="G336" s="38" t="str">
        <f>IF(DQE!F336="","",DQE!F336)</f>
        <v/>
      </c>
    </row>
    <row r="337" ht="26" customHeight="1">
      <c r="A337" s="35" t="str">
        <f>IF(BPU!A337="","",BPU!A337)</f>
        <v/>
      </c>
      <c r="B337" s="32" t="str">
        <f>IF(BPU!B337="","",BPU!B337)</f>
        <v/>
      </c>
      <c r="C337" s="35" t="str">
        <f>IF(BPU!C337="","",BPU!C337)</f>
        <v/>
      </c>
      <c r="D337" s="44" t="str">
        <f>IF(DQE!D337="","",DQE!D337)</f>
        <v/>
      </c>
      <c r="E337" s="37" t="str">
        <f>IF(BPU!D337="","",BPU!D337)</f>
        <v/>
      </c>
      <c r="F337" s="32" t="str">
        <f>IF(BPU!E337="","",BPU!E337)</f>
        <v/>
      </c>
      <c r="G337" s="38" t="str">
        <f>IF(DQE!F337="","",DQE!F337)</f>
        <v/>
      </c>
    </row>
    <row r="338" ht="26" customHeight="1">
      <c r="A338" s="35" t="str">
        <f>IF(BPU!A338="","",BPU!A338)</f>
        <v/>
      </c>
      <c r="B338" s="32" t="str">
        <f>IF(BPU!B338="","",BPU!B338)</f>
        <v/>
      </c>
      <c r="C338" s="35" t="str">
        <f>IF(BPU!C338="","",BPU!C338)</f>
        <v/>
      </c>
      <c r="D338" s="44" t="str">
        <f>IF(DQE!D338="","",DQE!D338)</f>
        <v/>
      </c>
      <c r="E338" s="37" t="str">
        <f>IF(BPU!D338="","",BPU!D338)</f>
        <v/>
      </c>
      <c r="F338" s="32" t="str">
        <f>IF(BPU!E338="","",BPU!E338)</f>
        <v/>
      </c>
      <c r="G338" s="38" t="str">
        <f>IF(DQE!F338="","",DQE!F338)</f>
        <v/>
      </c>
    </row>
    <row r="339" ht="26" customHeight="1">
      <c r="A339" s="35" t="str">
        <f>IF(BPU!A339="","",BPU!A339)</f>
        <v/>
      </c>
      <c r="B339" s="32" t="str">
        <f>IF(BPU!B339="","",BPU!B339)</f>
        <v/>
      </c>
      <c r="C339" s="35" t="str">
        <f>IF(BPU!C339="","",BPU!C339)</f>
        <v/>
      </c>
      <c r="D339" s="44" t="str">
        <f>IF(DQE!D339="","",DQE!D339)</f>
        <v/>
      </c>
      <c r="E339" s="37" t="str">
        <f>IF(BPU!D339="","",BPU!D339)</f>
        <v/>
      </c>
      <c r="F339" s="32" t="str">
        <f>IF(BPU!E339="","",BPU!E339)</f>
        <v/>
      </c>
      <c r="G339" s="38" t="str">
        <f>IF(DQE!F339="","",DQE!F339)</f>
        <v/>
      </c>
    </row>
    <row r="340" ht="26" customHeight="1">
      <c r="A340" s="35" t="str">
        <f>IF(BPU!A340="","",BPU!A340)</f>
        <v/>
      </c>
      <c r="B340" s="32" t="str">
        <f>IF(BPU!B340="","",BPU!B340)</f>
        <v/>
      </c>
      <c r="C340" s="35" t="str">
        <f>IF(BPU!C340="","",BPU!C340)</f>
        <v/>
      </c>
      <c r="D340" s="44" t="str">
        <f>IF(DQE!D340="","",DQE!D340)</f>
        <v/>
      </c>
      <c r="E340" s="37" t="str">
        <f>IF(BPU!D340="","",BPU!D340)</f>
        <v/>
      </c>
      <c r="F340" s="32" t="str">
        <f>IF(BPU!E340="","",BPU!E340)</f>
        <v/>
      </c>
      <c r="G340" s="38" t="str">
        <f>IF(DQE!F340="","",DQE!F340)</f>
        <v/>
      </c>
    </row>
    <row r="341" ht="26" customHeight="1">
      <c r="A341" s="35" t="str">
        <f>IF(BPU!A341="","",BPU!A341)</f>
        <v/>
      </c>
      <c r="B341" s="32" t="str">
        <f>IF(BPU!B341="","",BPU!B341)</f>
        <v/>
      </c>
      <c r="C341" s="35" t="str">
        <f>IF(BPU!C341="","",BPU!C341)</f>
        <v/>
      </c>
      <c r="D341" s="44" t="str">
        <f>IF(DQE!D341="","",DQE!D341)</f>
        <v/>
      </c>
      <c r="E341" s="37" t="str">
        <f>IF(BPU!D341="","",BPU!D341)</f>
        <v/>
      </c>
      <c r="F341" s="32" t="str">
        <f>IF(BPU!E341="","",BPU!E341)</f>
        <v/>
      </c>
      <c r="G341" s="38" t="str">
        <f>IF(DQE!F341="","",DQE!F341)</f>
        <v/>
      </c>
    </row>
    <row r="342" ht="26" customHeight="1">
      <c r="A342" s="35" t="str">
        <f>IF(BPU!A342="","",BPU!A342)</f>
        <v/>
      </c>
      <c r="B342" s="32" t="str">
        <f>IF(BPU!B342="","",BPU!B342)</f>
        <v/>
      </c>
      <c r="C342" s="35" t="str">
        <f>IF(BPU!C342="","",BPU!C342)</f>
        <v/>
      </c>
      <c r="D342" s="44" t="str">
        <f>IF(DQE!D342="","",DQE!D342)</f>
        <v/>
      </c>
      <c r="E342" s="37" t="str">
        <f>IF(BPU!D342="","",BPU!D342)</f>
        <v/>
      </c>
      <c r="F342" s="32" t="str">
        <f>IF(BPU!E342="","",BPU!E342)</f>
        <v/>
      </c>
      <c r="G342" s="38" t="str">
        <f>IF(DQE!F342="","",DQE!F342)</f>
        <v/>
      </c>
    </row>
    <row r="343" ht="26" customHeight="1">
      <c r="A343" s="35" t="str">
        <f>IF(BPU!A343="","",BPU!A343)</f>
        <v/>
      </c>
      <c r="B343" s="32" t="str">
        <f>IF(BPU!B343="","",BPU!B343)</f>
        <v/>
      </c>
      <c r="C343" s="35" t="str">
        <f>IF(BPU!C343="","",BPU!C343)</f>
        <v/>
      </c>
      <c r="D343" s="44" t="str">
        <f>IF(DQE!D343="","",DQE!D343)</f>
        <v/>
      </c>
      <c r="E343" s="37" t="str">
        <f>IF(BPU!D343="","",BPU!D343)</f>
        <v/>
      </c>
      <c r="F343" s="32" t="str">
        <f>IF(BPU!E343="","",BPU!E343)</f>
        <v/>
      </c>
      <c r="G343" s="38" t="str">
        <f>IF(DQE!F343="","",DQE!F343)</f>
        <v/>
      </c>
    </row>
    <row r="344" ht="26" customHeight="1">
      <c r="A344" s="35" t="str">
        <f>IF(BPU!A344="","",BPU!A344)</f>
        <v/>
      </c>
      <c r="B344" s="32" t="str">
        <f>IF(BPU!B344="","",BPU!B344)</f>
        <v/>
      </c>
      <c r="C344" s="35" t="str">
        <f>IF(BPU!C344="","",BPU!C344)</f>
        <v/>
      </c>
      <c r="D344" s="44" t="str">
        <f>IF(DQE!D344="","",DQE!D344)</f>
        <v/>
      </c>
      <c r="E344" s="37" t="str">
        <f>IF(BPU!D344="","",BPU!D344)</f>
        <v/>
      </c>
      <c r="F344" s="32" t="str">
        <f>IF(BPU!E344="","",BPU!E344)</f>
        <v/>
      </c>
      <c r="G344" s="38" t="str">
        <f>IF(DQE!F344="","",DQE!F344)</f>
        <v/>
      </c>
    </row>
    <row r="345" ht="26" customHeight="1">
      <c r="A345" s="35" t="str">
        <f>IF(BPU!A345="","",BPU!A345)</f>
        <v/>
      </c>
      <c r="B345" s="32" t="str">
        <f>IF(BPU!B345="","",BPU!B345)</f>
        <v/>
      </c>
      <c r="C345" s="35" t="str">
        <f>IF(BPU!C345="","",BPU!C345)</f>
        <v/>
      </c>
      <c r="D345" s="44" t="str">
        <f>IF(DQE!D345="","",DQE!D345)</f>
        <v/>
      </c>
      <c r="E345" s="37" t="str">
        <f>IF(BPU!D345="","",BPU!D345)</f>
        <v/>
      </c>
      <c r="F345" s="32" t="str">
        <f>IF(BPU!E345="","",BPU!E345)</f>
        <v/>
      </c>
      <c r="G345" s="38" t="str">
        <f>IF(DQE!F345="","",DQE!F345)</f>
        <v/>
      </c>
    </row>
    <row r="346" ht="26" customHeight="1">
      <c r="A346" s="35" t="str">
        <f>IF(BPU!A346="","",BPU!A346)</f>
        <v/>
      </c>
      <c r="B346" s="32" t="str">
        <f>IF(BPU!B346="","",BPU!B346)</f>
        <v/>
      </c>
      <c r="C346" s="35" t="str">
        <f>IF(BPU!C346="","",BPU!C346)</f>
        <v/>
      </c>
      <c r="D346" s="44" t="str">
        <f>IF(DQE!D346="","",DQE!D346)</f>
        <v/>
      </c>
      <c r="E346" s="37" t="str">
        <f>IF(BPU!D346="","",BPU!D346)</f>
        <v/>
      </c>
      <c r="F346" s="32" t="str">
        <f>IF(BPU!E346="","",BPU!E346)</f>
        <v/>
      </c>
      <c r="G346" s="38" t="str">
        <f>IF(DQE!F346="","",DQE!F346)</f>
        <v/>
      </c>
    </row>
    <row r="347" ht="26" customHeight="1">
      <c r="A347" s="35" t="str">
        <f>IF(BPU!A347="","",BPU!A347)</f>
        <v/>
      </c>
      <c r="B347" s="32" t="str">
        <f>IF(BPU!B347="","",BPU!B347)</f>
        <v/>
      </c>
      <c r="C347" s="35" t="str">
        <f>IF(BPU!C347="","",BPU!C347)</f>
        <v/>
      </c>
      <c r="D347" s="44" t="str">
        <f>IF(DQE!D347="","",DQE!D347)</f>
        <v/>
      </c>
      <c r="E347" s="37" t="str">
        <f>IF(BPU!D347="","",BPU!D347)</f>
        <v/>
      </c>
      <c r="F347" s="32" t="str">
        <f>IF(BPU!E347="","",BPU!E347)</f>
        <v/>
      </c>
      <c r="G347" s="38" t="str">
        <f>IF(DQE!F347="","",DQE!F347)</f>
        <v/>
      </c>
    </row>
    <row r="348" ht="26" customHeight="1">
      <c r="A348" s="35" t="str">
        <f>IF(BPU!A348="","",BPU!A348)</f>
        <v/>
      </c>
      <c r="B348" s="32" t="str">
        <f>IF(BPU!B348="","",BPU!B348)</f>
        <v/>
      </c>
      <c r="C348" s="35" t="str">
        <f>IF(BPU!C348="","",BPU!C348)</f>
        <v/>
      </c>
      <c r="D348" s="44" t="str">
        <f>IF(DQE!D348="","",DQE!D348)</f>
        <v/>
      </c>
      <c r="E348" s="37" t="str">
        <f>IF(BPU!D348="","",BPU!D348)</f>
        <v/>
      </c>
      <c r="F348" s="32" t="str">
        <f>IF(BPU!E348="","",BPU!E348)</f>
        <v/>
      </c>
      <c r="G348" s="38" t="str">
        <f>IF(DQE!F348="","",DQE!F348)</f>
        <v/>
      </c>
    </row>
    <row r="349" ht="26" customHeight="1">
      <c r="A349" s="35" t="str">
        <f>IF(BPU!A349="","",BPU!A349)</f>
        <v/>
      </c>
      <c r="B349" s="32" t="str">
        <f>IF(BPU!B349="","",BPU!B349)</f>
        <v/>
      </c>
      <c r="C349" s="35" t="str">
        <f>IF(BPU!C349="","",BPU!C349)</f>
        <v/>
      </c>
      <c r="D349" s="44" t="str">
        <f>IF(DQE!D349="","",DQE!D349)</f>
        <v/>
      </c>
      <c r="E349" s="37" t="str">
        <f>IF(BPU!D349="","",BPU!D349)</f>
        <v/>
      </c>
      <c r="F349" s="32" t="str">
        <f>IF(BPU!E349="","",BPU!E349)</f>
        <v/>
      </c>
      <c r="G349" s="38" t="str">
        <f>IF(DQE!F349="","",DQE!F349)</f>
        <v/>
      </c>
    </row>
    <row r="350" ht="26" customHeight="1">
      <c r="A350" s="35" t="str">
        <f>IF(BPU!A350="","",BPU!A350)</f>
        <v/>
      </c>
      <c r="B350" s="32" t="str">
        <f>IF(BPU!B350="","",BPU!B350)</f>
        <v/>
      </c>
      <c r="C350" s="35" t="str">
        <f>IF(BPU!C350="","",BPU!C350)</f>
        <v/>
      </c>
      <c r="D350" s="44" t="str">
        <f>IF(DQE!D350="","",DQE!D350)</f>
        <v/>
      </c>
      <c r="E350" s="37" t="str">
        <f>IF(BPU!D350="","",BPU!D350)</f>
        <v/>
      </c>
      <c r="F350" s="32" t="str">
        <f>IF(BPU!E350="","",BPU!E350)</f>
        <v/>
      </c>
      <c r="G350" s="38" t="str">
        <f>IF(DQE!F350="","",DQE!F350)</f>
        <v/>
      </c>
    </row>
    <row r="351" ht="26" customHeight="1">
      <c r="A351" s="35" t="str">
        <f>IF(BPU!A351="","",BPU!A351)</f>
        <v/>
      </c>
      <c r="B351" s="32" t="str">
        <f>IF(BPU!B351="","",BPU!B351)</f>
        <v/>
      </c>
      <c r="C351" s="35" t="str">
        <f>IF(BPU!C351="","",BPU!C351)</f>
        <v/>
      </c>
      <c r="D351" s="44" t="str">
        <f>IF(DQE!D351="","",DQE!D351)</f>
        <v/>
      </c>
      <c r="E351" s="37" t="str">
        <f>IF(BPU!D351="","",BPU!D351)</f>
        <v/>
      </c>
      <c r="F351" s="32" t="str">
        <f>IF(BPU!E351="","",BPU!E351)</f>
        <v/>
      </c>
      <c r="G351" s="38" t="str">
        <f>IF(DQE!F351="","",DQE!F351)</f>
        <v/>
      </c>
    </row>
    <row r="352" ht="26" customHeight="1">
      <c r="A352" s="35" t="str">
        <f>IF(BPU!A352="","",BPU!A352)</f>
        <v/>
      </c>
      <c r="B352" s="32" t="str">
        <f>IF(BPU!B352="","",BPU!B352)</f>
        <v/>
      </c>
      <c r="C352" s="35" t="str">
        <f>IF(BPU!C352="","",BPU!C352)</f>
        <v/>
      </c>
      <c r="D352" s="44" t="str">
        <f>IF(DQE!D352="","",DQE!D352)</f>
        <v/>
      </c>
      <c r="E352" s="37" t="str">
        <f>IF(BPU!D352="","",BPU!D352)</f>
        <v/>
      </c>
      <c r="F352" s="32" t="str">
        <f>IF(BPU!E352="","",BPU!E352)</f>
        <v/>
      </c>
      <c r="G352" s="38" t="str">
        <f>IF(DQE!F352="","",DQE!F352)</f>
        <v/>
      </c>
    </row>
    <row r="353" ht="26" customHeight="1">
      <c r="A353" s="35" t="str">
        <f>IF(BPU!A353="","",BPU!A353)</f>
        <v/>
      </c>
      <c r="B353" s="32" t="str">
        <f>IF(BPU!B353="","",BPU!B353)</f>
        <v/>
      </c>
      <c r="C353" s="35" t="str">
        <f>IF(BPU!C353="","",BPU!C353)</f>
        <v/>
      </c>
      <c r="D353" s="44" t="str">
        <f>IF(DQE!D353="","",DQE!D353)</f>
        <v/>
      </c>
      <c r="E353" s="37" t="str">
        <f>IF(BPU!D353="","",BPU!D353)</f>
        <v/>
      </c>
      <c r="F353" s="32" t="str">
        <f>IF(BPU!E353="","",BPU!E353)</f>
        <v/>
      </c>
      <c r="G353" s="38" t="str">
        <f>IF(DQE!F353="","",DQE!F353)</f>
        <v/>
      </c>
    </row>
    <row r="354" ht="26" customHeight="1">
      <c r="A354" s="35" t="str">
        <f>IF(BPU!A354="","",BPU!A354)</f>
        <v/>
      </c>
      <c r="B354" s="32" t="str">
        <f>IF(BPU!B354="","",BPU!B354)</f>
        <v/>
      </c>
      <c r="C354" s="35" t="str">
        <f>IF(BPU!C354="","",BPU!C354)</f>
        <v/>
      </c>
      <c r="D354" s="44" t="str">
        <f>IF(DQE!D354="","",DQE!D354)</f>
        <v/>
      </c>
      <c r="E354" s="37" t="str">
        <f>IF(BPU!D354="","",BPU!D354)</f>
        <v/>
      </c>
      <c r="F354" s="32" t="str">
        <f>IF(BPU!E354="","",BPU!E354)</f>
        <v/>
      </c>
      <c r="G354" s="38" t="str">
        <f>IF(DQE!F354="","",DQE!F354)</f>
        <v/>
      </c>
    </row>
    <row r="355" ht="26" customHeight="1">
      <c r="A355" s="35" t="str">
        <f>IF(BPU!A355="","",BPU!A355)</f>
        <v/>
      </c>
      <c r="B355" s="32" t="str">
        <f>IF(BPU!B355="","",BPU!B355)</f>
        <v/>
      </c>
      <c r="C355" s="35" t="str">
        <f>IF(BPU!C355="","",BPU!C355)</f>
        <v/>
      </c>
      <c r="D355" s="44" t="str">
        <f>IF(DQE!D355="","",DQE!D355)</f>
        <v/>
      </c>
      <c r="E355" s="37" t="str">
        <f>IF(BPU!D355="","",BPU!D355)</f>
        <v/>
      </c>
      <c r="F355" s="32" t="str">
        <f>IF(BPU!E355="","",BPU!E355)</f>
        <v/>
      </c>
      <c r="G355" s="38" t="str">
        <f>IF(DQE!F355="","",DQE!F355)</f>
        <v/>
      </c>
    </row>
    <row r="356" ht="26" customHeight="1">
      <c r="A356" s="35" t="str">
        <f>IF(BPU!A356="","",BPU!A356)</f>
        <v/>
      </c>
      <c r="B356" s="32" t="str">
        <f>IF(BPU!B356="","",BPU!B356)</f>
        <v/>
      </c>
      <c r="C356" s="35" t="str">
        <f>IF(BPU!C356="","",BPU!C356)</f>
        <v/>
      </c>
      <c r="D356" s="44" t="str">
        <f>IF(DQE!D356="","",DQE!D356)</f>
        <v/>
      </c>
      <c r="E356" s="37" t="str">
        <f>IF(BPU!D356="","",BPU!D356)</f>
        <v/>
      </c>
      <c r="F356" s="32" t="str">
        <f>IF(BPU!E356="","",BPU!E356)</f>
        <v/>
      </c>
      <c r="G356" s="38" t="str">
        <f>IF(DQE!F356="","",DQE!F356)</f>
        <v/>
      </c>
    </row>
    <row r="357" ht="26" customHeight="1">
      <c r="A357" s="35" t="str">
        <f>IF(BPU!A357="","",BPU!A357)</f>
        <v/>
      </c>
      <c r="B357" s="32" t="str">
        <f>IF(BPU!B357="","",BPU!B357)</f>
        <v/>
      </c>
      <c r="C357" s="35" t="str">
        <f>IF(BPU!C357="","",BPU!C357)</f>
        <v/>
      </c>
      <c r="D357" s="44" t="str">
        <f>IF(DQE!D357="","",DQE!D357)</f>
        <v/>
      </c>
      <c r="E357" s="37" t="str">
        <f>IF(BPU!D357="","",BPU!D357)</f>
        <v/>
      </c>
      <c r="F357" s="32" t="str">
        <f>IF(BPU!E357="","",BPU!E357)</f>
        <v/>
      </c>
      <c r="G357" s="38" t="str">
        <f>IF(DQE!F357="","",DQE!F357)</f>
        <v/>
      </c>
    </row>
    <row r="358" ht="26" customHeight="1">
      <c r="A358" s="35" t="str">
        <f>IF(BPU!A358="","",BPU!A358)</f>
        <v/>
      </c>
      <c r="B358" s="32" t="str">
        <f>IF(BPU!B358="","",BPU!B358)</f>
        <v/>
      </c>
      <c r="C358" s="35" t="str">
        <f>IF(BPU!C358="","",BPU!C358)</f>
        <v/>
      </c>
      <c r="D358" s="44" t="str">
        <f>IF(DQE!D358="","",DQE!D358)</f>
        <v/>
      </c>
      <c r="E358" s="37" t="str">
        <f>IF(BPU!D358="","",BPU!D358)</f>
        <v/>
      </c>
      <c r="F358" s="32" t="str">
        <f>IF(BPU!E358="","",BPU!E358)</f>
        <v/>
      </c>
      <c r="G358" s="38" t="str">
        <f>IF(DQE!F358="","",DQE!F358)</f>
        <v/>
      </c>
    </row>
    <row r="359" ht="26" customHeight="1">
      <c r="A359" s="35" t="str">
        <f>IF(BPU!A359="","",BPU!A359)</f>
        <v/>
      </c>
      <c r="B359" s="32" t="str">
        <f>IF(BPU!B359="","",BPU!B359)</f>
        <v/>
      </c>
      <c r="C359" s="35" t="str">
        <f>IF(BPU!C359="","",BPU!C359)</f>
        <v/>
      </c>
      <c r="D359" s="44" t="str">
        <f>IF(DQE!D359="","",DQE!D359)</f>
        <v/>
      </c>
      <c r="E359" s="37" t="str">
        <f>IF(BPU!D359="","",BPU!D359)</f>
        <v/>
      </c>
      <c r="F359" s="32" t="str">
        <f>IF(BPU!E359="","",BPU!E359)</f>
        <v/>
      </c>
      <c r="G359" s="38" t="str">
        <f>IF(DQE!F359="","",DQE!F359)</f>
        <v/>
      </c>
    </row>
    <row r="360" ht="26" customHeight="1">
      <c r="A360" s="35" t="str">
        <f>IF(BPU!A360="","",BPU!A360)</f>
        <v/>
      </c>
      <c r="B360" s="32" t="str">
        <f>IF(BPU!B360="","",BPU!B360)</f>
        <v/>
      </c>
      <c r="C360" s="35" t="str">
        <f>IF(BPU!C360="","",BPU!C360)</f>
        <v/>
      </c>
      <c r="D360" s="44" t="str">
        <f>IF(DQE!D360="","",DQE!D360)</f>
        <v/>
      </c>
      <c r="E360" s="37" t="str">
        <f>IF(BPU!D360="","",BPU!D360)</f>
        <v/>
      </c>
      <c r="F360" s="32" t="str">
        <f>IF(BPU!E360="","",BPU!E360)</f>
        <v/>
      </c>
      <c r="G360" s="38" t="str">
        <f>IF(DQE!F360="","",DQE!F360)</f>
        <v/>
      </c>
    </row>
    <row r="361" ht="26" customHeight="1">
      <c r="A361" s="35" t="str">
        <f>IF(BPU!A361="","",BPU!A361)</f>
        <v/>
      </c>
      <c r="B361" s="32" t="str">
        <f>IF(BPU!B361="","",BPU!B361)</f>
        <v/>
      </c>
      <c r="C361" s="35" t="str">
        <f>IF(BPU!C361="","",BPU!C361)</f>
        <v/>
      </c>
      <c r="D361" s="44" t="str">
        <f>IF(DQE!D361="","",DQE!D361)</f>
        <v/>
      </c>
      <c r="E361" s="37" t="str">
        <f>IF(BPU!D361="","",BPU!D361)</f>
        <v/>
      </c>
      <c r="F361" s="32" t="str">
        <f>IF(BPU!E361="","",BPU!E361)</f>
        <v/>
      </c>
      <c r="G361" s="38" t="str">
        <f>IF(DQE!F361="","",DQE!F361)</f>
        <v/>
      </c>
    </row>
    <row r="362" ht="26" customHeight="1">
      <c r="A362" s="35" t="str">
        <f>IF(BPU!A362="","",BPU!A362)</f>
        <v/>
      </c>
      <c r="B362" s="32" t="str">
        <f>IF(BPU!B362="","",BPU!B362)</f>
        <v/>
      </c>
      <c r="C362" s="35" t="str">
        <f>IF(BPU!C362="","",BPU!C362)</f>
        <v/>
      </c>
      <c r="D362" s="44" t="str">
        <f>IF(DQE!D362="","",DQE!D362)</f>
        <v/>
      </c>
      <c r="E362" s="37" t="str">
        <f>IF(BPU!D362="","",BPU!D362)</f>
        <v/>
      </c>
      <c r="F362" s="32" t="str">
        <f>IF(BPU!E362="","",BPU!E362)</f>
        <v/>
      </c>
      <c r="G362" s="38" t="str">
        <f>IF(DQE!F362="","",DQE!F362)</f>
        <v/>
      </c>
    </row>
    <row r="363" ht="26" customHeight="1">
      <c r="A363" s="35" t="str">
        <f>IF(BPU!A363="","",BPU!A363)</f>
        <v/>
      </c>
      <c r="B363" s="32" t="str">
        <f>IF(BPU!B363="","",BPU!B363)</f>
        <v/>
      </c>
      <c r="C363" s="35" t="str">
        <f>IF(BPU!C363="","",BPU!C363)</f>
        <v/>
      </c>
      <c r="D363" s="44" t="str">
        <f>IF(DQE!D363="","",DQE!D363)</f>
        <v/>
      </c>
      <c r="E363" s="37" t="str">
        <f>IF(BPU!D363="","",BPU!D363)</f>
        <v/>
      </c>
      <c r="F363" s="32" t="str">
        <f>IF(BPU!E363="","",BPU!E363)</f>
        <v/>
      </c>
      <c r="G363" s="38" t="str">
        <f>IF(DQE!F363="","",DQE!F363)</f>
        <v/>
      </c>
    </row>
    <row r="364" ht="26" customHeight="1">
      <c r="A364" s="35" t="str">
        <f>IF(BPU!A364="","",BPU!A364)</f>
        <v/>
      </c>
      <c r="B364" s="32" t="str">
        <f>IF(BPU!B364="","",BPU!B364)</f>
        <v/>
      </c>
      <c r="C364" s="35" t="str">
        <f>IF(BPU!C364="","",BPU!C364)</f>
        <v/>
      </c>
      <c r="D364" s="44" t="str">
        <f>IF(DQE!D364="","",DQE!D364)</f>
        <v/>
      </c>
      <c r="E364" s="37" t="str">
        <f>IF(BPU!D364="","",BPU!D364)</f>
        <v/>
      </c>
      <c r="F364" s="32" t="str">
        <f>IF(BPU!E364="","",BPU!E364)</f>
        <v/>
      </c>
      <c r="G364" s="38" t="str">
        <f>IF(DQE!F364="","",DQE!F364)</f>
        <v/>
      </c>
    </row>
    <row r="365" ht="26" customHeight="1">
      <c r="A365" s="35" t="str">
        <f>IF(BPU!A365="","",BPU!A365)</f>
        <v/>
      </c>
      <c r="B365" s="32" t="str">
        <f>IF(BPU!B365="","",BPU!B365)</f>
        <v/>
      </c>
      <c r="C365" s="35" t="str">
        <f>IF(BPU!C365="","",BPU!C365)</f>
        <v/>
      </c>
      <c r="D365" s="44" t="str">
        <f>IF(DQE!D365="","",DQE!D365)</f>
        <v/>
      </c>
      <c r="E365" s="37" t="str">
        <f>IF(BPU!D365="","",BPU!D365)</f>
        <v/>
      </c>
      <c r="F365" s="32" t="str">
        <f>IF(BPU!E365="","",BPU!E365)</f>
        <v/>
      </c>
      <c r="G365" s="38" t="str">
        <f>IF(DQE!F365="","",DQE!F365)</f>
        <v/>
      </c>
    </row>
    <row r="366" ht="26" customHeight="1">
      <c r="A366" s="35" t="str">
        <f>IF(BPU!A366="","",BPU!A366)</f>
        <v/>
      </c>
      <c r="B366" s="32" t="str">
        <f>IF(BPU!B366="","",BPU!B366)</f>
        <v/>
      </c>
      <c r="C366" s="35" t="str">
        <f>IF(BPU!C366="","",BPU!C366)</f>
        <v/>
      </c>
      <c r="D366" s="44" t="str">
        <f>IF(DQE!D366="","",DQE!D366)</f>
        <v/>
      </c>
      <c r="E366" s="37" t="str">
        <f>IF(BPU!D366="","",BPU!D366)</f>
        <v/>
      </c>
      <c r="F366" s="32" t="str">
        <f>IF(BPU!E366="","",BPU!E366)</f>
        <v/>
      </c>
      <c r="G366" s="38" t="str">
        <f>IF(DQE!F366="","",DQE!F366)</f>
        <v/>
      </c>
    </row>
    <row r="367" ht="26" customHeight="1">
      <c r="A367" s="35" t="str">
        <f>IF(BPU!A367="","",BPU!A367)</f>
        <v/>
      </c>
      <c r="B367" s="32" t="str">
        <f>IF(BPU!B367="","",BPU!B367)</f>
        <v/>
      </c>
      <c r="C367" s="35" t="str">
        <f>IF(BPU!C367="","",BPU!C367)</f>
        <v/>
      </c>
      <c r="D367" s="44" t="str">
        <f>IF(DQE!D367="","",DQE!D367)</f>
        <v/>
      </c>
      <c r="E367" s="37" t="str">
        <f>IF(BPU!D367="","",BPU!D367)</f>
        <v/>
      </c>
      <c r="F367" s="32" t="str">
        <f>IF(BPU!E367="","",BPU!E367)</f>
        <v/>
      </c>
      <c r="G367" s="38" t="str">
        <f>IF(DQE!F367="","",DQE!F367)</f>
        <v/>
      </c>
    </row>
    <row r="368" ht="26" customHeight="1">
      <c r="A368" s="35" t="str">
        <f>IF(BPU!A368="","",BPU!A368)</f>
        <v/>
      </c>
      <c r="B368" s="32" t="str">
        <f>IF(BPU!B368="","",BPU!B368)</f>
        <v/>
      </c>
      <c r="C368" s="35" t="str">
        <f>IF(BPU!C368="","",BPU!C368)</f>
        <v/>
      </c>
      <c r="D368" s="44" t="str">
        <f>IF(DQE!D368="","",DQE!D368)</f>
        <v/>
      </c>
      <c r="E368" s="37" t="str">
        <f>IF(BPU!D368="","",BPU!D368)</f>
        <v/>
      </c>
      <c r="F368" s="32" t="str">
        <f>IF(BPU!E368="","",BPU!E368)</f>
        <v/>
      </c>
      <c r="G368" s="38" t="str">
        <f>IF(DQE!F368="","",DQE!F368)</f>
        <v/>
      </c>
    </row>
    <row r="369" ht="26" customHeight="1">
      <c r="A369" s="35" t="str">
        <f>IF(BPU!A369="","",BPU!A369)</f>
        <v/>
      </c>
      <c r="B369" s="32" t="str">
        <f>IF(BPU!B369="","",BPU!B369)</f>
        <v/>
      </c>
      <c r="C369" s="35" t="str">
        <f>IF(BPU!C369="","",BPU!C369)</f>
        <v/>
      </c>
      <c r="D369" s="44" t="str">
        <f>IF(DQE!D369="","",DQE!D369)</f>
        <v/>
      </c>
      <c r="E369" s="37" t="str">
        <f>IF(BPU!D369="","",BPU!D369)</f>
        <v/>
      </c>
      <c r="F369" s="32" t="str">
        <f>IF(BPU!E369="","",BPU!E369)</f>
        <v/>
      </c>
      <c r="G369" s="38" t="str">
        <f>IF(DQE!F369="","",DQE!F369)</f>
        <v/>
      </c>
    </row>
    <row r="370" ht="26" customHeight="1">
      <c r="A370" s="35" t="str">
        <f>IF(BPU!A370="","",BPU!A370)</f>
        <v/>
      </c>
      <c r="B370" s="32" t="str">
        <f>IF(BPU!B370="","",BPU!B370)</f>
        <v/>
      </c>
      <c r="C370" s="35" t="str">
        <f>IF(BPU!C370="","",BPU!C370)</f>
        <v/>
      </c>
      <c r="D370" s="44" t="str">
        <f>IF(DQE!D370="","",DQE!D370)</f>
        <v/>
      </c>
      <c r="E370" s="37" t="str">
        <f>IF(BPU!D370="","",BPU!D370)</f>
        <v/>
      </c>
      <c r="F370" s="32" t="str">
        <f>IF(BPU!E370="","",BPU!E370)</f>
        <v/>
      </c>
      <c r="G370" s="38" t="str">
        <f>IF(DQE!F370="","",DQE!F370)</f>
        <v/>
      </c>
    </row>
    <row r="371" ht="26" customHeight="1">
      <c r="A371" s="35" t="str">
        <f>IF(BPU!A371="","",BPU!A371)</f>
        <v/>
      </c>
      <c r="B371" s="32" t="str">
        <f>IF(BPU!B371="","",BPU!B371)</f>
        <v/>
      </c>
      <c r="C371" s="35" t="str">
        <f>IF(BPU!C371="","",BPU!C371)</f>
        <v/>
      </c>
      <c r="D371" s="44" t="str">
        <f>IF(DQE!D371="","",DQE!D371)</f>
        <v/>
      </c>
      <c r="E371" s="37" t="str">
        <f>IF(BPU!D371="","",BPU!D371)</f>
        <v/>
      </c>
      <c r="F371" s="32" t="str">
        <f>IF(BPU!E371="","",BPU!E371)</f>
        <v/>
      </c>
      <c r="G371" s="38" t="str">
        <f>IF(DQE!F371="","",DQE!F371)</f>
        <v/>
      </c>
    </row>
    <row r="372" ht="26" customHeight="1">
      <c r="A372" s="35" t="str">
        <f>IF(BPU!A372="","",BPU!A372)</f>
        <v/>
      </c>
      <c r="B372" s="32" t="str">
        <f>IF(BPU!B372="","",BPU!B372)</f>
        <v/>
      </c>
      <c r="C372" s="35" t="str">
        <f>IF(BPU!C372="","",BPU!C372)</f>
        <v/>
      </c>
      <c r="D372" s="44" t="str">
        <f>IF(DQE!D372="","",DQE!D372)</f>
        <v/>
      </c>
      <c r="E372" s="37" t="str">
        <f>IF(BPU!D372="","",BPU!D372)</f>
        <v/>
      </c>
      <c r="F372" s="32" t="str">
        <f>IF(BPU!E372="","",BPU!E372)</f>
        <v/>
      </c>
      <c r="G372" s="38" t="str">
        <f>IF(DQE!F372="","",DQE!F372)</f>
        <v/>
      </c>
    </row>
    <row r="373" ht="26" customHeight="1">
      <c r="A373" s="35" t="str">
        <f>IF(BPU!A373="","",BPU!A373)</f>
        <v/>
      </c>
      <c r="B373" s="32" t="str">
        <f>IF(BPU!B373="","",BPU!B373)</f>
        <v/>
      </c>
      <c r="C373" s="35" t="str">
        <f>IF(BPU!C373="","",BPU!C373)</f>
        <v/>
      </c>
      <c r="D373" s="44" t="str">
        <f>IF(DQE!D373="","",DQE!D373)</f>
        <v/>
      </c>
      <c r="E373" s="37" t="str">
        <f>IF(BPU!D373="","",BPU!D373)</f>
        <v/>
      </c>
      <c r="F373" s="32" t="str">
        <f>IF(BPU!E373="","",BPU!E373)</f>
        <v/>
      </c>
      <c r="G373" s="38" t="str">
        <f>IF(DQE!F373="","",DQE!F373)</f>
        <v/>
      </c>
    </row>
    <row r="374" ht="26" customHeight="1">
      <c r="A374" s="35" t="str">
        <f>IF(BPU!A374="","",BPU!A374)</f>
        <v/>
      </c>
      <c r="B374" s="32" t="str">
        <f>IF(BPU!B374="","",BPU!B374)</f>
        <v/>
      </c>
      <c r="C374" s="35" t="str">
        <f>IF(BPU!C374="","",BPU!C374)</f>
        <v/>
      </c>
      <c r="D374" s="44" t="str">
        <f>IF(DQE!D374="","",DQE!D374)</f>
        <v/>
      </c>
      <c r="E374" s="37" t="str">
        <f>IF(BPU!D374="","",BPU!D374)</f>
        <v/>
      </c>
      <c r="F374" s="32" t="str">
        <f>IF(BPU!E374="","",BPU!E374)</f>
        <v/>
      </c>
      <c r="G374" s="38" t="str">
        <f>IF(DQE!F374="","",DQE!F374)</f>
        <v/>
      </c>
    </row>
    <row r="375" ht="26" customHeight="1">
      <c r="A375" s="35" t="str">
        <f>IF(BPU!A375="","",BPU!A375)</f>
        <v/>
      </c>
      <c r="B375" s="32" t="str">
        <f>IF(BPU!B375="","",BPU!B375)</f>
        <v/>
      </c>
      <c r="C375" s="35" t="str">
        <f>IF(BPU!C375="","",BPU!C375)</f>
        <v/>
      </c>
      <c r="D375" s="44" t="str">
        <f>IF(DQE!D375="","",DQE!D375)</f>
        <v/>
      </c>
      <c r="E375" s="37" t="str">
        <f>IF(BPU!D375="","",BPU!D375)</f>
        <v/>
      </c>
      <c r="F375" s="32" t="str">
        <f>IF(BPU!E375="","",BPU!E375)</f>
        <v/>
      </c>
      <c r="G375" s="38" t="str">
        <f>IF(DQE!F375="","",DQE!F375)</f>
        <v/>
      </c>
    </row>
    <row r="376" ht="26" customHeight="1">
      <c r="A376" s="35" t="str">
        <f>IF(BPU!A376="","",BPU!A376)</f>
        <v/>
      </c>
      <c r="B376" s="32" t="str">
        <f>IF(BPU!B376="","",BPU!B376)</f>
        <v/>
      </c>
      <c r="C376" s="35" t="str">
        <f>IF(BPU!C376="","",BPU!C376)</f>
        <v/>
      </c>
      <c r="D376" s="44" t="str">
        <f>IF(DQE!D376="","",DQE!D376)</f>
        <v/>
      </c>
      <c r="E376" s="37" t="str">
        <f>IF(BPU!D376="","",BPU!D376)</f>
        <v/>
      </c>
      <c r="F376" s="32" t="str">
        <f>IF(BPU!E376="","",BPU!E376)</f>
        <v/>
      </c>
      <c r="G376" s="38" t="str">
        <f>IF(DQE!F376="","",DQE!F376)</f>
        <v/>
      </c>
    </row>
    <row r="377" ht="26" customHeight="1">
      <c r="A377" s="35" t="str">
        <f>IF(BPU!A377="","",BPU!A377)</f>
        <v/>
      </c>
      <c r="B377" s="32" t="str">
        <f>IF(BPU!B377="","",BPU!B377)</f>
        <v/>
      </c>
      <c r="C377" s="35" t="str">
        <f>IF(BPU!C377="","",BPU!C377)</f>
        <v/>
      </c>
      <c r="D377" s="44" t="str">
        <f>IF(DQE!D377="","",DQE!D377)</f>
        <v/>
      </c>
      <c r="E377" s="37" t="str">
        <f>IF(BPU!D377="","",BPU!D377)</f>
        <v/>
      </c>
      <c r="F377" s="32" t="str">
        <f>IF(BPU!E377="","",BPU!E377)</f>
        <v/>
      </c>
      <c r="G377" s="38" t="str">
        <f>IF(DQE!F377="","",DQE!F377)</f>
        <v/>
      </c>
    </row>
    <row r="378" ht="26" customHeight="1">
      <c r="A378" s="35" t="str">
        <f>IF(BPU!A378="","",BPU!A378)</f>
        <v/>
      </c>
      <c r="B378" s="32" t="str">
        <f>IF(BPU!B378="","",BPU!B378)</f>
        <v/>
      </c>
      <c r="C378" s="35" t="str">
        <f>IF(BPU!C378="","",BPU!C378)</f>
        <v/>
      </c>
      <c r="D378" s="44" t="str">
        <f>IF(DQE!D378="","",DQE!D378)</f>
        <v/>
      </c>
      <c r="E378" s="37" t="str">
        <f>IF(BPU!D378="","",BPU!D378)</f>
        <v/>
      </c>
      <c r="F378" s="32" t="str">
        <f>IF(BPU!E378="","",BPU!E378)</f>
        <v/>
      </c>
      <c r="G378" s="38" t="str">
        <f>IF(DQE!F378="","",DQE!F378)</f>
        <v/>
      </c>
    </row>
    <row r="379" ht="26" customHeight="1">
      <c r="A379" s="35" t="str">
        <f>IF(BPU!A379="","",BPU!A379)</f>
        <v/>
      </c>
      <c r="B379" s="32" t="str">
        <f>IF(BPU!B379="","",BPU!B379)</f>
        <v/>
      </c>
      <c r="C379" s="35" t="str">
        <f>IF(BPU!C379="","",BPU!C379)</f>
        <v/>
      </c>
      <c r="D379" s="44" t="str">
        <f>IF(DQE!D379="","",DQE!D379)</f>
        <v/>
      </c>
      <c r="E379" s="37" t="str">
        <f>IF(BPU!D379="","",BPU!D379)</f>
        <v/>
      </c>
      <c r="F379" s="32" t="str">
        <f>IF(BPU!E379="","",BPU!E379)</f>
        <v/>
      </c>
      <c r="G379" s="38" t="str">
        <f>IF(DQE!F379="","",DQE!F379)</f>
        <v/>
      </c>
    </row>
    <row r="380" ht="26" customHeight="1">
      <c r="A380" s="35" t="str">
        <f>IF(BPU!A380="","",BPU!A380)</f>
        <v/>
      </c>
      <c r="B380" s="32" t="str">
        <f>IF(BPU!B380="","",BPU!B380)</f>
        <v/>
      </c>
      <c r="C380" s="35" t="str">
        <f>IF(BPU!C380="","",BPU!C380)</f>
        <v/>
      </c>
      <c r="D380" s="44" t="str">
        <f>IF(DQE!D380="","",DQE!D380)</f>
        <v/>
      </c>
      <c r="E380" s="37" t="str">
        <f>IF(BPU!D380="","",BPU!D380)</f>
        <v/>
      </c>
      <c r="F380" s="32" t="str">
        <f>IF(BPU!E380="","",BPU!E380)</f>
        <v/>
      </c>
      <c r="G380" s="38" t="str">
        <f>IF(DQE!F380="","",DQE!F380)</f>
        <v/>
      </c>
    </row>
    <row r="381" ht="26" customHeight="1">
      <c r="A381" s="35" t="str">
        <f>IF(BPU!A381="","",BPU!A381)</f>
        <v/>
      </c>
      <c r="B381" s="32" t="str">
        <f>IF(BPU!B381="","",BPU!B381)</f>
        <v/>
      </c>
      <c r="C381" s="35" t="str">
        <f>IF(BPU!C381="","",BPU!C381)</f>
        <v/>
      </c>
      <c r="D381" s="44" t="str">
        <f>IF(DQE!D381="","",DQE!D381)</f>
        <v/>
      </c>
      <c r="E381" s="37" t="str">
        <f>IF(BPU!D381="","",BPU!D381)</f>
        <v/>
      </c>
      <c r="F381" s="32" t="str">
        <f>IF(BPU!E381="","",BPU!E381)</f>
        <v/>
      </c>
      <c r="G381" s="38" t="str">
        <f>IF(DQE!F381="","",DQE!F381)</f>
        <v/>
      </c>
    </row>
    <row r="382" ht="26" customHeight="1">
      <c r="A382" s="35" t="str">
        <f>IF(BPU!A382="","",BPU!A382)</f>
        <v/>
      </c>
      <c r="B382" s="32" t="str">
        <f>IF(BPU!B382="","",BPU!B382)</f>
        <v/>
      </c>
      <c r="C382" s="35" t="str">
        <f>IF(BPU!C382="","",BPU!C382)</f>
        <v/>
      </c>
      <c r="D382" s="44" t="str">
        <f>IF(DQE!D382="","",DQE!D382)</f>
        <v/>
      </c>
      <c r="E382" s="37" t="str">
        <f>IF(BPU!D382="","",BPU!D382)</f>
        <v/>
      </c>
      <c r="F382" s="32" t="str">
        <f>IF(BPU!E382="","",BPU!E382)</f>
        <v/>
      </c>
      <c r="G382" s="38" t="str">
        <f>IF(DQE!F382="","",DQE!F382)</f>
        <v/>
      </c>
    </row>
    <row r="383" ht="26" customHeight="1">
      <c r="A383" s="35" t="str">
        <f>IF(BPU!A383="","",BPU!A383)</f>
        <v/>
      </c>
      <c r="B383" s="32" t="str">
        <f>IF(BPU!B383="","",BPU!B383)</f>
        <v/>
      </c>
      <c r="C383" s="35" t="str">
        <f>IF(BPU!C383="","",BPU!C383)</f>
        <v/>
      </c>
      <c r="D383" s="44" t="str">
        <f>IF(DQE!D383="","",DQE!D383)</f>
        <v/>
      </c>
      <c r="E383" s="37" t="str">
        <f>IF(BPU!D383="","",BPU!D383)</f>
        <v/>
      </c>
      <c r="F383" s="32" t="str">
        <f>IF(BPU!E383="","",BPU!E383)</f>
        <v/>
      </c>
      <c r="G383" s="38" t="str">
        <f>IF(DQE!F383="","",DQE!F383)</f>
        <v/>
      </c>
    </row>
    <row r="384" ht="26" customHeight="1">
      <c r="A384" s="35" t="str">
        <f>IF(BPU!A384="","",BPU!A384)</f>
        <v/>
      </c>
      <c r="B384" s="32" t="str">
        <f>IF(BPU!B384="","",BPU!B384)</f>
        <v/>
      </c>
      <c r="C384" s="35" t="str">
        <f>IF(BPU!C384="","",BPU!C384)</f>
        <v/>
      </c>
      <c r="D384" s="44" t="str">
        <f>IF(DQE!D384="","",DQE!D384)</f>
        <v/>
      </c>
      <c r="E384" s="37" t="str">
        <f>IF(BPU!D384="","",BPU!D384)</f>
        <v/>
      </c>
      <c r="F384" s="32" t="str">
        <f>IF(BPU!E384="","",BPU!E384)</f>
        <v/>
      </c>
      <c r="G384" s="38" t="str">
        <f>IF(DQE!F384="","",DQE!F384)</f>
        <v/>
      </c>
    </row>
    <row r="385" ht="26" customHeight="1">
      <c r="A385" s="35" t="str">
        <f>IF(BPU!A385="","",BPU!A385)</f>
        <v/>
      </c>
      <c r="B385" s="32" t="str">
        <f>IF(BPU!B385="","",BPU!B385)</f>
        <v/>
      </c>
      <c r="C385" s="35" t="str">
        <f>IF(BPU!C385="","",BPU!C385)</f>
        <v/>
      </c>
      <c r="D385" s="44" t="str">
        <f>IF(DQE!D385="","",DQE!D385)</f>
        <v/>
      </c>
      <c r="E385" s="37" t="str">
        <f>IF(BPU!D385="","",BPU!D385)</f>
        <v/>
      </c>
      <c r="F385" s="32" t="str">
        <f>IF(BPU!E385="","",BPU!E385)</f>
        <v/>
      </c>
      <c r="G385" s="38" t="str">
        <f>IF(DQE!F385="","",DQE!F385)</f>
        <v/>
      </c>
    </row>
    <row r="386" ht="26" customHeight="1">
      <c r="A386" s="35" t="str">
        <f>IF(BPU!A386="","",BPU!A386)</f>
        <v/>
      </c>
      <c r="B386" s="32" t="str">
        <f>IF(BPU!B386="","",BPU!B386)</f>
        <v/>
      </c>
      <c r="C386" s="35" t="str">
        <f>IF(BPU!C386="","",BPU!C386)</f>
        <v/>
      </c>
      <c r="D386" s="44" t="str">
        <f>IF(DQE!D386="","",DQE!D386)</f>
        <v/>
      </c>
      <c r="E386" s="37" t="str">
        <f>IF(BPU!D386="","",BPU!D386)</f>
        <v/>
      </c>
      <c r="F386" s="32" t="str">
        <f>IF(BPU!E386="","",BPU!E386)</f>
        <v/>
      </c>
      <c r="G386" s="38" t="str">
        <f>IF(DQE!F386="","",DQE!F386)</f>
        <v/>
      </c>
    </row>
    <row r="387" ht="26" customHeight="1">
      <c r="A387" s="35" t="str">
        <f>IF(BPU!A387="","",BPU!A387)</f>
        <v/>
      </c>
      <c r="B387" s="32" t="str">
        <f>IF(BPU!B387="","",BPU!B387)</f>
        <v/>
      </c>
      <c r="C387" s="35" t="str">
        <f>IF(BPU!C387="","",BPU!C387)</f>
        <v/>
      </c>
      <c r="D387" s="44" t="str">
        <f>IF(DQE!D387="","",DQE!D387)</f>
        <v/>
      </c>
      <c r="E387" s="37" t="str">
        <f>IF(BPU!D387="","",BPU!D387)</f>
        <v/>
      </c>
      <c r="F387" s="32" t="str">
        <f>IF(BPU!E387="","",BPU!E387)</f>
        <v/>
      </c>
      <c r="G387" s="38" t="str">
        <f>IF(DQE!F387="","",DQE!F387)</f>
        <v/>
      </c>
    </row>
    <row r="388" ht="26" customHeight="1">
      <c r="A388" s="35" t="str">
        <f>IF(BPU!A388="","",BPU!A388)</f>
        <v/>
      </c>
      <c r="B388" s="32" t="str">
        <f>IF(BPU!B388="","",BPU!B388)</f>
        <v/>
      </c>
      <c r="C388" s="35" t="str">
        <f>IF(BPU!C388="","",BPU!C388)</f>
        <v/>
      </c>
      <c r="D388" s="44" t="str">
        <f>IF(DQE!D388="","",DQE!D388)</f>
        <v/>
      </c>
      <c r="E388" s="37" t="str">
        <f>IF(BPU!D388="","",BPU!D388)</f>
        <v/>
      </c>
      <c r="F388" s="32" t="str">
        <f>IF(BPU!E388="","",BPU!E388)</f>
        <v/>
      </c>
      <c r="G388" s="38" t="str">
        <f>IF(DQE!F388="","",DQE!F388)</f>
        <v/>
      </c>
    </row>
    <row r="389" ht="26" customHeight="1">
      <c r="A389" s="35" t="str">
        <f>IF(BPU!A389="","",BPU!A389)</f>
        <v/>
      </c>
      <c r="B389" s="32" t="str">
        <f>IF(BPU!B389="","",BPU!B389)</f>
        <v/>
      </c>
      <c r="C389" s="35" t="str">
        <f>IF(BPU!C389="","",BPU!C389)</f>
        <v/>
      </c>
      <c r="D389" s="44" t="str">
        <f>IF(DQE!D389="","",DQE!D389)</f>
        <v/>
      </c>
      <c r="E389" s="37" t="str">
        <f>IF(BPU!D389="","",BPU!D389)</f>
        <v/>
      </c>
      <c r="F389" s="32" t="str">
        <f>IF(BPU!E389="","",BPU!E389)</f>
        <v/>
      </c>
      <c r="G389" s="38" t="str">
        <f>IF(DQE!F389="","",DQE!F389)</f>
        <v/>
      </c>
    </row>
    <row r="390" ht="26" customHeight="1">
      <c r="A390" s="35" t="str">
        <f>IF(BPU!A390="","",BPU!A390)</f>
        <v/>
      </c>
      <c r="B390" s="32" t="str">
        <f>IF(BPU!B390="","",BPU!B390)</f>
        <v/>
      </c>
      <c r="C390" s="35" t="str">
        <f>IF(BPU!C390="","",BPU!C390)</f>
        <v/>
      </c>
      <c r="D390" s="44" t="str">
        <f>IF(DQE!D390="","",DQE!D390)</f>
        <v/>
      </c>
      <c r="E390" s="37" t="str">
        <f>IF(BPU!D390="","",BPU!D390)</f>
        <v/>
      </c>
      <c r="F390" s="32" t="str">
        <f>IF(BPU!E390="","",BPU!E390)</f>
        <v/>
      </c>
      <c r="G390" s="38" t="str">
        <f>IF(DQE!F390="","",DQE!F390)</f>
        <v/>
      </c>
    </row>
    <row r="391" ht="26" customHeight="1">
      <c r="A391" s="35" t="str">
        <f>IF(BPU!A391="","",BPU!A391)</f>
        <v/>
      </c>
      <c r="B391" s="32" t="str">
        <f>IF(BPU!B391="","",BPU!B391)</f>
        <v/>
      </c>
      <c r="C391" s="35" t="str">
        <f>IF(BPU!C391="","",BPU!C391)</f>
        <v/>
      </c>
      <c r="D391" s="44" t="str">
        <f>IF(DQE!D391="","",DQE!D391)</f>
        <v/>
      </c>
      <c r="E391" s="37" t="str">
        <f>IF(BPU!D391="","",BPU!D391)</f>
        <v/>
      </c>
      <c r="F391" s="32" t="str">
        <f>IF(BPU!E391="","",BPU!E391)</f>
        <v/>
      </c>
      <c r="G391" s="38" t="str">
        <f>IF(DQE!F391="","",DQE!F391)</f>
        <v/>
      </c>
    </row>
    <row r="392" ht="26" customHeight="1">
      <c r="A392" s="35" t="str">
        <f>IF(BPU!A392="","",BPU!A392)</f>
        <v/>
      </c>
      <c r="B392" s="32" t="str">
        <f>IF(BPU!B392="","",BPU!B392)</f>
        <v/>
      </c>
      <c r="C392" s="35" t="str">
        <f>IF(BPU!C392="","",BPU!C392)</f>
        <v/>
      </c>
      <c r="D392" s="44" t="str">
        <f>IF(DQE!D392="","",DQE!D392)</f>
        <v/>
      </c>
      <c r="E392" s="37" t="str">
        <f>IF(BPU!D392="","",BPU!D392)</f>
        <v/>
      </c>
      <c r="F392" s="32" t="str">
        <f>IF(BPU!E392="","",BPU!E392)</f>
        <v/>
      </c>
      <c r="G392" s="38" t="str">
        <f>IF(DQE!F392="","",DQE!F392)</f>
        <v/>
      </c>
    </row>
    <row r="393" ht="26" customHeight="1">
      <c r="A393" s="35" t="str">
        <f>IF(BPU!A393="","",BPU!A393)</f>
        <v/>
      </c>
      <c r="B393" s="32" t="str">
        <f>IF(BPU!B393="","",BPU!B393)</f>
        <v/>
      </c>
      <c r="C393" s="35" t="str">
        <f>IF(BPU!C393="","",BPU!C393)</f>
        <v/>
      </c>
      <c r="D393" s="44" t="str">
        <f>IF(DQE!D393="","",DQE!D393)</f>
        <v/>
      </c>
      <c r="E393" s="37" t="str">
        <f>IF(BPU!D393="","",BPU!D393)</f>
        <v/>
      </c>
      <c r="F393" s="32" t="str">
        <f>IF(BPU!E393="","",BPU!E393)</f>
        <v/>
      </c>
      <c r="G393" s="38" t="str">
        <f>IF(DQE!F393="","",DQE!F393)</f>
        <v/>
      </c>
    </row>
    <row r="394" ht="26" customHeight="1">
      <c r="A394" s="35" t="str">
        <f>IF(BPU!A394="","",BPU!A394)</f>
        <v/>
      </c>
      <c r="B394" s="32" t="str">
        <f>IF(BPU!B394="","",BPU!B394)</f>
        <v/>
      </c>
      <c r="C394" s="35" t="str">
        <f>IF(BPU!C394="","",BPU!C394)</f>
        <v/>
      </c>
      <c r="D394" s="44" t="str">
        <f>IF(DQE!D394="","",DQE!D394)</f>
        <v/>
      </c>
      <c r="E394" s="37" t="str">
        <f>IF(BPU!D394="","",BPU!D394)</f>
        <v/>
      </c>
      <c r="F394" s="32" t="str">
        <f>IF(BPU!E394="","",BPU!E394)</f>
        <v/>
      </c>
      <c r="G394" s="38" t="str">
        <f>IF(DQE!F394="","",DQE!F394)</f>
        <v/>
      </c>
    </row>
    <row r="395" ht="26" customHeight="1">
      <c r="A395" s="35" t="str">
        <f>IF(BPU!A395="","",BPU!A395)</f>
        <v/>
      </c>
      <c r="B395" s="32" t="str">
        <f>IF(BPU!B395="","",BPU!B395)</f>
        <v/>
      </c>
      <c r="C395" s="35" t="str">
        <f>IF(BPU!C395="","",BPU!C395)</f>
        <v/>
      </c>
      <c r="D395" s="44" t="str">
        <f>IF(DQE!D395="","",DQE!D395)</f>
        <v/>
      </c>
      <c r="E395" s="37" t="str">
        <f>IF(BPU!D395="","",BPU!D395)</f>
        <v/>
      </c>
      <c r="F395" s="32" t="str">
        <f>IF(BPU!E395="","",BPU!E395)</f>
        <v/>
      </c>
      <c r="G395" s="38" t="str">
        <f>IF(DQE!F395="","",DQE!F395)</f>
        <v/>
      </c>
    </row>
    <row r="396" ht="26" customHeight="1">
      <c r="A396" s="35" t="str">
        <f>IF(BPU!A396="","",BPU!A396)</f>
        <v/>
      </c>
      <c r="B396" s="32" t="str">
        <f>IF(BPU!B396="","",BPU!B396)</f>
        <v/>
      </c>
      <c r="C396" s="35" t="str">
        <f>IF(BPU!C396="","",BPU!C396)</f>
        <v/>
      </c>
      <c r="D396" s="44" t="str">
        <f>IF(DQE!D396="","",DQE!D396)</f>
        <v/>
      </c>
      <c r="E396" s="37" t="str">
        <f>IF(BPU!D396="","",BPU!D396)</f>
        <v/>
      </c>
      <c r="F396" s="32" t="str">
        <f>IF(BPU!E396="","",BPU!E396)</f>
        <v/>
      </c>
      <c r="G396" s="38" t="str">
        <f>IF(DQE!F396="","",DQE!F396)</f>
        <v/>
      </c>
    </row>
    <row r="397" ht="26" customHeight="1">
      <c r="A397" s="35" t="str">
        <f>IF(BPU!A397="","",BPU!A397)</f>
        <v/>
      </c>
      <c r="B397" s="32" t="str">
        <f>IF(BPU!B397="","",BPU!B397)</f>
        <v/>
      </c>
      <c r="C397" s="35" t="str">
        <f>IF(BPU!C397="","",BPU!C397)</f>
        <v/>
      </c>
      <c r="D397" s="44" t="str">
        <f>IF(DQE!D397="","",DQE!D397)</f>
        <v/>
      </c>
      <c r="E397" s="37" t="str">
        <f>IF(BPU!D397="","",BPU!D397)</f>
        <v/>
      </c>
      <c r="F397" s="32" t="str">
        <f>IF(BPU!E397="","",BPU!E397)</f>
        <v/>
      </c>
      <c r="G397" s="38" t="str">
        <f>IF(DQE!F397="","",DQE!F397)</f>
        <v/>
      </c>
    </row>
    <row r="398" ht="26" customHeight="1">
      <c r="A398" s="35" t="str">
        <f>IF(BPU!A398="","",BPU!A398)</f>
        <v/>
      </c>
      <c r="B398" s="32" t="str">
        <f>IF(BPU!B398="","",BPU!B398)</f>
        <v/>
      </c>
      <c r="C398" s="35" t="str">
        <f>IF(BPU!C398="","",BPU!C398)</f>
        <v/>
      </c>
      <c r="D398" s="44" t="str">
        <f>IF(DQE!D398="","",DQE!D398)</f>
        <v/>
      </c>
      <c r="E398" s="37" t="str">
        <f>IF(BPU!D398="","",BPU!D398)</f>
        <v/>
      </c>
      <c r="F398" s="32" t="str">
        <f>IF(BPU!E398="","",BPU!E398)</f>
        <v/>
      </c>
      <c r="G398" s="38" t="str">
        <f>IF(DQE!F398="","",DQE!F398)</f>
        <v/>
      </c>
    </row>
    <row r="399" ht="26" customHeight="1">
      <c r="A399" s="35" t="str">
        <f>IF(BPU!A399="","",BPU!A399)</f>
        <v/>
      </c>
      <c r="B399" s="32" t="str">
        <f>IF(BPU!B399="","",BPU!B399)</f>
        <v/>
      </c>
      <c r="C399" s="35" t="str">
        <f>IF(BPU!C399="","",BPU!C399)</f>
        <v/>
      </c>
      <c r="D399" s="44" t="str">
        <f>IF(DQE!D399="","",DQE!D399)</f>
        <v/>
      </c>
      <c r="E399" s="37" t="str">
        <f>IF(BPU!D399="","",BPU!D399)</f>
        <v/>
      </c>
      <c r="F399" s="32" t="str">
        <f>IF(BPU!E399="","",BPU!E399)</f>
        <v/>
      </c>
      <c r="G399" s="38" t="str">
        <f>IF(DQE!F399="","",DQE!F399)</f>
        <v/>
      </c>
    </row>
    <row r="400" ht="26" customHeight="1">
      <c r="A400" s="35" t="str">
        <f>IF(BPU!A400="","",BPU!A400)</f>
        <v/>
      </c>
      <c r="B400" s="32" t="str">
        <f>IF(BPU!B400="","",BPU!B400)</f>
        <v/>
      </c>
      <c r="C400" s="35" t="str">
        <f>IF(BPU!C400="","",BPU!C400)</f>
        <v/>
      </c>
      <c r="D400" s="44" t="str">
        <f>IF(DQE!D400="","",DQE!D400)</f>
        <v/>
      </c>
      <c r="E400" s="37" t="str">
        <f>IF(BPU!D400="","",BPU!D400)</f>
        <v/>
      </c>
      <c r="F400" s="32" t="str">
        <f>IF(BPU!E400="","",BPU!E400)</f>
        <v/>
      </c>
      <c r="G400" s="38" t="str">
        <f>IF(DQE!F400="","",DQE!F400)</f>
        <v/>
      </c>
    </row>
    <row r="401" ht="26" customHeight="1">
      <c r="A401" s="35" t="str">
        <f>IF(BPU!A401="","",BPU!A401)</f>
        <v/>
      </c>
      <c r="B401" s="32" t="str">
        <f>IF(BPU!B401="","",BPU!B401)</f>
        <v/>
      </c>
      <c r="C401" s="35" t="str">
        <f>IF(BPU!C401="","",BPU!C401)</f>
        <v/>
      </c>
      <c r="D401" s="44" t="str">
        <f>IF(DQE!D401="","",DQE!D401)</f>
        <v/>
      </c>
      <c r="E401" s="37" t="str">
        <f>IF(BPU!D401="","",BPU!D401)</f>
        <v/>
      </c>
      <c r="F401" s="32" t="str">
        <f>IF(BPU!E401="","",BPU!E401)</f>
        <v/>
      </c>
      <c r="G401" s="38" t="str">
        <f>IF(DQE!F401="","",DQE!F401)</f>
        <v/>
      </c>
    </row>
    <row r="402" ht="26" customHeight="1">
      <c r="A402" s="35" t="str">
        <f>IF(BPU!A402="","",BPU!A402)</f>
        <v/>
      </c>
      <c r="B402" s="32" t="str">
        <f>IF(BPU!B402="","",BPU!B402)</f>
        <v/>
      </c>
      <c r="C402" s="35" t="str">
        <f>IF(BPU!C402="","",BPU!C402)</f>
        <v/>
      </c>
      <c r="D402" s="44" t="str">
        <f>IF(DQE!D402="","",DQE!D402)</f>
        <v/>
      </c>
      <c r="E402" s="37" t="str">
        <f>IF(BPU!D402="","",BPU!D402)</f>
        <v/>
      </c>
      <c r="F402" s="32" t="str">
        <f>IF(BPU!E402="","",BPU!E402)</f>
        <v/>
      </c>
      <c r="G402" s="38" t="str">
        <f>IF(DQE!F402="","",DQE!F402)</f>
        <v/>
      </c>
    </row>
    <row r="403" ht="26" customHeight="1">
      <c r="A403" s="35" t="str">
        <f>IF(BPU!A403="","",BPU!A403)</f>
        <v/>
      </c>
      <c r="B403" s="32" t="str">
        <f>IF(BPU!B403="","",BPU!B403)</f>
        <v/>
      </c>
      <c r="C403" s="35" t="str">
        <f>IF(BPU!C403="","",BPU!C403)</f>
        <v/>
      </c>
      <c r="D403" s="44" t="str">
        <f>IF(DQE!D403="","",DQE!D403)</f>
        <v/>
      </c>
      <c r="E403" s="37" t="str">
        <f>IF(BPU!D403="","",BPU!D403)</f>
        <v/>
      </c>
      <c r="F403" s="32" t="str">
        <f>IF(BPU!E403="","",BPU!E403)</f>
        <v/>
      </c>
      <c r="G403" s="38" t="str">
        <f>IF(DQE!F403="","",DQE!F403)</f>
        <v/>
      </c>
    </row>
    <row r="404" ht="26" customHeight="1">
      <c r="A404" s="35" t="str">
        <f>IF(BPU!A404="","",BPU!A404)</f>
        <v/>
      </c>
      <c r="B404" s="32" t="str">
        <f>IF(BPU!B404="","",BPU!B404)</f>
        <v/>
      </c>
      <c r="C404" s="35" t="str">
        <f>IF(BPU!C404="","",BPU!C404)</f>
        <v/>
      </c>
      <c r="D404" s="44" t="str">
        <f>IF(DQE!D404="","",DQE!D404)</f>
        <v/>
      </c>
      <c r="E404" s="37" t="str">
        <f>IF(BPU!D404="","",BPU!D404)</f>
        <v/>
      </c>
      <c r="F404" s="32" t="str">
        <f>IF(BPU!E404="","",BPU!E404)</f>
        <v/>
      </c>
      <c r="G404" s="38" t="str">
        <f>IF(DQE!F404="","",DQE!F404)</f>
        <v/>
      </c>
    </row>
    <row r="405" ht="26" customHeight="1">
      <c r="A405" s="35" t="str">
        <f>IF(BPU!A405="","",BPU!A405)</f>
        <v/>
      </c>
      <c r="B405" s="32" t="str">
        <f>IF(BPU!B405="","",BPU!B405)</f>
        <v/>
      </c>
      <c r="C405" s="35" t="str">
        <f>IF(BPU!C405="","",BPU!C405)</f>
        <v/>
      </c>
      <c r="D405" s="44" t="str">
        <f>IF(DQE!D405="","",DQE!D405)</f>
        <v/>
      </c>
      <c r="E405" s="37" t="str">
        <f>IF(BPU!D405="","",BPU!D405)</f>
        <v/>
      </c>
      <c r="F405" s="32" t="str">
        <f>IF(BPU!E405="","",BPU!E405)</f>
        <v/>
      </c>
      <c r="G405" s="38" t="str">
        <f>IF(DQE!F405="","",DQE!F405)</f>
        <v/>
      </c>
    </row>
    <row r="406" ht="26" customHeight="1">
      <c r="A406" s="35" t="str">
        <f>IF(BPU!A406="","",BPU!A406)</f>
        <v/>
      </c>
      <c r="B406" s="32" t="str">
        <f>IF(BPU!B406="","",BPU!B406)</f>
        <v/>
      </c>
      <c r="C406" s="35" t="str">
        <f>IF(BPU!C406="","",BPU!C406)</f>
        <v/>
      </c>
      <c r="D406" s="44" t="str">
        <f>IF(DQE!D406="","",DQE!D406)</f>
        <v/>
      </c>
      <c r="E406" s="37" t="str">
        <f>IF(BPU!D406="","",BPU!D406)</f>
        <v/>
      </c>
      <c r="F406" s="32" t="str">
        <f>IF(BPU!E406="","",BPU!E406)</f>
        <v/>
      </c>
      <c r="G406" s="38" t="str">
        <f>IF(DQE!F406="","",DQE!F406)</f>
        <v/>
      </c>
    </row>
    <row r="407" ht="26" customHeight="1">
      <c r="A407" s="35" t="str">
        <f>IF(BPU!A407="","",BPU!A407)</f>
        <v/>
      </c>
      <c r="B407" s="32" t="str">
        <f>IF(BPU!B407="","",BPU!B407)</f>
        <v/>
      </c>
      <c r="C407" s="35" t="str">
        <f>IF(BPU!C407="","",BPU!C407)</f>
        <v/>
      </c>
      <c r="D407" s="44" t="str">
        <f>IF(DQE!D407="","",DQE!D407)</f>
        <v/>
      </c>
      <c r="E407" s="37" t="str">
        <f>IF(BPU!D407="","",BPU!D407)</f>
        <v/>
      </c>
      <c r="F407" s="32" t="str">
        <f>IF(BPU!E407="","",BPU!E407)</f>
        <v/>
      </c>
      <c r="G407" s="38" t="str">
        <f>IF(DQE!F407="","",DQE!F407)</f>
        <v/>
      </c>
    </row>
    <row r="408" ht="26" customHeight="1">
      <c r="A408" s="35" t="str">
        <f>IF(BPU!A408="","",BPU!A408)</f>
        <v/>
      </c>
      <c r="B408" s="32" t="str">
        <f>IF(BPU!B408="","",BPU!B408)</f>
        <v/>
      </c>
      <c r="C408" s="35" t="str">
        <f>IF(BPU!C408="","",BPU!C408)</f>
        <v/>
      </c>
      <c r="D408" s="44" t="str">
        <f>IF(DQE!D408="","",DQE!D408)</f>
        <v/>
      </c>
      <c r="E408" s="37" t="str">
        <f>IF(BPU!D408="","",BPU!D408)</f>
        <v/>
      </c>
      <c r="F408" s="32" t="str">
        <f>IF(BPU!E408="","",BPU!E408)</f>
        <v/>
      </c>
      <c r="G408" s="38" t="str">
        <f>IF(DQE!F408="","",DQE!F408)</f>
        <v/>
      </c>
    </row>
    <row r="409" ht="26" customHeight="1">
      <c r="A409" s="35" t="str">
        <f>IF(BPU!A409="","",BPU!A409)</f>
        <v/>
      </c>
      <c r="B409" s="32" t="str">
        <f>IF(BPU!B409="","",BPU!B409)</f>
        <v/>
      </c>
      <c r="C409" s="35" t="str">
        <f>IF(BPU!C409="","",BPU!C409)</f>
        <v/>
      </c>
      <c r="D409" s="44" t="str">
        <f>IF(DQE!D409="","",DQE!D409)</f>
        <v/>
      </c>
      <c r="E409" s="37" t="str">
        <f>IF(BPU!D409="","",BPU!D409)</f>
        <v/>
      </c>
      <c r="F409" s="32" t="str">
        <f>IF(BPU!E409="","",BPU!E409)</f>
        <v/>
      </c>
      <c r="G409" s="38" t="str">
        <f>IF(DQE!F409="","",DQE!F409)</f>
        <v/>
      </c>
    </row>
    <row r="410" ht="26" customHeight="1">
      <c r="A410" s="35" t="str">
        <f>IF(BPU!A410="","",BPU!A410)</f>
        <v/>
      </c>
      <c r="B410" s="32" t="str">
        <f>IF(BPU!B410="","",BPU!B410)</f>
        <v/>
      </c>
      <c r="C410" s="35" t="str">
        <f>IF(BPU!C410="","",BPU!C410)</f>
        <v/>
      </c>
      <c r="D410" s="44" t="str">
        <f>IF(DQE!D410="","",DQE!D410)</f>
        <v/>
      </c>
      <c r="E410" s="37" t="str">
        <f>IF(BPU!D410="","",BPU!D410)</f>
        <v/>
      </c>
      <c r="F410" s="32" t="str">
        <f>IF(BPU!E410="","",BPU!E410)</f>
        <v/>
      </c>
      <c r="G410" s="38" t="str">
        <f>IF(DQE!F410="","",DQE!F410)</f>
        <v/>
      </c>
    </row>
    <row r="411" ht="26" customHeight="1">
      <c r="A411" s="35" t="str">
        <f>IF(BPU!A411="","",BPU!A411)</f>
        <v/>
      </c>
      <c r="B411" s="32" t="str">
        <f>IF(BPU!B411="","",BPU!B411)</f>
        <v/>
      </c>
      <c r="C411" s="35" t="str">
        <f>IF(BPU!C411="","",BPU!C411)</f>
        <v/>
      </c>
      <c r="D411" s="44" t="str">
        <f>IF(DQE!D411="","",DQE!D411)</f>
        <v/>
      </c>
      <c r="E411" s="37" t="str">
        <f>IF(BPU!D411="","",BPU!D411)</f>
        <v/>
      </c>
      <c r="F411" s="32" t="str">
        <f>IF(BPU!E411="","",BPU!E411)</f>
        <v/>
      </c>
      <c r="G411" s="38" t="str">
        <f>IF(DQE!F411="","",DQE!F411)</f>
        <v/>
      </c>
    </row>
    <row r="412" ht="26" customHeight="1">
      <c r="A412" s="35" t="str">
        <f>IF(BPU!A412="","",BPU!A412)</f>
        <v/>
      </c>
      <c r="B412" s="32" t="str">
        <f>IF(BPU!B412="","",BPU!B412)</f>
        <v/>
      </c>
      <c r="C412" s="35" t="str">
        <f>IF(BPU!C412="","",BPU!C412)</f>
        <v/>
      </c>
      <c r="D412" s="44" t="str">
        <f>IF(DQE!D412="","",DQE!D412)</f>
        <v/>
      </c>
      <c r="E412" s="37" t="str">
        <f>IF(BPU!D412="","",BPU!D412)</f>
        <v/>
      </c>
      <c r="F412" s="32" t="str">
        <f>IF(BPU!E412="","",BPU!E412)</f>
        <v/>
      </c>
      <c r="G412" s="38" t="str">
        <f>IF(DQE!F412="","",DQE!F412)</f>
        <v/>
      </c>
    </row>
    <row r="413" ht="26" customHeight="1">
      <c r="A413" s="35" t="str">
        <f>IF(BPU!A413="","",BPU!A413)</f>
        <v/>
      </c>
      <c r="B413" s="32" t="str">
        <f>IF(BPU!B413="","",BPU!B413)</f>
        <v/>
      </c>
      <c r="C413" s="35" t="str">
        <f>IF(BPU!C413="","",BPU!C413)</f>
        <v/>
      </c>
      <c r="D413" s="44" t="str">
        <f>IF(DQE!D413="","",DQE!D413)</f>
        <v/>
      </c>
      <c r="E413" s="37" t="str">
        <f>IF(BPU!D413="","",BPU!D413)</f>
        <v/>
      </c>
      <c r="F413" s="32" t="str">
        <f>IF(BPU!E413="","",BPU!E413)</f>
        <v/>
      </c>
      <c r="G413" s="38" t="str">
        <f>IF(DQE!F413="","",DQE!F413)</f>
        <v/>
      </c>
    </row>
    <row r="414" ht="26" customHeight="1">
      <c r="A414" s="35" t="str">
        <f>IF(BPU!A414="","",BPU!A414)</f>
        <v/>
      </c>
      <c r="B414" s="32" t="str">
        <f>IF(BPU!B414="","",BPU!B414)</f>
        <v/>
      </c>
      <c r="C414" s="35" t="str">
        <f>IF(BPU!C414="","",BPU!C414)</f>
        <v/>
      </c>
      <c r="D414" s="44" t="str">
        <f>IF(DQE!D414="","",DQE!D414)</f>
        <v/>
      </c>
      <c r="E414" s="37" t="str">
        <f>IF(BPU!D414="","",BPU!D414)</f>
        <v/>
      </c>
      <c r="F414" s="32" t="str">
        <f>IF(BPU!E414="","",BPU!E414)</f>
        <v/>
      </c>
      <c r="G414" s="38" t="str">
        <f>IF(DQE!F414="","",DQE!F414)</f>
        <v/>
      </c>
    </row>
    <row r="415" ht="26" customHeight="1">
      <c r="A415" s="35" t="str">
        <f>IF(BPU!A415="","",BPU!A415)</f>
        <v/>
      </c>
      <c r="B415" s="32" t="str">
        <f>IF(BPU!B415="","",BPU!B415)</f>
        <v/>
      </c>
      <c r="C415" s="35" t="str">
        <f>IF(BPU!C415="","",BPU!C415)</f>
        <v/>
      </c>
      <c r="D415" s="44" t="str">
        <f>IF(DQE!D415="","",DQE!D415)</f>
        <v/>
      </c>
      <c r="E415" s="37" t="str">
        <f>IF(BPU!D415="","",BPU!D415)</f>
        <v/>
      </c>
      <c r="F415" s="32" t="str">
        <f>IF(BPU!E415="","",BPU!E415)</f>
        <v/>
      </c>
      <c r="G415" s="38" t="str">
        <f>IF(DQE!F415="","",DQE!F415)</f>
        <v/>
      </c>
    </row>
    <row r="416" ht="26" customHeight="1">
      <c r="A416" s="35" t="str">
        <f>IF(BPU!A416="","",BPU!A416)</f>
        <v/>
      </c>
      <c r="B416" s="32" t="str">
        <f>IF(BPU!B416="","",BPU!B416)</f>
        <v/>
      </c>
      <c r="C416" s="35" t="str">
        <f>IF(BPU!C416="","",BPU!C416)</f>
        <v/>
      </c>
      <c r="D416" s="44" t="str">
        <f>IF(DQE!D416="","",DQE!D416)</f>
        <v/>
      </c>
      <c r="E416" s="37" t="str">
        <f>IF(BPU!D416="","",BPU!D416)</f>
        <v/>
      </c>
      <c r="F416" s="32" t="str">
        <f>IF(BPU!E416="","",BPU!E416)</f>
        <v/>
      </c>
      <c r="G416" s="38" t="str">
        <f>IF(DQE!F416="","",DQE!F416)</f>
        <v/>
      </c>
    </row>
    <row r="417" ht="26" customHeight="1">
      <c r="A417" s="35" t="str">
        <f>IF(BPU!A417="","",BPU!A417)</f>
        <v/>
      </c>
      <c r="B417" s="32" t="str">
        <f>IF(BPU!B417="","",BPU!B417)</f>
        <v/>
      </c>
      <c r="C417" s="35" t="str">
        <f>IF(BPU!C417="","",BPU!C417)</f>
        <v/>
      </c>
      <c r="D417" s="44" t="str">
        <f>IF(DQE!D417="","",DQE!D417)</f>
        <v/>
      </c>
      <c r="E417" s="37" t="str">
        <f>IF(BPU!D417="","",BPU!D417)</f>
        <v/>
      </c>
      <c r="F417" s="32" t="str">
        <f>IF(BPU!E417="","",BPU!E417)</f>
        <v/>
      </c>
      <c r="G417" s="38" t="str">
        <f>IF(DQE!F417="","",DQE!F417)</f>
        <v/>
      </c>
    </row>
    <row r="418" ht="26" customHeight="1">
      <c r="A418" s="35" t="str">
        <f>IF(BPU!A418="","",BPU!A418)</f>
        <v/>
      </c>
      <c r="B418" s="32" t="str">
        <f>IF(BPU!B418="","",BPU!B418)</f>
        <v/>
      </c>
      <c r="C418" s="35" t="str">
        <f>IF(BPU!C418="","",BPU!C418)</f>
        <v/>
      </c>
      <c r="D418" s="44" t="str">
        <f>IF(DQE!D418="","",DQE!D418)</f>
        <v/>
      </c>
      <c r="E418" s="37" t="str">
        <f>IF(BPU!D418="","",BPU!D418)</f>
        <v/>
      </c>
      <c r="F418" s="32" t="str">
        <f>IF(BPU!E418="","",BPU!E418)</f>
        <v/>
      </c>
      <c r="G418" s="38" t="str">
        <f>IF(DQE!F418="","",DQE!F418)</f>
        <v/>
      </c>
    </row>
    <row r="419" ht="26" customHeight="1">
      <c r="A419" s="35" t="str">
        <f>IF(BPU!A419="","",BPU!A419)</f>
        <v/>
      </c>
      <c r="B419" s="32" t="str">
        <f>IF(BPU!B419="","",BPU!B419)</f>
        <v/>
      </c>
      <c r="C419" s="35" t="str">
        <f>IF(BPU!C419="","",BPU!C419)</f>
        <v/>
      </c>
      <c r="D419" s="44" t="str">
        <f>IF(DQE!D419="","",DQE!D419)</f>
        <v/>
      </c>
      <c r="E419" s="37" t="str">
        <f>IF(BPU!D419="","",BPU!D419)</f>
        <v/>
      </c>
      <c r="F419" s="32" t="str">
        <f>IF(BPU!E419="","",BPU!E419)</f>
        <v/>
      </c>
      <c r="G419" s="38" t="str">
        <f>IF(DQE!F419="","",DQE!F419)</f>
        <v/>
      </c>
    </row>
    <row r="420" ht="26" customHeight="1">
      <c r="A420" s="35" t="str">
        <f>IF(BPU!A420="","",BPU!A420)</f>
        <v/>
      </c>
      <c r="B420" s="32" t="str">
        <f>IF(BPU!B420="","",BPU!B420)</f>
        <v/>
      </c>
      <c r="C420" s="35" t="str">
        <f>IF(BPU!C420="","",BPU!C420)</f>
        <v/>
      </c>
      <c r="D420" s="44" t="str">
        <f>IF(DQE!D420="","",DQE!D420)</f>
        <v/>
      </c>
      <c r="E420" s="37" t="str">
        <f>IF(BPU!D420="","",BPU!D420)</f>
        <v/>
      </c>
      <c r="F420" s="32" t="str">
        <f>IF(BPU!E420="","",BPU!E420)</f>
        <v/>
      </c>
      <c r="G420" s="38" t="str">
        <f>IF(DQE!F420="","",DQE!F420)</f>
        <v/>
      </c>
    </row>
    <row r="421" ht="26" customHeight="1">
      <c r="A421" s="35" t="str">
        <f>IF(BPU!A421="","",BPU!A421)</f>
        <v/>
      </c>
      <c r="B421" s="32" t="str">
        <f>IF(BPU!B421="","",BPU!B421)</f>
        <v/>
      </c>
      <c r="C421" s="35" t="str">
        <f>IF(BPU!C421="","",BPU!C421)</f>
        <v/>
      </c>
      <c r="D421" s="44" t="str">
        <f>IF(DQE!D421="","",DQE!D421)</f>
        <v/>
      </c>
      <c r="E421" s="37" t="str">
        <f>IF(BPU!D421="","",BPU!D421)</f>
        <v/>
      </c>
      <c r="F421" s="32" t="str">
        <f>IF(BPU!E421="","",BPU!E421)</f>
        <v/>
      </c>
      <c r="G421" s="38" t="str">
        <f>IF(DQE!F421="","",DQE!F421)</f>
        <v/>
      </c>
    </row>
    <row r="422" ht="26" customHeight="1">
      <c r="A422" s="35" t="str">
        <f>IF(BPU!A422="","",BPU!A422)</f>
        <v/>
      </c>
      <c r="B422" s="32" t="str">
        <f>IF(BPU!B422="","",BPU!B422)</f>
        <v/>
      </c>
      <c r="C422" s="35" t="str">
        <f>IF(BPU!C422="","",BPU!C422)</f>
        <v/>
      </c>
      <c r="D422" s="44" t="str">
        <f>IF(DQE!D422="","",DQE!D422)</f>
        <v/>
      </c>
      <c r="E422" s="37" t="str">
        <f>IF(BPU!D422="","",BPU!D422)</f>
        <v/>
      </c>
      <c r="F422" s="32" t="str">
        <f>IF(BPU!E422="","",BPU!E422)</f>
        <v/>
      </c>
      <c r="G422" s="38" t="str">
        <f>IF(DQE!F422="","",DQE!F422)</f>
        <v/>
      </c>
    </row>
    <row r="423" ht="26" customHeight="1">
      <c r="A423" s="35" t="str">
        <f>IF(BPU!A423="","",BPU!A423)</f>
        <v/>
      </c>
      <c r="B423" s="32" t="str">
        <f>IF(BPU!B423="","",BPU!B423)</f>
        <v/>
      </c>
      <c r="C423" s="35" t="str">
        <f>IF(BPU!C423="","",BPU!C423)</f>
        <v/>
      </c>
      <c r="D423" s="44" t="str">
        <f>IF(DQE!D423="","",DQE!D423)</f>
        <v/>
      </c>
      <c r="E423" s="37" t="str">
        <f>IF(BPU!D423="","",BPU!D423)</f>
        <v/>
      </c>
      <c r="F423" s="32" t="str">
        <f>IF(BPU!E423="","",BPU!E423)</f>
        <v/>
      </c>
      <c r="G423" s="38" t="str">
        <f>IF(DQE!F423="","",DQE!F423)</f>
        <v/>
      </c>
    </row>
    <row r="424" ht="26" customHeight="1">
      <c r="A424" s="35" t="str">
        <f>IF(BPU!A424="","",BPU!A424)</f>
        <v/>
      </c>
      <c r="B424" s="32" t="str">
        <f>IF(BPU!B424="","",BPU!B424)</f>
        <v/>
      </c>
      <c r="C424" s="35" t="str">
        <f>IF(BPU!C424="","",BPU!C424)</f>
        <v/>
      </c>
      <c r="D424" s="44" t="str">
        <f>IF(DQE!D424="","",DQE!D424)</f>
        <v/>
      </c>
      <c r="E424" s="37" t="str">
        <f>IF(BPU!D424="","",BPU!D424)</f>
        <v/>
      </c>
      <c r="F424" s="32" t="str">
        <f>IF(BPU!E424="","",BPU!E424)</f>
        <v/>
      </c>
      <c r="G424" s="38" t="str">
        <f>IF(DQE!F424="","",DQE!F424)</f>
        <v/>
      </c>
    </row>
    <row r="425" ht="26" customHeight="1">
      <c r="A425" s="35" t="str">
        <f>IF(BPU!A425="","",BPU!A425)</f>
        <v/>
      </c>
      <c r="B425" s="32" t="str">
        <f>IF(BPU!B425="","",BPU!B425)</f>
        <v/>
      </c>
      <c r="C425" s="35" t="str">
        <f>IF(BPU!C425="","",BPU!C425)</f>
        <v/>
      </c>
      <c r="D425" s="44" t="str">
        <f>IF(DQE!D425="","",DQE!D425)</f>
        <v/>
      </c>
      <c r="E425" s="37" t="str">
        <f>IF(BPU!D425="","",BPU!D425)</f>
        <v/>
      </c>
      <c r="F425" s="32" t="str">
        <f>IF(BPU!E425="","",BPU!E425)</f>
        <v/>
      </c>
      <c r="G425" s="38" t="str">
        <f>IF(DQE!F425="","",DQE!F425)</f>
        <v/>
      </c>
    </row>
    <row r="426" ht="26" customHeight="1">
      <c r="A426" s="35" t="str">
        <f>IF(BPU!A426="","",BPU!A426)</f>
        <v/>
      </c>
      <c r="B426" s="32" t="str">
        <f>IF(BPU!B426="","",BPU!B426)</f>
        <v/>
      </c>
      <c r="C426" s="35" t="str">
        <f>IF(BPU!C426="","",BPU!C426)</f>
        <v/>
      </c>
      <c r="D426" s="44" t="str">
        <f>IF(DQE!D426="","",DQE!D426)</f>
        <v/>
      </c>
      <c r="E426" s="37" t="str">
        <f>IF(BPU!D426="","",BPU!D426)</f>
        <v/>
      </c>
      <c r="F426" s="32" t="str">
        <f>IF(BPU!E426="","",BPU!E426)</f>
        <v/>
      </c>
      <c r="G426" s="38" t="str">
        <f>IF(DQE!F426="","",DQE!F426)</f>
        <v/>
      </c>
    </row>
    <row r="427" ht="26" customHeight="1">
      <c r="A427" s="35" t="str">
        <f>IF(BPU!A427="","",BPU!A427)</f>
        <v/>
      </c>
      <c r="B427" s="32" t="str">
        <f>IF(BPU!B427="","",BPU!B427)</f>
        <v/>
      </c>
      <c r="C427" s="35" t="str">
        <f>IF(BPU!C427="","",BPU!C427)</f>
        <v/>
      </c>
      <c r="D427" s="44" t="str">
        <f>IF(DQE!D427="","",DQE!D427)</f>
        <v/>
      </c>
      <c r="E427" s="37" t="str">
        <f>IF(BPU!D427="","",BPU!D427)</f>
        <v/>
      </c>
      <c r="F427" s="32" t="str">
        <f>IF(BPU!E427="","",BPU!E427)</f>
        <v/>
      </c>
      <c r="G427" s="38" t="str">
        <f>IF(DQE!F427="","",DQE!F427)</f>
        <v/>
      </c>
    </row>
    <row r="428" ht="26" customHeight="1">
      <c r="A428" s="35" t="str">
        <f>IF(BPU!A428="","",BPU!A428)</f>
        <v/>
      </c>
      <c r="B428" s="32" t="str">
        <f>IF(BPU!B428="","",BPU!B428)</f>
        <v/>
      </c>
      <c r="C428" s="35" t="str">
        <f>IF(BPU!C428="","",BPU!C428)</f>
        <v/>
      </c>
      <c r="D428" s="44" t="str">
        <f>IF(DQE!D428="","",DQE!D428)</f>
        <v/>
      </c>
      <c r="E428" s="37" t="str">
        <f>IF(BPU!D428="","",BPU!D428)</f>
        <v/>
      </c>
      <c r="F428" s="32" t="str">
        <f>IF(BPU!E428="","",BPU!E428)</f>
        <v/>
      </c>
      <c r="G428" s="38" t="str">
        <f>IF(DQE!F428="","",DQE!F428)</f>
        <v/>
      </c>
    </row>
    <row r="429" ht="26" customHeight="1">
      <c r="A429" s="35" t="str">
        <f>IF(BPU!A429="","",BPU!A429)</f>
        <v/>
      </c>
      <c r="B429" s="32" t="str">
        <f>IF(BPU!B429="","",BPU!B429)</f>
        <v/>
      </c>
      <c r="C429" s="35" t="str">
        <f>IF(BPU!C429="","",BPU!C429)</f>
        <v/>
      </c>
      <c r="D429" s="44" t="str">
        <f>IF(DQE!D429="","",DQE!D429)</f>
        <v/>
      </c>
      <c r="E429" s="37" t="str">
        <f>IF(BPU!D429="","",BPU!D429)</f>
        <v/>
      </c>
      <c r="F429" s="32" t="str">
        <f>IF(BPU!E429="","",BPU!E429)</f>
        <v/>
      </c>
      <c r="G429" s="38" t="str">
        <f>IF(DQE!F429="","",DQE!F429)</f>
        <v/>
      </c>
    </row>
    <row r="430" ht="26" customHeight="1">
      <c r="A430" s="35" t="str">
        <f>IF(BPU!A430="","",BPU!A430)</f>
        <v/>
      </c>
      <c r="B430" s="32" t="str">
        <f>IF(BPU!B430="","",BPU!B430)</f>
        <v/>
      </c>
      <c r="C430" s="35" t="str">
        <f>IF(BPU!C430="","",BPU!C430)</f>
        <v/>
      </c>
      <c r="D430" s="44" t="str">
        <f>IF(DQE!D430="","",DQE!D430)</f>
        <v/>
      </c>
      <c r="E430" s="37" t="str">
        <f>IF(BPU!D430="","",BPU!D430)</f>
        <v/>
      </c>
      <c r="F430" s="32" t="str">
        <f>IF(BPU!E430="","",BPU!E430)</f>
        <v/>
      </c>
      <c r="G430" s="38" t="str">
        <f>IF(DQE!F430="","",DQE!F430)</f>
        <v/>
      </c>
    </row>
    <row r="431" ht="26" customHeight="1">
      <c r="A431" s="35" t="str">
        <f>IF(BPU!A431="","",BPU!A431)</f>
        <v/>
      </c>
      <c r="B431" s="32" t="str">
        <f>IF(BPU!B431="","",BPU!B431)</f>
        <v/>
      </c>
      <c r="C431" s="35" t="str">
        <f>IF(BPU!C431="","",BPU!C431)</f>
        <v/>
      </c>
      <c r="D431" s="44" t="str">
        <f>IF(DQE!D431="","",DQE!D431)</f>
        <v/>
      </c>
      <c r="E431" s="37" t="str">
        <f>IF(BPU!D431="","",BPU!D431)</f>
        <v/>
      </c>
      <c r="F431" s="32" t="str">
        <f>IF(BPU!E431="","",BPU!E431)</f>
        <v/>
      </c>
      <c r="G431" s="38" t="str">
        <f>IF(DQE!F431="","",DQE!F431)</f>
        <v/>
      </c>
    </row>
    <row r="432" ht="26" customHeight="1">
      <c r="A432" s="35" t="str">
        <f>IF(BPU!A432="","",BPU!A432)</f>
        <v/>
      </c>
      <c r="B432" s="32" t="str">
        <f>IF(BPU!B432="","",BPU!B432)</f>
        <v/>
      </c>
      <c r="C432" s="35" t="str">
        <f>IF(BPU!C432="","",BPU!C432)</f>
        <v/>
      </c>
      <c r="D432" s="44" t="str">
        <f>IF(DQE!D432="","",DQE!D432)</f>
        <v/>
      </c>
      <c r="E432" s="37" t="str">
        <f>IF(BPU!D432="","",BPU!D432)</f>
        <v/>
      </c>
      <c r="F432" s="32" t="str">
        <f>IF(BPU!E432="","",BPU!E432)</f>
        <v/>
      </c>
      <c r="G432" s="38" t="str">
        <f>IF(DQE!F432="","",DQE!F432)</f>
        <v/>
      </c>
    </row>
    <row r="433" ht="26" customHeight="1">
      <c r="A433" s="35" t="str">
        <f>IF(BPU!A433="","",BPU!A433)</f>
        <v/>
      </c>
      <c r="B433" s="32" t="str">
        <f>IF(BPU!B433="","",BPU!B433)</f>
        <v/>
      </c>
      <c r="C433" s="35" t="str">
        <f>IF(BPU!C433="","",BPU!C433)</f>
        <v/>
      </c>
      <c r="D433" s="44" t="str">
        <f>IF(DQE!D433="","",DQE!D433)</f>
        <v/>
      </c>
      <c r="E433" s="37" t="str">
        <f>IF(BPU!D433="","",BPU!D433)</f>
        <v/>
      </c>
      <c r="F433" s="32" t="str">
        <f>IF(BPU!E433="","",BPU!E433)</f>
        <v/>
      </c>
      <c r="G433" s="38" t="str">
        <f>IF(DQE!F433="","",DQE!F433)</f>
        <v/>
      </c>
    </row>
    <row r="434" ht="26" customHeight="1">
      <c r="A434" s="35" t="str">
        <f>IF(BPU!A434="","",BPU!A434)</f>
        <v/>
      </c>
      <c r="B434" s="32" t="str">
        <f>IF(BPU!B434="","",BPU!B434)</f>
        <v/>
      </c>
      <c r="C434" s="35" t="str">
        <f>IF(BPU!C434="","",BPU!C434)</f>
        <v/>
      </c>
      <c r="D434" s="44" t="str">
        <f>IF(DQE!D434="","",DQE!D434)</f>
        <v/>
      </c>
      <c r="E434" s="37" t="str">
        <f>IF(BPU!D434="","",BPU!D434)</f>
        <v/>
      </c>
      <c r="F434" s="32" t="str">
        <f>IF(BPU!E434="","",BPU!E434)</f>
        <v/>
      </c>
      <c r="G434" s="38" t="str">
        <f>IF(DQE!F434="","",DQE!F434)</f>
        <v/>
      </c>
    </row>
    <row r="435" ht="26" customHeight="1">
      <c r="A435" s="35" t="str">
        <f>IF(BPU!A435="","",BPU!A435)</f>
        <v/>
      </c>
      <c r="B435" s="32" t="str">
        <f>IF(BPU!B435="","",BPU!B435)</f>
        <v/>
      </c>
      <c r="C435" s="35" t="str">
        <f>IF(BPU!C435="","",BPU!C435)</f>
        <v/>
      </c>
      <c r="D435" s="44" t="str">
        <f>IF(DQE!D435="","",DQE!D435)</f>
        <v/>
      </c>
      <c r="E435" s="37" t="str">
        <f>IF(BPU!D435="","",BPU!D435)</f>
        <v/>
      </c>
      <c r="F435" s="32" t="str">
        <f>IF(BPU!E435="","",BPU!E435)</f>
        <v/>
      </c>
      <c r="G435" s="38" t="str">
        <f>IF(DQE!F435="","",DQE!F435)</f>
        <v/>
      </c>
    </row>
    <row r="436" ht="26" customHeight="1">
      <c r="A436" s="35" t="str">
        <f>IF(BPU!A436="","",BPU!A436)</f>
        <v/>
      </c>
      <c r="B436" s="32" t="str">
        <f>IF(BPU!B436="","",BPU!B436)</f>
        <v/>
      </c>
      <c r="C436" s="35" t="str">
        <f>IF(BPU!C436="","",BPU!C436)</f>
        <v/>
      </c>
      <c r="D436" s="44" t="str">
        <f>IF(DQE!D436="","",DQE!D436)</f>
        <v/>
      </c>
      <c r="E436" s="37" t="str">
        <f>IF(BPU!D436="","",BPU!D436)</f>
        <v/>
      </c>
      <c r="F436" s="32" t="str">
        <f>IF(BPU!E436="","",BPU!E436)</f>
        <v/>
      </c>
      <c r="G436" s="38" t="str">
        <f>IF(DQE!F436="","",DQE!F436)</f>
        <v/>
      </c>
    </row>
    <row r="437" ht="26" customHeight="1">
      <c r="A437" s="35" t="str">
        <f>IF(BPU!A437="","",BPU!A437)</f>
        <v/>
      </c>
      <c r="B437" s="32" t="str">
        <f>IF(BPU!B437="","",BPU!B437)</f>
        <v/>
      </c>
      <c r="C437" s="35" t="str">
        <f>IF(BPU!C437="","",BPU!C437)</f>
        <v/>
      </c>
      <c r="D437" s="44" t="str">
        <f>IF(DQE!D437="","",DQE!D437)</f>
        <v/>
      </c>
      <c r="E437" s="37" t="str">
        <f>IF(BPU!D437="","",BPU!D437)</f>
        <v/>
      </c>
      <c r="F437" s="32" t="str">
        <f>IF(BPU!E437="","",BPU!E437)</f>
        <v/>
      </c>
      <c r="G437" s="38" t="str">
        <f>IF(DQE!F437="","",DQE!F437)</f>
        <v/>
      </c>
    </row>
    <row r="438" ht="26" customHeight="1">
      <c r="A438" s="35" t="str">
        <f>IF(BPU!A438="","",BPU!A438)</f>
        <v/>
      </c>
      <c r="B438" s="32" t="str">
        <f>IF(BPU!B438="","",BPU!B438)</f>
        <v/>
      </c>
      <c r="C438" s="35" t="str">
        <f>IF(BPU!C438="","",BPU!C438)</f>
        <v/>
      </c>
      <c r="D438" s="44" t="str">
        <f>IF(DQE!D438="","",DQE!D438)</f>
        <v/>
      </c>
      <c r="E438" s="37" t="str">
        <f>IF(BPU!D438="","",BPU!D438)</f>
        <v/>
      </c>
      <c r="F438" s="32" t="str">
        <f>IF(BPU!E438="","",BPU!E438)</f>
        <v/>
      </c>
      <c r="G438" s="38" t="str">
        <f>IF(DQE!F438="","",DQE!F438)</f>
        <v/>
      </c>
    </row>
    <row r="439" ht="26" customHeight="1">
      <c r="A439" s="35" t="str">
        <f>IF(BPU!A439="","",BPU!A439)</f>
        <v/>
      </c>
      <c r="B439" s="32" t="str">
        <f>IF(BPU!B439="","",BPU!B439)</f>
        <v/>
      </c>
      <c r="C439" s="35" t="str">
        <f>IF(BPU!C439="","",BPU!C439)</f>
        <v/>
      </c>
      <c r="D439" s="44" t="str">
        <f>IF(DQE!D439="","",DQE!D439)</f>
        <v/>
      </c>
      <c r="E439" s="37" t="str">
        <f>IF(BPU!D439="","",BPU!D439)</f>
        <v/>
      </c>
      <c r="F439" s="32" t="str">
        <f>IF(BPU!E439="","",BPU!E439)</f>
        <v/>
      </c>
      <c r="G439" s="38" t="str">
        <f>IF(DQE!F439="","",DQE!F439)</f>
        <v/>
      </c>
    </row>
    <row r="440" ht="26" customHeight="1">
      <c r="A440" s="35" t="str">
        <f>IF(BPU!A440="","",BPU!A440)</f>
        <v/>
      </c>
      <c r="B440" s="32" t="str">
        <f>IF(BPU!B440="","",BPU!B440)</f>
        <v/>
      </c>
      <c r="C440" s="35" t="str">
        <f>IF(BPU!C440="","",BPU!C440)</f>
        <v/>
      </c>
      <c r="D440" s="44" t="str">
        <f>IF(DQE!D440="","",DQE!D440)</f>
        <v/>
      </c>
      <c r="E440" s="37" t="str">
        <f>IF(BPU!D440="","",BPU!D440)</f>
        <v/>
      </c>
      <c r="F440" s="32" t="str">
        <f>IF(BPU!E440="","",BPU!E440)</f>
        <v/>
      </c>
      <c r="G440" s="38" t="str">
        <f>IF(DQE!F440="","",DQE!F440)</f>
        <v/>
      </c>
    </row>
    <row r="441" ht="26" customHeight="1">
      <c r="A441" s="35" t="str">
        <f>IF(BPU!A441="","",BPU!A441)</f>
        <v/>
      </c>
      <c r="B441" s="32" t="str">
        <f>IF(BPU!B441="","",BPU!B441)</f>
        <v/>
      </c>
      <c r="C441" s="35" t="str">
        <f>IF(BPU!C441="","",BPU!C441)</f>
        <v/>
      </c>
      <c r="D441" s="44" t="str">
        <f>IF(DQE!D441="","",DQE!D441)</f>
        <v/>
      </c>
      <c r="E441" s="37" t="str">
        <f>IF(BPU!D441="","",BPU!D441)</f>
        <v/>
      </c>
      <c r="F441" s="32" t="str">
        <f>IF(BPU!E441="","",BPU!E441)</f>
        <v/>
      </c>
      <c r="G441" s="38" t="str">
        <f>IF(DQE!F441="","",DQE!F441)</f>
        <v/>
      </c>
    </row>
    <row r="442" ht="26" customHeight="1">
      <c r="A442" s="35" t="str">
        <f>IF(BPU!A442="","",BPU!A442)</f>
        <v/>
      </c>
      <c r="B442" s="32" t="str">
        <f>IF(BPU!B442="","",BPU!B442)</f>
        <v/>
      </c>
      <c r="C442" s="35" t="str">
        <f>IF(BPU!C442="","",BPU!C442)</f>
        <v/>
      </c>
      <c r="D442" s="44" t="str">
        <f>IF(DQE!D442="","",DQE!D442)</f>
        <v/>
      </c>
      <c r="E442" s="37" t="str">
        <f>IF(BPU!D442="","",BPU!D442)</f>
        <v/>
      </c>
      <c r="F442" s="32" t="str">
        <f>IF(BPU!E442="","",BPU!E442)</f>
        <v/>
      </c>
      <c r="G442" s="38" t="str">
        <f>IF(DQE!F442="","",DQE!F442)</f>
        <v/>
      </c>
    </row>
    <row r="443" ht="26" customHeight="1">
      <c r="A443" s="35" t="str">
        <f>IF(BPU!A443="","",BPU!A443)</f>
        <v/>
      </c>
      <c r="B443" s="32" t="str">
        <f>IF(BPU!B443="","",BPU!B443)</f>
        <v/>
      </c>
      <c r="C443" s="35" t="str">
        <f>IF(BPU!C443="","",BPU!C443)</f>
        <v/>
      </c>
      <c r="D443" s="44" t="str">
        <f>IF(DQE!D443="","",DQE!D443)</f>
        <v/>
      </c>
      <c r="E443" s="37" t="str">
        <f>IF(BPU!D443="","",BPU!D443)</f>
        <v/>
      </c>
      <c r="F443" s="32" t="str">
        <f>IF(BPU!E443="","",BPU!E443)</f>
        <v/>
      </c>
      <c r="G443" s="38" t="str">
        <f>IF(DQE!F443="","",DQE!F443)</f>
        <v/>
      </c>
    </row>
    <row r="444" ht="26" customHeight="1">
      <c r="A444" s="35" t="str">
        <f>IF(BPU!A444="","",BPU!A444)</f>
        <v/>
      </c>
      <c r="B444" s="32" t="str">
        <f>IF(BPU!B444="","",BPU!B444)</f>
        <v/>
      </c>
      <c r="C444" s="35" t="str">
        <f>IF(BPU!C444="","",BPU!C444)</f>
        <v/>
      </c>
      <c r="D444" s="44" t="str">
        <f>IF(DQE!D444="","",DQE!D444)</f>
        <v/>
      </c>
      <c r="E444" s="37" t="str">
        <f>IF(BPU!D444="","",BPU!D444)</f>
        <v/>
      </c>
      <c r="F444" s="32" t="str">
        <f>IF(BPU!E444="","",BPU!E444)</f>
        <v/>
      </c>
      <c r="G444" s="38" t="str">
        <f>IF(DQE!F444="","",DQE!F444)</f>
        <v/>
      </c>
    </row>
    <row r="445" ht="26" customHeight="1">
      <c r="A445" s="35" t="str">
        <f>IF(BPU!A445="","",BPU!A445)</f>
        <v/>
      </c>
      <c r="B445" s="32" t="str">
        <f>IF(BPU!B445="","",BPU!B445)</f>
        <v/>
      </c>
      <c r="C445" s="35" t="str">
        <f>IF(BPU!C445="","",BPU!C445)</f>
        <v/>
      </c>
      <c r="D445" s="44" t="str">
        <f>IF(DQE!D445="","",DQE!D445)</f>
        <v/>
      </c>
      <c r="E445" s="37" t="str">
        <f>IF(BPU!D445="","",BPU!D445)</f>
        <v/>
      </c>
      <c r="F445" s="32" t="str">
        <f>IF(BPU!E445="","",BPU!E445)</f>
        <v/>
      </c>
      <c r="G445" s="38" t="str">
        <f>IF(DQE!F445="","",DQE!F445)</f>
        <v/>
      </c>
    </row>
    <row r="446" ht="26" customHeight="1">
      <c r="A446" s="35" t="str">
        <f>IF(BPU!A446="","",BPU!A446)</f>
        <v/>
      </c>
      <c r="B446" s="32" t="str">
        <f>IF(BPU!B446="","",BPU!B446)</f>
        <v/>
      </c>
      <c r="C446" s="35" t="str">
        <f>IF(BPU!C446="","",BPU!C446)</f>
        <v/>
      </c>
      <c r="D446" s="44" t="str">
        <f>IF(DQE!D446="","",DQE!D446)</f>
        <v/>
      </c>
      <c r="E446" s="37" t="str">
        <f>IF(BPU!D446="","",BPU!D446)</f>
        <v/>
      </c>
      <c r="F446" s="32" t="str">
        <f>IF(BPU!E446="","",BPU!E446)</f>
        <v/>
      </c>
      <c r="G446" s="38" t="str">
        <f>IF(DQE!F446="","",DQE!F446)</f>
        <v/>
      </c>
    </row>
    <row r="447" ht="26" customHeight="1">
      <c r="A447" s="35" t="str">
        <f>IF(BPU!A447="","",BPU!A447)</f>
        <v/>
      </c>
      <c r="B447" s="32" t="str">
        <f>IF(BPU!B447="","",BPU!B447)</f>
        <v/>
      </c>
      <c r="C447" s="35" t="str">
        <f>IF(BPU!C447="","",BPU!C447)</f>
        <v/>
      </c>
      <c r="D447" s="44" t="str">
        <f>IF(DQE!D447="","",DQE!D447)</f>
        <v/>
      </c>
      <c r="E447" s="37" t="str">
        <f>IF(BPU!D447="","",BPU!D447)</f>
        <v/>
      </c>
      <c r="F447" s="32" t="str">
        <f>IF(BPU!E447="","",BPU!E447)</f>
        <v/>
      </c>
      <c r="G447" s="38" t="str">
        <f>IF(DQE!F447="","",DQE!F447)</f>
        <v/>
      </c>
    </row>
    <row r="448" ht="26" customHeight="1">
      <c r="A448" s="35" t="str">
        <f>IF(BPU!A448="","",BPU!A448)</f>
        <v/>
      </c>
      <c r="B448" s="32" t="str">
        <f>IF(BPU!B448="","",BPU!B448)</f>
        <v/>
      </c>
      <c r="C448" s="35" t="str">
        <f>IF(BPU!C448="","",BPU!C448)</f>
        <v/>
      </c>
      <c r="D448" s="44" t="str">
        <f>IF(DQE!D448="","",DQE!D448)</f>
        <v/>
      </c>
      <c r="E448" s="37" t="str">
        <f>IF(BPU!D448="","",BPU!D448)</f>
        <v/>
      </c>
      <c r="F448" s="32" t="str">
        <f>IF(BPU!E448="","",BPU!E448)</f>
        <v/>
      </c>
      <c r="G448" s="38" t="str">
        <f>IF(DQE!F448="","",DQE!F448)</f>
        <v/>
      </c>
    </row>
    <row r="449" ht="26" customHeight="1">
      <c r="A449" s="35" t="str">
        <f>IF(BPU!A449="","",BPU!A449)</f>
        <v/>
      </c>
      <c r="B449" s="32" t="str">
        <f>IF(BPU!B449="","",BPU!B449)</f>
        <v/>
      </c>
      <c r="C449" s="35" t="str">
        <f>IF(BPU!C449="","",BPU!C449)</f>
        <v/>
      </c>
      <c r="D449" s="44" t="str">
        <f>IF(DQE!D449="","",DQE!D449)</f>
        <v/>
      </c>
      <c r="E449" s="37" t="str">
        <f>IF(BPU!D449="","",BPU!D449)</f>
        <v/>
      </c>
      <c r="F449" s="32" t="str">
        <f>IF(BPU!E449="","",BPU!E449)</f>
        <v/>
      </c>
      <c r="G449" s="38" t="str">
        <f>IF(DQE!F449="","",DQE!F449)</f>
        <v/>
      </c>
    </row>
    <row r="450" ht="26" customHeight="1">
      <c r="A450" s="35" t="str">
        <f>IF(BPU!A450="","",BPU!A450)</f>
        <v/>
      </c>
      <c r="B450" s="32" t="str">
        <f>IF(BPU!B450="","",BPU!B450)</f>
        <v/>
      </c>
      <c r="C450" s="35" t="str">
        <f>IF(BPU!C450="","",BPU!C450)</f>
        <v/>
      </c>
      <c r="D450" s="44" t="str">
        <f>IF(DQE!D450="","",DQE!D450)</f>
        <v/>
      </c>
      <c r="E450" s="37" t="str">
        <f>IF(BPU!D450="","",BPU!D450)</f>
        <v/>
      </c>
      <c r="F450" s="32" t="str">
        <f>IF(BPU!E450="","",BPU!E450)</f>
        <v/>
      </c>
      <c r="G450" s="38" t="str">
        <f>IF(DQE!F450="","",DQE!F450)</f>
        <v/>
      </c>
    </row>
    <row r="451" ht="26" customHeight="1">
      <c r="A451" s="35" t="str">
        <f>IF(BPU!A451="","",BPU!A451)</f>
        <v/>
      </c>
      <c r="B451" s="32" t="str">
        <f>IF(BPU!B451="","",BPU!B451)</f>
        <v/>
      </c>
      <c r="C451" s="35" t="str">
        <f>IF(BPU!C451="","",BPU!C451)</f>
        <v/>
      </c>
      <c r="D451" s="44" t="str">
        <f>IF(DQE!D451="","",DQE!D451)</f>
        <v/>
      </c>
      <c r="E451" s="37" t="str">
        <f>IF(BPU!D451="","",BPU!D451)</f>
        <v/>
      </c>
      <c r="F451" s="32" t="str">
        <f>IF(BPU!E451="","",BPU!E451)</f>
        <v/>
      </c>
      <c r="G451" s="38" t="str">
        <f>IF(DQE!F451="","",DQE!F451)</f>
        <v/>
      </c>
    </row>
    <row r="452" ht="26" customHeight="1">
      <c r="A452" s="35" t="str">
        <f>IF(BPU!A452="","",BPU!A452)</f>
        <v/>
      </c>
      <c r="B452" s="32" t="str">
        <f>IF(BPU!B452="","",BPU!B452)</f>
        <v/>
      </c>
      <c r="C452" s="35" t="str">
        <f>IF(BPU!C452="","",BPU!C452)</f>
        <v/>
      </c>
      <c r="D452" s="44" t="str">
        <f>IF(DQE!D452="","",DQE!D452)</f>
        <v/>
      </c>
      <c r="E452" s="37" t="str">
        <f>IF(BPU!D452="","",BPU!D452)</f>
        <v/>
      </c>
      <c r="F452" s="32" t="str">
        <f>IF(BPU!E452="","",BPU!E452)</f>
        <v/>
      </c>
      <c r="G452" s="38" t="str">
        <f>IF(DQE!F452="","",DQE!F452)</f>
        <v/>
      </c>
    </row>
    <row r="453" ht="26" customHeight="1">
      <c r="A453" s="35" t="str">
        <f>IF(BPU!A453="","",BPU!A453)</f>
        <v/>
      </c>
      <c r="B453" s="32" t="str">
        <f>IF(BPU!B453="","",BPU!B453)</f>
        <v/>
      </c>
      <c r="C453" s="35" t="str">
        <f>IF(BPU!C453="","",BPU!C453)</f>
        <v/>
      </c>
      <c r="D453" s="44" t="str">
        <f>IF(DQE!D453="","",DQE!D453)</f>
        <v/>
      </c>
      <c r="E453" s="37" t="str">
        <f>IF(BPU!D453="","",BPU!D453)</f>
        <v/>
      </c>
      <c r="F453" s="32" t="str">
        <f>IF(BPU!E453="","",BPU!E453)</f>
        <v/>
      </c>
      <c r="G453" s="38" t="str">
        <f>IF(DQE!F453="","",DQE!F453)</f>
        <v/>
      </c>
    </row>
    <row r="454" ht="26" customHeight="1">
      <c r="A454" s="35" t="str">
        <f>IF(BPU!A454="","",BPU!A454)</f>
        <v/>
      </c>
      <c r="B454" s="32" t="str">
        <f>IF(BPU!B454="","",BPU!B454)</f>
        <v/>
      </c>
      <c r="C454" s="35" t="str">
        <f>IF(BPU!C454="","",BPU!C454)</f>
        <v/>
      </c>
      <c r="D454" s="44" t="str">
        <f>IF(DQE!D454="","",DQE!D454)</f>
        <v/>
      </c>
      <c r="E454" s="37" t="str">
        <f>IF(BPU!D454="","",BPU!D454)</f>
        <v/>
      </c>
      <c r="F454" s="32" t="str">
        <f>IF(BPU!E454="","",BPU!E454)</f>
        <v/>
      </c>
      <c r="G454" s="38" t="str">
        <f>IF(DQE!F454="","",DQE!F454)</f>
        <v/>
      </c>
    </row>
    <row r="455" ht="26" customHeight="1">
      <c r="A455" s="35" t="str">
        <f>IF(BPU!A455="","",BPU!A455)</f>
        <v/>
      </c>
      <c r="B455" s="32" t="str">
        <f>IF(BPU!B455="","",BPU!B455)</f>
        <v/>
      </c>
      <c r="C455" s="35" t="str">
        <f>IF(BPU!C455="","",BPU!C455)</f>
        <v/>
      </c>
      <c r="D455" s="44" t="str">
        <f>IF(DQE!D455="","",DQE!D455)</f>
        <v/>
      </c>
      <c r="E455" s="37" t="str">
        <f>IF(BPU!D455="","",BPU!D455)</f>
        <v/>
      </c>
      <c r="F455" s="32" t="str">
        <f>IF(BPU!E455="","",BPU!E455)</f>
        <v/>
      </c>
      <c r="G455" s="38" t="str">
        <f>IF(DQE!F455="","",DQE!F455)</f>
        <v/>
      </c>
    </row>
    <row r="456" ht="26" customHeight="1">
      <c r="A456" s="35" t="str">
        <f>IF(BPU!A456="","",BPU!A456)</f>
        <v/>
      </c>
      <c r="B456" s="32" t="str">
        <f>IF(BPU!B456="","",BPU!B456)</f>
        <v/>
      </c>
      <c r="C456" s="35" t="str">
        <f>IF(BPU!C456="","",BPU!C456)</f>
        <v/>
      </c>
      <c r="D456" s="44" t="str">
        <f>IF(DQE!D456="","",DQE!D456)</f>
        <v/>
      </c>
      <c r="E456" s="37" t="str">
        <f>IF(BPU!D456="","",BPU!D456)</f>
        <v/>
      </c>
      <c r="F456" s="32" t="str">
        <f>IF(BPU!E456="","",BPU!E456)</f>
        <v/>
      </c>
      <c r="G456" s="38" t="str">
        <f>IF(DQE!F456="","",DQE!F456)</f>
        <v/>
      </c>
    </row>
    <row r="457" ht="26" customHeight="1">
      <c r="A457" s="35" t="str">
        <f>IF(BPU!A457="","",BPU!A457)</f>
        <v/>
      </c>
      <c r="B457" s="32" t="str">
        <f>IF(BPU!B457="","",BPU!B457)</f>
        <v/>
      </c>
      <c r="C457" s="35" t="str">
        <f>IF(BPU!C457="","",BPU!C457)</f>
        <v/>
      </c>
      <c r="D457" s="44" t="str">
        <f>IF(DQE!D457="","",DQE!D457)</f>
        <v/>
      </c>
      <c r="E457" s="37" t="str">
        <f>IF(BPU!D457="","",BPU!D457)</f>
        <v/>
      </c>
      <c r="F457" s="32" t="str">
        <f>IF(BPU!E457="","",BPU!E457)</f>
        <v/>
      </c>
      <c r="G457" s="38" t="str">
        <f>IF(DQE!F457="","",DQE!F457)</f>
        <v/>
      </c>
    </row>
    <row r="458" ht="26" customHeight="1">
      <c r="A458" s="35" t="str">
        <f>IF(BPU!A458="","",BPU!A458)</f>
        <v/>
      </c>
      <c r="B458" s="32" t="str">
        <f>IF(BPU!B458="","",BPU!B458)</f>
        <v/>
      </c>
      <c r="C458" s="35" t="str">
        <f>IF(BPU!C458="","",BPU!C458)</f>
        <v/>
      </c>
      <c r="D458" s="44" t="str">
        <f>IF(DQE!D458="","",DQE!D458)</f>
        <v/>
      </c>
      <c r="E458" s="37" t="str">
        <f>IF(BPU!D458="","",BPU!D458)</f>
        <v/>
      </c>
      <c r="F458" s="32" t="str">
        <f>IF(BPU!E458="","",BPU!E458)</f>
        <v/>
      </c>
      <c r="G458" s="38" t="str">
        <f>IF(DQE!F458="","",DQE!F458)</f>
        <v/>
      </c>
    </row>
    <row r="459" ht="26" customHeight="1">
      <c r="A459" s="35" t="str">
        <f>IF(BPU!A459="","",BPU!A459)</f>
        <v/>
      </c>
      <c r="B459" s="32" t="str">
        <f>IF(BPU!B459="","",BPU!B459)</f>
        <v/>
      </c>
      <c r="C459" s="35" t="str">
        <f>IF(BPU!C459="","",BPU!C459)</f>
        <v/>
      </c>
      <c r="D459" s="44" t="str">
        <f>IF(DQE!D459="","",DQE!D459)</f>
        <v/>
      </c>
      <c r="E459" s="37" t="str">
        <f>IF(BPU!D459="","",BPU!D459)</f>
        <v/>
      </c>
      <c r="F459" s="32" t="str">
        <f>IF(BPU!E459="","",BPU!E459)</f>
        <v/>
      </c>
      <c r="G459" s="38" t="str">
        <f>IF(DQE!F459="","",DQE!F459)</f>
        <v/>
      </c>
    </row>
    <row r="460" ht="26" customHeight="1">
      <c r="A460" s="35" t="str">
        <f>IF(BPU!A460="","",BPU!A460)</f>
        <v/>
      </c>
      <c r="B460" s="32" t="str">
        <f>IF(BPU!B460="","",BPU!B460)</f>
        <v/>
      </c>
      <c r="C460" s="35" t="str">
        <f>IF(BPU!C460="","",BPU!C460)</f>
        <v/>
      </c>
      <c r="D460" s="44" t="str">
        <f>IF(DQE!D460="","",DQE!D460)</f>
        <v/>
      </c>
      <c r="E460" s="37" t="str">
        <f>IF(BPU!D460="","",BPU!D460)</f>
        <v/>
      </c>
      <c r="F460" s="32" t="str">
        <f>IF(BPU!E460="","",BPU!E460)</f>
        <v/>
      </c>
      <c r="G460" s="38" t="str">
        <f>IF(DQE!F460="","",DQE!F460)</f>
        <v/>
      </c>
    </row>
    <row r="461" ht="26" customHeight="1">
      <c r="A461" s="35" t="str">
        <f>IF(BPU!A461="","",BPU!A461)</f>
        <v/>
      </c>
      <c r="B461" s="32" t="str">
        <f>IF(BPU!B461="","",BPU!B461)</f>
        <v/>
      </c>
      <c r="C461" s="35" t="str">
        <f>IF(BPU!C461="","",BPU!C461)</f>
        <v/>
      </c>
      <c r="D461" s="44" t="str">
        <f>IF(DQE!D461="","",DQE!D461)</f>
        <v/>
      </c>
      <c r="E461" s="37" t="str">
        <f>IF(BPU!D461="","",BPU!D461)</f>
        <v/>
      </c>
      <c r="F461" s="32" t="str">
        <f>IF(BPU!E461="","",BPU!E461)</f>
        <v/>
      </c>
      <c r="G461" s="38" t="str">
        <f>IF(DQE!F461="","",DQE!F461)</f>
        <v/>
      </c>
    </row>
    <row r="462" ht="26" customHeight="1">
      <c r="A462" s="35" t="str">
        <f>IF(BPU!A462="","",BPU!A462)</f>
        <v/>
      </c>
      <c r="B462" s="32" t="str">
        <f>IF(BPU!B462="","",BPU!B462)</f>
        <v/>
      </c>
      <c r="C462" s="35" t="str">
        <f>IF(BPU!C462="","",BPU!C462)</f>
        <v/>
      </c>
      <c r="D462" s="44" t="str">
        <f>IF(DQE!D462="","",DQE!D462)</f>
        <v/>
      </c>
      <c r="E462" s="37" t="str">
        <f>IF(BPU!D462="","",BPU!D462)</f>
        <v/>
      </c>
      <c r="F462" s="32" t="str">
        <f>IF(BPU!E462="","",BPU!E462)</f>
        <v/>
      </c>
      <c r="G462" s="38" t="str">
        <f>IF(DQE!F462="","",DQE!F462)</f>
        <v/>
      </c>
    </row>
    <row r="463" ht="26" customHeight="1">
      <c r="A463" s="35" t="str">
        <f>IF(BPU!A463="","",BPU!A463)</f>
        <v/>
      </c>
      <c r="B463" s="32" t="str">
        <f>IF(BPU!B463="","",BPU!B463)</f>
        <v/>
      </c>
      <c r="C463" s="35" t="str">
        <f>IF(BPU!C463="","",BPU!C463)</f>
        <v/>
      </c>
      <c r="D463" s="44" t="str">
        <f>IF(DQE!D463="","",DQE!D463)</f>
        <v/>
      </c>
      <c r="E463" s="37" t="str">
        <f>IF(BPU!D463="","",BPU!D463)</f>
        <v/>
      </c>
      <c r="F463" s="32" t="str">
        <f>IF(BPU!E463="","",BPU!E463)</f>
        <v/>
      </c>
      <c r="G463" s="38" t="str">
        <f>IF(DQE!F463="","",DQE!F463)</f>
        <v/>
      </c>
    </row>
    <row r="464" ht="26" customHeight="1">
      <c r="A464" s="35" t="str">
        <f>IF(BPU!A464="","",BPU!A464)</f>
        <v/>
      </c>
      <c r="B464" s="32" t="str">
        <f>IF(BPU!B464="","",BPU!B464)</f>
        <v/>
      </c>
      <c r="C464" s="35" t="str">
        <f>IF(BPU!C464="","",BPU!C464)</f>
        <v/>
      </c>
      <c r="D464" s="44" t="str">
        <f>IF(DQE!D464="","",DQE!D464)</f>
        <v/>
      </c>
      <c r="E464" s="37" t="str">
        <f>IF(BPU!D464="","",BPU!D464)</f>
        <v/>
      </c>
      <c r="F464" s="32" t="str">
        <f>IF(BPU!E464="","",BPU!E464)</f>
        <v/>
      </c>
      <c r="G464" s="38" t="str">
        <f>IF(DQE!F464="","",DQE!F464)</f>
        <v/>
      </c>
    </row>
    <row r="465" ht="26" customHeight="1">
      <c r="A465" s="35" t="str">
        <f>IF(BPU!A465="","",BPU!A465)</f>
        <v/>
      </c>
      <c r="B465" s="32" t="str">
        <f>IF(BPU!B465="","",BPU!B465)</f>
        <v/>
      </c>
      <c r="C465" s="35" t="str">
        <f>IF(BPU!C465="","",BPU!C465)</f>
        <v/>
      </c>
      <c r="D465" s="44" t="str">
        <f>IF(DQE!D465="","",DQE!D465)</f>
        <v/>
      </c>
      <c r="E465" s="37" t="str">
        <f>IF(BPU!D465="","",BPU!D465)</f>
        <v/>
      </c>
      <c r="F465" s="32" t="str">
        <f>IF(BPU!E465="","",BPU!E465)</f>
        <v/>
      </c>
      <c r="G465" s="38" t="str">
        <f>IF(DQE!F465="","",DQE!F465)</f>
        <v/>
      </c>
    </row>
    <row r="466" ht="26" customHeight="1">
      <c r="A466" s="35" t="str">
        <f>IF(BPU!A466="","",BPU!A466)</f>
        <v/>
      </c>
      <c r="B466" s="32" t="str">
        <f>IF(BPU!B466="","",BPU!B466)</f>
        <v/>
      </c>
      <c r="C466" s="35" t="str">
        <f>IF(BPU!C466="","",BPU!C466)</f>
        <v/>
      </c>
      <c r="D466" s="44" t="str">
        <f>IF(DQE!D466="","",DQE!D466)</f>
        <v/>
      </c>
      <c r="E466" s="37" t="str">
        <f>IF(BPU!D466="","",BPU!D466)</f>
        <v/>
      </c>
      <c r="F466" s="32" t="str">
        <f>IF(BPU!E466="","",BPU!E466)</f>
        <v/>
      </c>
      <c r="G466" s="38" t="str">
        <f>IF(DQE!F466="","",DQE!F466)</f>
        <v/>
      </c>
    </row>
    <row r="467" ht="26" customHeight="1">
      <c r="A467" s="35" t="str">
        <f>IF(BPU!A467="","",BPU!A467)</f>
        <v/>
      </c>
      <c r="B467" s="32" t="str">
        <f>IF(BPU!B467="","",BPU!B467)</f>
        <v/>
      </c>
      <c r="C467" s="35" t="str">
        <f>IF(BPU!C467="","",BPU!C467)</f>
        <v/>
      </c>
      <c r="D467" s="44" t="str">
        <f>IF(DQE!D467="","",DQE!D467)</f>
        <v/>
      </c>
      <c r="E467" s="37" t="str">
        <f>IF(BPU!D467="","",BPU!D467)</f>
        <v/>
      </c>
      <c r="F467" s="32" t="str">
        <f>IF(BPU!E467="","",BPU!E467)</f>
        <v/>
      </c>
      <c r="G467" s="38" t="str">
        <f>IF(DQE!F467="","",DQE!F467)</f>
        <v/>
      </c>
    </row>
    <row r="468" ht="26" customHeight="1">
      <c r="A468" s="35" t="str">
        <f>IF(BPU!A468="","",BPU!A468)</f>
        <v/>
      </c>
      <c r="B468" s="32" t="str">
        <f>IF(BPU!B468="","",BPU!B468)</f>
        <v/>
      </c>
      <c r="C468" s="35" t="str">
        <f>IF(BPU!C468="","",BPU!C468)</f>
        <v/>
      </c>
      <c r="D468" s="44" t="str">
        <f>IF(DQE!D468="","",DQE!D468)</f>
        <v/>
      </c>
      <c r="E468" s="37" t="str">
        <f>IF(BPU!D468="","",BPU!D468)</f>
        <v/>
      </c>
      <c r="F468" s="32" t="str">
        <f>IF(BPU!E468="","",BPU!E468)</f>
        <v/>
      </c>
      <c r="G468" s="38" t="str">
        <f>IF(DQE!F468="","",DQE!F468)</f>
        <v/>
      </c>
    </row>
    <row r="469" ht="26" customHeight="1">
      <c r="A469" s="35" t="str">
        <f>IF(BPU!A469="","",BPU!A469)</f>
        <v/>
      </c>
      <c r="B469" s="32" t="str">
        <f>IF(BPU!B469="","",BPU!B469)</f>
        <v/>
      </c>
      <c r="C469" s="35" t="str">
        <f>IF(BPU!C469="","",BPU!C469)</f>
        <v/>
      </c>
      <c r="D469" s="44" t="str">
        <f>IF(DQE!D469="","",DQE!D469)</f>
        <v/>
      </c>
      <c r="E469" s="37" t="str">
        <f>IF(BPU!D469="","",BPU!D469)</f>
        <v/>
      </c>
      <c r="F469" s="32" t="str">
        <f>IF(BPU!E469="","",BPU!E469)</f>
        <v/>
      </c>
      <c r="G469" s="38" t="str">
        <f>IF(DQE!F469="","",DQE!F469)</f>
        <v/>
      </c>
    </row>
    <row r="470" ht="26" customHeight="1">
      <c r="A470" s="35" t="str">
        <f>IF(BPU!A470="","",BPU!A470)</f>
        <v/>
      </c>
      <c r="B470" s="32" t="str">
        <f>IF(BPU!B470="","",BPU!B470)</f>
        <v/>
      </c>
      <c r="C470" s="35" t="str">
        <f>IF(BPU!C470="","",BPU!C470)</f>
        <v/>
      </c>
      <c r="D470" s="44" t="str">
        <f>IF(DQE!D470="","",DQE!D470)</f>
        <v/>
      </c>
      <c r="E470" s="37" t="str">
        <f>IF(BPU!D470="","",BPU!D470)</f>
        <v/>
      </c>
      <c r="F470" s="32" t="str">
        <f>IF(BPU!E470="","",BPU!E470)</f>
        <v/>
      </c>
      <c r="G470" s="38" t="str">
        <f>IF(DQE!F470="","",DQE!F470)</f>
        <v/>
      </c>
    </row>
    <row r="471" ht="26" customHeight="1">
      <c r="A471" s="35" t="str">
        <f>IF(BPU!A471="","",BPU!A471)</f>
        <v/>
      </c>
      <c r="B471" s="32" t="str">
        <f>IF(BPU!B471="","",BPU!B471)</f>
        <v/>
      </c>
      <c r="C471" s="35" t="str">
        <f>IF(BPU!C471="","",BPU!C471)</f>
        <v/>
      </c>
      <c r="D471" s="44" t="str">
        <f>IF(DQE!D471="","",DQE!D471)</f>
        <v/>
      </c>
      <c r="E471" s="37" t="str">
        <f>IF(BPU!D471="","",BPU!D471)</f>
        <v/>
      </c>
      <c r="F471" s="32" t="str">
        <f>IF(BPU!E471="","",BPU!E471)</f>
        <v/>
      </c>
      <c r="G471" s="38" t="str">
        <f>IF(DQE!F471="","",DQE!F471)</f>
        <v/>
      </c>
    </row>
    <row r="472" ht="26" customHeight="1">
      <c r="A472" s="35" t="str">
        <f>IF(BPU!A472="","",BPU!A472)</f>
        <v/>
      </c>
      <c r="B472" s="32" t="str">
        <f>IF(BPU!B472="","",BPU!B472)</f>
        <v/>
      </c>
      <c r="C472" s="35" t="str">
        <f>IF(BPU!C472="","",BPU!C472)</f>
        <v/>
      </c>
      <c r="D472" s="44" t="str">
        <f>IF(DQE!D472="","",DQE!D472)</f>
        <v/>
      </c>
      <c r="E472" s="37" t="str">
        <f>IF(BPU!D472="","",BPU!D472)</f>
        <v/>
      </c>
      <c r="F472" s="32" t="str">
        <f>IF(BPU!E472="","",BPU!E472)</f>
        <v/>
      </c>
      <c r="G472" s="38" t="str">
        <f>IF(DQE!F472="","",DQE!F472)</f>
        <v/>
      </c>
    </row>
    <row r="473" ht="26" customHeight="1">
      <c r="A473" s="35" t="str">
        <f>IF(BPU!A473="","",BPU!A473)</f>
        <v/>
      </c>
      <c r="B473" s="32" t="str">
        <f>IF(BPU!B473="","",BPU!B473)</f>
        <v/>
      </c>
      <c r="C473" s="35" t="str">
        <f>IF(BPU!C473="","",BPU!C473)</f>
        <v/>
      </c>
      <c r="D473" s="44" t="str">
        <f>IF(DQE!D473="","",DQE!D473)</f>
        <v/>
      </c>
      <c r="E473" s="37" t="str">
        <f>IF(BPU!D473="","",BPU!D473)</f>
        <v/>
      </c>
      <c r="F473" s="32" t="str">
        <f>IF(BPU!E473="","",BPU!E473)</f>
        <v/>
      </c>
      <c r="G473" s="38" t="str">
        <f>IF(DQE!F473="","",DQE!F473)</f>
        <v/>
      </c>
    </row>
    <row r="474" ht="26" customHeight="1">
      <c r="A474" s="35" t="str">
        <f>IF(BPU!A474="","",BPU!A474)</f>
        <v/>
      </c>
      <c r="B474" s="32" t="str">
        <f>IF(BPU!B474="","",BPU!B474)</f>
        <v/>
      </c>
      <c r="C474" s="35" t="str">
        <f>IF(BPU!C474="","",BPU!C474)</f>
        <v/>
      </c>
      <c r="D474" s="44" t="str">
        <f>IF(DQE!D474="","",DQE!D474)</f>
        <v/>
      </c>
      <c r="E474" s="37" t="str">
        <f>IF(BPU!D474="","",BPU!D474)</f>
        <v/>
      </c>
      <c r="F474" s="32" t="str">
        <f>IF(BPU!E474="","",BPU!E474)</f>
        <v/>
      </c>
      <c r="G474" s="38" t="str">
        <f>IF(DQE!F474="","",DQE!F474)</f>
        <v/>
      </c>
    </row>
    <row r="475" ht="26" customHeight="1">
      <c r="A475" s="35" t="str">
        <f>IF(BPU!A475="","",BPU!A475)</f>
        <v/>
      </c>
      <c r="B475" s="32" t="str">
        <f>IF(BPU!B475="","",BPU!B475)</f>
        <v/>
      </c>
      <c r="C475" s="35" t="str">
        <f>IF(BPU!C475="","",BPU!C475)</f>
        <v/>
      </c>
      <c r="D475" s="44" t="str">
        <f>IF(DQE!D475="","",DQE!D475)</f>
        <v/>
      </c>
      <c r="E475" s="37" t="str">
        <f>IF(BPU!D475="","",BPU!D475)</f>
        <v/>
      </c>
      <c r="F475" s="32" t="str">
        <f>IF(BPU!E475="","",BPU!E475)</f>
        <v/>
      </c>
      <c r="G475" s="38" t="str">
        <f>IF(DQE!F475="","",DQE!F475)</f>
        <v/>
      </c>
    </row>
    <row r="476" ht="26" customHeight="1">
      <c r="A476" s="35" t="str">
        <f>IF(BPU!A476="","",BPU!A476)</f>
        <v/>
      </c>
      <c r="B476" s="32" t="str">
        <f>IF(BPU!B476="","",BPU!B476)</f>
        <v/>
      </c>
      <c r="C476" s="35" t="str">
        <f>IF(BPU!C476="","",BPU!C476)</f>
        <v/>
      </c>
      <c r="D476" s="44" t="str">
        <f>IF(DQE!D476="","",DQE!D476)</f>
        <v/>
      </c>
      <c r="E476" s="37" t="str">
        <f>IF(BPU!D476="","",BPU!D476)</f>
        <v/>
      </c>
      <c r="F476" s="32" t="str">
        <f>IF(BPU!E476="","",BPU!E476)</f>
        <v/>
      </c>
      <c r="G476" s="38" t="str">
        <f>IF(DQE!F476="","",DQE!F476)</f>
        <v/>
      </c>
    </row>
    <row r="477" ht="26" customHeight="1">
      <c r="A477" s="35" t="str">
        <f>IF(BPU!A477="","",BPU!A477)</f>
        <v/>
      </c>
      <c r="B477" s="32" t="str">
        <f>IF(BPU!B477="","",BPU!B477)</f>
        <v/>
      </c>
      <c r="C477" s="35" t="str">
        <f>IF(BPU!C477="","",BPU!C477)</f>
        <v/>
      </c>
      <c r="D477" s="44" t="str">
        <f>IF(DQE!D477="","",DQE!D477)</f>
        <v/>
      </c>
      <c r="E477" s="37" t="str">
        <f>IF(BPU!D477="","",BPU!D477)</f>
        <v/>
      </c>
      <c r="F477" s="32" t="str">
        <f>IF(BPU!E477="","",BPU!E477)</f>
        <v/>
      </c>
      <c r="G477" s="38" t="str">
        <f>IF(DQE!F477="","",DQE!F477)</f>
        <v/>
      </c>
    </row>
    <row r="478" ht="26" customHeight="1">
      <c r="A478" s="35" t="str">
        <f>IF(BPU!A478="","",BPU!A478)</f>
        <v/>
      </c>
      <c r="B478" s="32" t="str">
        <f>IF(BPU!B478="","",BPU!B478)</f>
        <v/>
      </c>
      <c r="C478" s="35" t="str">
        <f>IF(BPU!C478="","",BPU!C478)</f>
        <v/>
      </c>
      <c r="D478" s="44" t="str">
        <f>IF(DQE!D478="","",DQE!D478)</f>
        <v/>
      </c>
      <c r="E478" s="37" t="str">
        <f>IF(BPU!D478="","",BPU!D478)</f>
        <v/>
      </c>
      <c r="F478" s="32" t="str">
        <f>IF(BPU!E478="","",BPU!E478)</f>
        <v/>
      </c>
      <c r="G478" s="38" t="str">
        <f>IF(DQE!F478="","",DQE!F478)</f>
        <v/>
      </c>
    </row>
    <row r="479" ht="26" customHeight="1">
      <c r="A479" s="35" t="str">
        <f>IF(BPU!A479="","",BPU!A479)</f>
        <v/>
      </c>
      <c r="B479" s="32" t="str">
        <f>IF(BPU!B479="","",BPU!B479)</f>
        <v/>
      </c>
      <c r="C479" s="35" t="str">
        <f>IF(BPU!C479="","",BPU!C479)</f>
        <v/>
      </c>
      <c r="D479" s="44" t="str">
        <f>IF(DQE!D479="","",DQE!D479)</f>
        <v/>
      </c>
      <c r="E479" s="37" t="str">
        <f>IF(BPU!D479="","",BPU!D479)</f>
        <v/>
      </c>
      <c r="F479" s="32" t="str">
        <f>IF(BPU!E479="","",BPU!E479)</f>
        <v/>
      </c>
      <c r="G479" s="38" t="str">
        <f>IF(DQE!F479="","",DQE!F479)</f>
        <v/>
      </c>
    </row>
    <row r="480" ht="26" customHeight="1">
      <c r="A480" s="35" t="str">
        <f>IF(BPU!A480="","",BPU!A480)</f>
        <v/>
      </c>
      <c r="B480" s="32" t="str">
        <f>IF(BPU!B480="","",BPU!B480)</f>
        <v/>
      </c>
      <c r="C480" s="35" t="str">
        <f>IF(BPU!C480="","",BPU!C480)</f>
        <v/>
      </c>
      <c r="D480" s="44" t="str">
        <f>IF(DQE!D480="","",DQE!D480)</f>
        <v/>
      </c>
      <c r="E480" s="37" t="str">
        <f>IF(BPU!D480="","",BPU!D480)</f>
        <v/>
      </c>
      <c r="F480" s="32" t="str">
        <f>IF(BPU!E480="","",BPU!E480)</f>
        <v/>
      </c>
      <c r="G480" s="38" t="str">
        <f>IF(DQE!F480="","",DQE!F480)</f>
        <v/>
      </c>
    </row>
    <row r="481" ht="26" customHeight="1">
      <c r="A481" s="35" t="str">
        <f>IF(BPU!A481="","",BPU!A481)</f>
        <v/>
      </c>
      <c r="B481" s="32" t="str">
        <f>IF(BPU!B481="","",BPU!B481)</f>
        <v/>
      </c>
      <c r="C481" s="35" t="str">
        <f>IF(BPU!C481="","",BPU!C481)</f>
        <v/>
      </c>
      <c r="D481" s="44" t="str">
        <f>IF(DQE!D481="","",DQE!D481)</f>
        <v/>
      </c>
      <c r="E481" s="37" t="str">
        <f>IF(BPU!D481="","",BPU!D481)</f>
        <v/>
      </c>
      <c r="F481" s="32" t="str">
        <f>IF(BPU!E481="","",BPU!E481)</f>
        <v/>
      </c>
      <c r="G481" s="38" t="str">
        <f>IF(DQE!F481="","",DQE!F481)</f>
        <v/>
      </c>
    </row>
    <row r="482" ht="26" customHeight="1">
      <c r="A482" s="35" t="str">
        <f>IF(BPU!A482="","",BPU!A482)</f>
        <v/>
      </c>
      <c r="B482" s="32" t="str">
        <f>IF(BPU!B482="","",BPU!B482)</f>
        <v/>
      </c>
      <c r="C482" s="35" t="str">
        <f>IF(BPU!C482="","",BPU!C482)</f>
        <v/>
      </c>
      <c r="D482" s="44" t="str">
        <f>IF(DQE!D482="","",DQE!D482)</f>
        <v/>
      </c>
      <c r="E482" s="37" t="str">
        <f>IF(BPU!D482="","",BPU!D482)</f>
        <v/>
      </c>
      <c r="F482" s="32" t="str">
        <f>IF(BPU!E482="","",BPU!E482)</f>
        <v/>
      </c>
      <c r="G482" s="38" t="str">
        <f>IF(DQE!F482="","",DQE!F482)</f>
        <v/>
      </c>
    </row>
    <row r="483" ht="26" customHeight="1">
      <c r="A483" s="35" t="str">
        <f>IF(BPU!A483="","",BPU!A483)</f>
        <v/>
      </c>
      <c r="B483" s="32" t="str">
        <f>IF(BPU!B483="","",BPU!B483)</f>
        <v/>
      </c>
      <c r="C483" s="35" t="str">
        <f>IF(BPU!C483="","",BPU!C483)</f>
        <v/>
      </c>
      <c r="D483" s="44" t="str">
        <f>IF(DQE!D483="","",DQE!D483)</f>
        <v/>
      </c>
      <c r="E483" s="37" t="str">
        <f>IF(BPU!D483="","",BPU!D483)</f>
        <v/>
      </c>
      <c r="F483" s="32" t="str">
        <f>IF(BPU!E483="","",BPU!E483)</f>
        <v/>
      </c>
      <c r="G483" s="38" t="str">
        <f>IF(DQE!F483="","",DQE!F483)</f>
        <v/>
      </c>
    </row>
    <row r="484" ht="26" customHeight="1">
      <c r="A484" s="35" t="str">
        <f>IF(BPU!A484="","",BPU!A484)</f>
        <v/>
      </c>
      <c r="B484" s="32" t="str">
        <f>IF(BPU!B484="","",BPU!B484)</f>
        <v/>
      </c>
      <c r="C484" s="35" t="str">
        <f>IF(BPU!C484="","",BPU!C484)</f>
        <v/>
      </c>
      <c r="D484" s="44" t="str">
        <f>IF(DQE!D484="","",DQE!D484)</f>
        <v/>
      </c>
      <c r="E484" s="37" t="str">
        <f>IF(BPU!D484="","",BPU!D484)</f>
        <v/>
      </c>
      <c r="F484" s="32" t="str">
        <f>IF(BPU!E484="","",BPU!E484)</f>
        <v/>
      </c>
      <c r="G484" s="38" t="str">
        <f>IF(DQE!F484="","",DQE!F484)</f>
        <v/>
      </c>
    </row>
    <row r="485" ht="26" customHeight="1">
      <c r="A485" s="35" t="str">
        <f>IF(BPU!A485="","",BPU!A485)</f>
        <v/>
      </c>
      <c r="B485" s="32" t="str">
        <f>IF(BPU!B485="","",BPU!B485)</f>
        <v/>
      </c>
      <c r="C485" s="35" t="str">
        <f>IF(BPU!C485="","",BPU!C485)</f>
        <v/>
      </c>
      <c r="D485" s="44" t="str">
        <f>IF(DQE!D485="","",DQE!D485)</f>
        <v/>
      </c>
      <c r="E485" s="37" t="str">
        <f>IF(BPU!D485="","",BPU!D485)</f>
        <v/>
      </c>
      <c r="F485" s="32" t="str">
        <f>IF(BPU!E485="","",BPU!E485)</f>
        <v/>
      </c>
      <c r="G485" s="38" t="str">
        <f>IF(DQE!F485="","",DQE!F485)</f>
        <v/>
      </c>
    </row>
    <row r="486" ht="26" customHeight="1">
      <c r="A486" s="35" t="str">
        <f>IF(BPU!A486="","",BPU!A486)</f>
        <v/>
      </c>
      <c r="B486" s="32" t="str">
        <f>IF(BPU!B486="","",BPU!B486)</f>
        <v/>
      </c>
      <c r="C486" s="35" t="str">
        <f>IF(BPU!C486="","",BPU!C486)</f>
        <v/>
      </c>
      <c r="D486" s="44" t="str">
        <f>IF(DQE!D486="","",DQE!D486)</f>
        <v/>
      </c>
      <c r="E486" s="37" t="str">
        <f>IF(BPU!D486="","",BPU!D486)</f>
        <v/>
      </c>
      <c r="F486" s="32" t="str">
        <f>IF(BPU!E486="","",BPU!E486)</f>
        <v/>
      </c>
      <c r="G486" s="38" t="str">
        <f>IF(DQE!F486="","",DQE!F486)</f>
        <v/>
      </c>
    </row>
    <row r="487" ht="26" customHeight="1">
      <c r="A487" s="35" t="str">
        <f>IF(BPU!A487="","",BPU!A487)</f>
        <v/>
      </c>
      <c r="B487" s="32" t="str">
        <f>IF(BPU!B487="","",BPU!B487)</f>
        <v/>
      </c>
      <c r="C487" s="35" t="str">
        <f>IF(BPU!C487="","",BPU!C487)</f>
        <v/>
      </c>
      <c r="D487" s="44" t="str">
        <f>IF(DQE!D487="","",DQE!D487)</f>
        <v/>
      </c>
      <c r="E487" s="37" t="str">
        <f>IF(BPU!D487="","",BPU!D487)</f>
        <v/>
      </c>
      <c r="F487" s="32" t="str">
        <f>IF(BPU!E487="","",BPU!E487)</f>
        <v/>
      </c>
      <c r="G487" s="38" t="str">
        <f>IF(DQE!F487="","",DQE!F487)</f>
        <v/>
      </c>
    </row>
    <row r="488" ht="26" customHeight="1">
      <c r="A488" s="35" t="str">
        <f>IF(BPU!A488="","",BPU!A488)</f>
        <v/>
      </c>
      <c r="B488" s="32" t="str">
        <f>IF(BPU!B488="","",BPU!B488)</f>
        <v/>
      </c>
      <c r="C488" s="35" t="str">
        <f>IF(BPU!C488="","",BPU!C488)</f>
        <v/>
      </c>
      <c r="D488" s="44" t="str">
        <f>IF(DQE!D488="","",DQE!D488)</f>
        <v/>
      </c>
      <c r="E488" s="37" t="str">
        <f>IF(BPU!D488="","",BPU!D488)</f>
        <v/>
      </c>
      <c r="F488" s="32" t="str">
        <f>IF(BPU!E488="","",BPU!E488)</f>
        <v/>
      </c>
      <c r="G488" s="38" t="str">
        <f>IF(DQE!F488="","",DQE!F488)</f>
        <v/>
      </c>
    </row>
    <row r="489" ht="26" customHeight="1">
      <c r="A489" s="35" t="str">
        <f>IF(BPU!A489="","",BPU!A489)</f>
        <v/>
      </c>
      <c r="B489" s="32" t="str">
        <f>IF(BPU!B489="","",BPU!B489)</f>
        <v/>
      </c>
      <c r="C489" s="35" t="str">
        <f>IF(BPU!C489="","",BPU!C489)</f>
        <v/>
      </c>
      <c r="D489" s="44" t="str">
        <f>IF(DQE!D489="","",DQE!D489)</f>
        <v/>
      </c>
      <c r="E489" s="37" t="str">
        <f>IF(BPU!D489="","",BPU!D489)</f>
        <v/>
      </c>
      <c r="F489" s="32" t="str">
        <f>IF(BPU!E489="","",BPU!E489)</f>
        <v/>
      </c>
      <c r="G489" s="38" t="str">
        <f>IF(DQE!F489="","",DQE!F489)</f>
        <v/>
      </c>
    </row>
    <row r="490" ht="26" customHeight="1">
      <c r="A490" s="35" t="str">
        <f>IF(BPU!A490="","",BPU!A490)</f>
        <v/>
      </c>
      <c r="B490" s="32" t="str">
        <f>IF(BPU!B490="","",BPU!B490)</f>
        <v/>
      </c>
      <c r="C490" s="35" t="str">
        <f>IF(BPU!C490="","",BPU!C490)</f>
        <v/>
      </c>
      <c r="D490" s="44" t="str">
        <f>IF(DQE!D490="","",DQE!D490)</f>
        <v/>
      </c>
      <c r="E490" s="37" t="str">
        <f>IF(BPU!D490="","",BPU!D490)</f>
        <v/>
      </c>
      <c r="F490" s="32" t="str">
        <f>IF(BPU!E490="","",BPU!E490)</f>
        <v/>
      </c>
      <c r="G490" s="38" t="str">
        <f>IF(DQE!F490="","",DQE!F490)</f>
        <v/>
      </c>
    </row>
    <row r="491" ht="26" customHeight="1">
      <c r="A491" s="35" t="str">
        <f>IF(BPU!A491="","",BPU!A491)</f>
        <v/>
      </c>
      <c r="B491" s="32" t="str">
        <f>IF(BPU!B491="","",BPU!B491)</f>
        <v/>
      </c>
      <c r="C491" s="35" t="str">
        <f>IF(BPU!C491="","",BPU!C491)</f>
        <v/>
      </c>
      <c r="D491" s="44" t="str">
        <f>IF(DQE!D491="","",DQE!D491)</f>
        <v/>
      </c>
      <c r="E491" s="37" t="str">
        <f>IF(BPU!D491="","",BPU!D491)</f>
        <v/>
      </c>
      <c r="F491" s="32" t="str">
        <f>IF(BPU!E491="","",BPU!E491)</f>
        <v/>
      </c>
      <c r="G491" s="38" t="str">
        <f>IF(DQE!F491="","",DQE!F491)</f>
        <v/>
      </c>
    </row>
    <row r="492" ht="26" customHeight="1">
      <c r="A492" s="35" t="str">
        <f>IF(BPU!A492="","",BPU!A492)</f>
        <v/>
      </c>
      <c r="B492" s="32" t="str">
        <f>IF(BPU!B492="","",BPU!B492)</f>
        <v/>
      </c>
      <c r="C492" s="35" t="str">
        <f>IF(BPU!C492="","",BPU!C492)</f>
        <v/>
      </c>
      <c r="D492" s="44" t="str">
        <f>IF(DQE!D492="","",DQE!D492)</f>
        <v/>
      </c>
      <c r="E492" s="37" t="str">
        <f>IF(BPU!D492="","",BPU!D492)</f>
        <v/>
      </c>
      <c r="F492" s="32" t="str">
        <f>IF(BPU!E492="","",BPU!E492)</f>
        <v/>
      </c>
      <c r="G492" s="38" t="str">
        <f>IF(DQE!F492="","",DQE!F492)</f>
        <v/>
      </c>
    </row>
    <row r="493" ht="26" customHeight="1">
      <c r="A493" s="35" t="str">
        <f>IF(BPU!A493="","",BPU!A493)</f>
        <v/>
      </c>
      <c r="B493" s="32" t="str">
        <f>IF(BPU!B493="","",BPU!B493)</f>
        <v/>
      </c>
      <c r="C493" s="35" t="str">
        <f>IF(BPU!C493="","",BPU!C493)</f>
        <v/>
      </c>
      <c r="D493" s="44" t="str">
        <f>IF(DQE!D493="","",DQE!D493)</f>
        <v/>
      </c>
      <c r="E493" s="37" t="str">
        <f>IF(BPU!D493="","",BPU!D493)</f>
        <v/>
      </c>
      <c r="F493" s="32" t="str">
        <f>IF(BPU!E493="","",BPU!E493)</f>
        <v/>
      </c>
      <c r="G493" s="38" t="str">
        <f>IF(DQE!F493="","",DQE!F493)</f>
        <v/>
      </c>
    </row>
    <row r="494" ht="26" customHeight="1">
      <c r="A494" s="35" t="str">
        <f>IF(BPU!A494="","",BPU!A494)</f>
        <v/>
      </c>
      <c r="B494" s="32" t="str">
        <f>IF(BPU!B494="","",BPU!B494)</f>
        <v/>
      </c>
      <c r="C494" s="35" t="str">
        <f>IF(BPU!C494="","",BPU!C494)</f>
        <v/>
      </c>
      <c r="D494" s="44" t="str">
        <f>IF(DQE!D494="","",DQE!D494)</f>
        <v/>
      </c>
      <c r="E494" s="37" t="str">
        <f>IF(BPU!D494="","",BPU!D494)</f>
        <v/>
      </c>
      <c r="F494" s="32" t="str">
        <f>IF(BPU!E494="","",BPU!E494)</f>
        <v/>
      </c>
      <c r="G494" s="38" t="str">
        <f>IF(DQE!F494="","",DQE!F494)</f>
        <v/>
      </c>
    </row>
    <row r="495" ht="26" customHeight="1">
      <c r="A495" s="35" t="str">
        <f>IF(BPU!A495="","",BPU!A495)</f>
        <v/>
      </c>
      <c r="B495" s="32" t="str">
        <f>IF(BPU!B495="","",BPU!B495)</f>
        <v/>
      </c>
      <c r="C495" s="35" t="str">
        <f>IF(BPU!C495="","",BPU!C495)</f>
        <v/>
      </c>
      <c r="D495" s="44" t="str">
        <f>IF(DQE!D495="","",DQE!D495)</f>
        <v/>
      </c>
      <c r="E495" s="37" t="str">
        <f>IF(BPU!D495="","",BPU!D495)</f>
        <v/>
      </c>
      <c r="F495" s="32" t="str">
        <f>IF(BPU!E495="","",BPU!E495)</f>
        <v/>
      </c>
      <c r="G495" s="38" t="str">
        <f>IF(DQE!F495="","",DQE!F495)</f>
        <v/>
      </c>
    </row>
    <row r="496" ht="26" customHeight="1">
      <c r="A496" s="35" t="str">
        <f>IF(BPU!A496="","",BPU!A496)</f>
        <v/>
      </c>
      <c r="B496" s="32" t="str">
        <f>IF(BPU!B496="","",BPU!B496)</f>
        <v/>
      </c>
      <c r="C496" s="35" t="str">
        <f>IF(BPU!C496="","",BPU!C496)</f>
        <v/>
      </c>
      <c r="D496" s="44" t="str">
        <f>IF(DQE!D496="","",DQE!D496)</f>
        <v/>
      </c>
      <c r="E496" s="37" t="str">
        <f>IF(BPU!D496="","",BPU!D496)</f>
        <v/>
      </c>
      <c r="F496" s="32" t="str">
        <f>IF(BPU!E496="","",BPU!E496)</f>
        <v/>
      </c>
      <c r="G496" s="38" t="str">
        <f>IF(DQE!F496="","",DQE!F496)</f>
        <v/>
      </c>
    </row>
    <row r="497" ht="26" customHeight="1">
      <c r="A497" s="35" t="str">
        <f>IF(BPU!A497="","",BPU!A497)</f>
        <v/>
      </c>
      <c r="B497" s="32" t="str">
        <f>IF(BPU!B497="","",BPU!B497)</f>
        <v/>
      </c>
      <c r="C497" s="35" t="str">
        <f>IF(BPU!C497="","",BPU!C497)</f>
        <v/>
      </c>
      <c r="D497" s="44" t="str">
        <f>IF(DQE!D497="","",DQE!D497)</f>
        <v/>
      </c>
      <c r="E497" s="37" t="str">
        <f>IF(BPU!D497="","",BPU!D497)</f>
        <v/>
      </c>
      <c r="F497" s="32" t="str">
        <f>IF(BPU!E497="","",BPU!E497)</f>
        <v/>
      </c>
      <c r="G497" s="38" t="str">
        <f>IF(DQE!F497="","",DQE!F497)</f>
        <v/>
      </c>
    </row>
    <row r="498" ht="26" customHeight="1">
      <c r="A498" s="35" t="str">
        <f>IF(BPU!A498="","",BPU!A498)</f>
        <v/>
      </c>
      <c r="B498" s="32" t="str">
        <f>IF(BPU!B498="","",BPU!B498)</f>
        <v/>
      </c>
      <c r="C498" s="35" t="str">
        <f>IF(BPU!C498="","",BPU!C498)</f>
        <v/>
      </c>
      <c r="D498" s="44" t="str">
        <f>IF(DQE!D498="","",DQE!D498)</f>
        <v/>
      </c>
      <c r="E498" s="37" t="str">
        <f>IF(BPU!D498="","",BPU!D498)</f>
        <v/>
      </c>
      <c r="F498" s="32" t="str">
        <f>IF(BPU!E498="","",BPU!E498)</f>
        <v/>
      </c>
      <c r="G498" s="38" t="str">
        <f>IF(DQE!F498="","",DQE!F498)</f>
        <v/>
      </c>
    </row>
    <row r="499" ht="26" customHeight="1">
      <c r="A499" s="35" t="str">
        <f>IF(BPU!A499="","",BPU!A499)</f>
        <v/>
      </c>
      <c r="B499" s="32" t="str">
        <f>IF(BPU!B499="","",BPU!B499)</f>
        <v/>
      </c>
      <c r="C499" s="35" t="str">
        <f>IF(BPU!C499="","",BPU!C499)</f>
        <v/>
      </c>
      <c r="D499" s="44" t="str">
        <f>IF(DQE!D499="","",DQE!D499)</f>
        <v/>
      </c>
      <c r="E499" s="37" t="str">
        <f>IF(BPU!D499="","",BPU!D499)</f>
        <v/>
      </c>
      <c r="F499" s="32" t="str">
        <f>IF(BPU!E499="","",BPU!E499)</f>
        <v/>
      </c>
      <c r="G499" s="38" t="str">
        <f>IF(DQE!F499="","",DQE!F499)</f>
        <v/>
      </c>
    </row>
    <row r="500" ht="26" customHeight="1">
      <c r="A500" s="35" t="str">
        <f>IF(BPU!A500="","",BPU!A500)</f>
        <v/>
      </c>
      <c r="B500" s="32" t="str">
        <f>IF(BPU!B500="","",BPU!B500)</f>
        <v/>
      </c>
      <c r="C500" s="35" t="str">
        <f>IF(BPU!C500="","",BPU!C500)</f>
        <v/>
      </c>
      <c r="D500" s="44" t="str">
        <f>IF(DQE!D500="","",DQE!D500)</f>
        <v/>
      </c>
      <c r="E500" s="37" t="str">
        <f>IF(BPU!D500="","",BPU!D500)</f>
        <v/>
      </c>
      <c r="F500" s="32" t="str">
        <f>IF(BPU!E500="","",BPU!E500)</f>
        <v/>
      </c>
      <c r="G500" s="38" t="str">
        <f>IF(DQE!F500="","",DQE!F500)</f>
        <v/>
      </c>
    </row>
    <row r="501" ht="26" customHeight="1">
      <c r="A501" s="35" t="str">
        <f>IF(BPU!A501="","",BPU!A501)</f>
        <v/>
      </c>
      <c r="B501" s="32" t="str">
        <f>IF(BPU!B501="","",BPU!B501)</f>
        <v/>
      </c>
      <c r="C501" s="35" t="str">
        <f>IF(BPU!C501="","",BPU!C501)</f>
        <v/>
      </c>
      <c r="D501" s="44" t="str">
        <f>IF(DQE!D501="","",DQE!D501)</f>
        <v/>
      </c>
      <c r="E501" s="37" t="str">
        <f>IF(BPU!D501="","",BPU!D501)</f>
        <v/>
      </c>
      <c r="F501" s="32" t="str">
        <f>IF(BPU!E501="","",BPU!E501)</f>
        <v/>
      </c>
      <c r="G501" s="38" t="str">
        <f>IF(DQE!F501="","",DQE!F501)</f>
        <v/>
      </c>
    </row>
    <row r="502" ht="26" customHeight="1">
      <c r="A502" s="35" t="str">
        <f>IF(BPU!A502="","",BPU!A502)</f>
        <v/>
      </c>
      <c r="B502" s="32" t="str">
        <f>IF(BPU!B502="","",BPU!B502)</f>
        <v/>
      </c>
      <c r="C502" s="35" t="str">
        <f>IF(BPU!C502="","",BPU!C502)</f>
        <v/>
      </c>
      <c r="D502" s="44" t="str">
        <f>IF(DQE!D502="","",DQE!D502)</f>
        <v/>
      </c>
      <c r="E502" s="37" t="str">
        <f>IF(BPU!D502="","",BPU!D502)</f>
        <v/>
      </c>
      <c r="F502" s="32" t="str">
        <f>IF(BPU!E502="","",BPU!E502)</f>
        <v/>
      </c>
      <c r="G502" s="38" t="str">
        <f>IF(DQE!F502="","",DQE!F502)</f>
        <v/>
      </c>
    </row>
    <row r="503" ht="26" customHeight="1">
      <c r="A503" s="35" t="str">
        <f>IF(BPU!A503="","",BPU!A503)</f>
        <v/>
      </c>
      <c r="B503" s="32" t="str">
        <f>IF(BPU!B503="","",BPU!B503)</f>
        <v/>
      </c>
      <c r="C503" s="35" t="str">
        <f>IF(BPU!C503="","",BPU!C503)</f>
        <v/>
      </c>
      <c r="D503" s="44" t="str">
        <f>IF(DQE!D503="","",DQE!D503)</f>
        <v/>
      </c>
      <c r="E503" s="37" t="str">
        <f>IF(BPU!D503="","",BPU!D503)</f>
        <v/>
      </c>
      <c r="F503" s="32" t="str">
        <f>IF(BPU!E503="","",BPU!E503)</f>
        <v/>
      </c>
      <c r="G503" s="38" t="str">
        <f>IF(DQE!F503="","",DQE!F503)</f>
        <v/>
      </c>
    </row>
    <row r="504" ht="26" customHeight="1">
      <c r="A504" s="35" t="str">
        <f>IF(BPU!A504="","",BPU!A504)</f>
        <v/>
      </c>
      <c r="B504" s="32" t="str">
        <f>IF(BPU!B504="","",BPU!B504)</f>
        <v/>
      </c>
      <c r="C504" s="35" t="str">
        <f>IF(BPU!C504="","",BPU!C504)</f>
        <v/>
      </c>
      <c r="D504" s="44" t="str">
        <f>IF(DQE!D504="","",DQE!D504)</f>
        <v/>
      </c>
      <c r="E504" s="37" t="str">
        <f>IF(BPU!D504="","",BPU!D504)</f>
        <v/>
      </c>
      <c r="F504" s="32" t="str">
        <f>IF(BPU!E504="","",BPU!E504)</f>
        <v/>
      </c>
      <c r="G504" s="38" t="str">
        <f>IF(DQE!F504="","",DQE!F504)</f>
        <v/>
      </c>
    </row>
    <row r="505" ht="26" customHeight="1">
      <c r="A505" s="35" t="str">
        <f>IF(BPU!A505="","",BPU!A505)</f>
        <v/>
      </c>
      <c r="B505" s="32" t="str">
        <f>IF(BPU!B505="","",BPU!B505)</f>
        <v/>
      </c>
      <c r="C505" s="35" t="str">
        <f>IF(BPU!C505="","",BPU!C505)</f>
        <v/>
      </c>
      <c r="D505" s="44" t="str">
        <f>IF(DQE!D505="","",DQE!D505)</f>
        <v/>
      </c>
      <c r="E505" s="37" t="str">
        <f>IF(BPU!D505="","",BPU!D505)</f>
        <v/>
      </c>
      <c r="F505" s="32" t="str">
        <f>IF(BPU!E505="","",BPU!E505)</f>
        <v/>
      </c>
      <c r="G505" s="38" t="str">
        <f>IF(DQE!F505="","",DQE!F505)</f>
        <v/>
      </c>
    </row>
    <row r="506" ht="26" customHeight="1">
      <c r="A506" s="35" t="str">
        <f>IF(BPU!A506="","",BPU!A506)</f>
        <v/>
      </c>
      <c r="B506" s="32" t="str">
        <f>IF(BPU!B506="","",BPU!B506)</f>
        <v/>
      </c>
      <c r="C506" s="35" t="str">
        <f>IF(BPU!C506="","",BPU!C506)</f>
        <v/>
      </c>
      <c r="D506" s="44" t="str">
        <f>IF(DQE!D506="","",DQE!D506)</f>
        <v/>
      </c>
      <c r="E506" s="37" t="str">
        <f>IF(BPU!D506="","",BPU!D506)</f>
        <v/>
      </c>
      <c r="F506" s="32" t="str">
        <f>IF(BPU!E506="","",BPU!E506)</f>
        <v/>
      </c>
      <c r="G506" s="38" t="str">
        <f>IF(DQE!F506="","",DQE!F506)</f>
        <v/>
      </c>
    </row>
    <row r="507" ht="26" customHeight="1">
      <c r="A507" s="35" t="str">
        <f>IF(BPU!A507="","",BPU!A507)</f>
        <v/>
      </c>
      <c r="B507" s="32" t="str">
        <f>IF(BPU!B507="","",BPU!B507)</f>
        <v/>
      </c>
      <c r="C507" s="35" t="str">
        <f>IF(BPU!C507="","",BPU!C507)</f>
        <v/>
      </c>
      <c r="D507" s="44" t="str">
        <f>IF(DQE!D507="","",DQE!D507)</f>
        <v/>
      </c>
      <c r="E507" s="37" t="str">
        <f>IF(BPU!D507="","",BPU!D507)</f>
        <v/>
      </c>
      <c r="F507" s="32" t="str">
        <f>IF(BPU!E507="","",BPU!E507)</f>
        <v/>
      </c>
      <c r="G507" s="38" t="str">
        <f>IF(DQE!F507="","",DQE!F507)</f>
        <v/>
      </c>
    </row>
    <row r="508" ht="26" customHeight="1">
      <c r="A508" s="35" t="str">
        <f>IF(BPU!A508="","",BPU!A508)</f>
        <v/>
      </c>
      <c r="B508" s="32" t="str">
        <f>IF(BPU!B508="","",BPU!B508)</f>
        <v/>
      </c>
      <c r="C508" s="35" t="str">
        <f>IF(BPU!C508="","",BPU!C508)</f>
        <v/>
      </c>
      <c r="D508" s="44" t="str">
        <f>IF(DQE!D508="","",DQE!D508)</f>
        <v/>
      </c>
      <c r="E508" s="37" t="str">
        <f>IF(BPU!D508="","",BPU!D508)</f>
        <v/>
      </c>
      <c r="F508" s="32" t="str">
        <f>IF(BPU!E508="","",BPU!E508)</f>
        <v/>
      </c>
      <c r="G508" s="38" t="str">
        <f>IF(DQE!F508="","",DQE!F508)</f>
        <v/>
      </c>
    </row>
    <row r="509" ht="26" customHeight="1">
      <c r="A509" s="35" t="str">
        <f>IF(BPU!A509="","",BPU!A509)</f>
        <v/>
      </c>
      <c r="B509" s="32" t="str">
        <f>IF(BPU!B509="","",BPU!B509)</f>
        <v/>
      </c>
      <c r="C509" s="35" t="str">
        <f>IF(BPU!C509="","",BPU!C509)</f>
        <v/>
      </c>
      <c r="D509" s="44" t="str">
        <f>IF(DQE!D509="","",DQE!D509)</f>
        <v/>
      </c>
      <c r="E509" s="37" t="str">
        <f>IF(BPU!D509="","",BPU!D509)</f>
        <v/>
      </c>
      <c r="F509" s="32" t="str">
        <f>IF(BPU!E509="","",BPU!E509)</f>
        <v/>
      </c>
      <c r="G509" s="38" t="str">
        <f>IF(DQE!F509="","",DQE!F509)</f>
        <v/>
      </c>
    </row>
    <row r="510" ht="26" customHeight="1">
      <c r="A510" s="35" t="str">
        <f>IF(BPU!A510="","",BPU!A510)</f>
        <v/>
      </c>
      <c r="B510" s="32" t="str">
        <f>IF(BPU!B510="","",BPU!B510)</f>
        <v/>
      </c>
      <c r="C510" s="35" t="str">
        <f>IF(BPU!C510="","",BPU!C510)</f>
        <v/>
      </c>
      <c r="D510" s="44" t="str">
        <f>IF(DQE!D510="","",DQE!D510)</f>
        <v/>
      </c>
      <c r="E510" s="37" t="str">
        <f>IF(BPU!D510="","",BPU!D510)</f>
        <v/>
      </c>
      <c r="F510" s="32" t="str">
        <f>IF(BPU!E510="","",BPU!E510)</f>
        <v/>
      </c>
      <c r="G510" s="38" t="str">
        <f>IF(DQE!F510="","",DQE!F510)</f>
        <v/>
      </c>
    </row>
    <row r="511" ht="26" customHeight="1">
      <c r="A511" s="35" t="str">
        <f>IF(BPU!A511="","",BPU!A511)</f>
        <v/>
      </c>
      <c r="B511" s="32" t="str">
        <f>IF(BPU!B511="","",BPU!B511)</f>
        <v/>
      </c>
      <c r="C511" s="35" t="str">
        <f>IF(BPU!C511="","",BPU!C511)</f>
        <v/>
      </c>
      <c r="D511" s="44" t="str">
        <f>IF(DQE!D511="","",DQE!D511)</f>
        <v/>
      </c>
      <c r="E511" s="37" t="str">
        <f>IF(BPU!D511="","",BPU!D511)</f>
        <v/>
      </c>
      <c r="F511" s="32" t="str">
        <f>IF(BPU!E511="","",BPU!E511)</f>
        <v/>
      </c>
      <c r="G511" s="38" t="str">
        <f>IF(DQE!F511="","",DQE!F511)</f>
        <v/>
      </c>
    </row>
    <row r="512" ht="26" customHeight="1">
      <c r="A512" s="35" t="str">
        <f>IF(BPU!A512="","",BPU!A512)</f>
        <v/>
      </c>
      <c r="B512" s="32" t="str">
        <f>IF(BPU!B512="","",BPU!B512)</f>
        <v/>
      </c>
      <c r="C512" s="35" t="str">
        <f>IF(BPU!C512="","",BPU!C512)</f>
        <v/>
      </c>
      <c r="D512" s="44" t="str">
        <f>IF(DQE!D512="","",DQE!D512)</f>
        <v/>
      </c>
      <c r="E512" s="37" t="str">
        <f>IF(BPU!D512="","",BPU!D512)</f>
        <v/>
      </c>
      <c r="F512" s="32" t="str">
        <f>IF(BPU!E512="","",BPU!E512)</f>
        <v/>
      </c>
      <c r="G512" s="38" t="str">
        <f>IF(DQE!F512="","",DQE!F512)</f>
        <v/>
      </c>
    </row>
    <row r="513" ht="26" customHeight="1">
      <c r="A513" s="35" t="str">
        <f>IF(BPU!A513="","",BPU!A513)</f>
        <v/>
      </c>
      <c r="B513" s="32" t="str">
        <f>IF(BPU!B513="","",BPU!B513)</f>
        <v/>
      </c>
      <c r="C513" s="35" t="str">
        <f>IF(BPU!C513="","",BPU!C513)</f>
        <v/>
      </c>
      <c r="D513" s="44" t="str">
        <f>IF(DQE!D513="","",DQE!D513)</f>
        <v/>
      </c>
      <c r="E513" s="37" t="str">
        <f>IF(BPU!D513="","",BPU!D513)</f>
        <v/>
      </c>
      <c r="F513" s="32" t="str">
        <f>IF(BPU!E513="","",BPU!E513)</f>
        <v/>
      </c>
      <c r="G513" s="38" t="str">
        <f>IF(DQE!F513="","",DQE!F513)</f>
        <v/>
      </c>
    </row>
    <row r="514" ht="26" customHeight="1">
      <c r="A514" s="35" t="str">
        <f>IF(BPU!A514="","",BPU!A514)</f>
        <v/>
      </c>
      <c r="B514" s="32" t="str">
        <f>IF(BPU!B514="","",BPU!B514)</f>
        <v/>
      </c>
      <c r="C514" s="35" t="str">
        <f>IF(BPU!C514="","",BPU!C514)</f>
        <v/>
      </c>
      <c r="D514" s="44" t="str">
        <f>IF(DQE!D514="","",DQE!D514)</f>
        <v/>
      </c>
      <c r="E514" s="37" t="str">
        <f>IF(BPU!D514="","",BPU!D514)</f>
        <v/>
      </c>
      <c r="F514" s="32" t="str">
        <f>IF(BPU!E514="","",BPU!E514)</f>
        <v/>
      </c>
      <c r="G514" s="38" t="str">
        <f>IF(DQE!F514="","",DQE!F514)</f>
        <v/>
      </c>
    </row>
    <row r="515" ht="26" customHeight="1">
      <c r="A515" s="35" t="str">
        <f>IF(BPU!A515="","",BPU!A515)</f>
        <v/>
      </c>
      <c r="B515" s="32" t="str">
        <f>IF(BPU!B515="","",BPU!B515)</f>
        <v/>
      </c>
      <c r="C515" s="35" t="str">
        <f>IF(BPU!C515="","",BPU!C515)</f>
        <v/>
      </c>
      <c r="D515" s="44" t="str">
        <f>IF(DQE!D515="","",DQE!D515)</f>
        <v/>
      </c>
      <c r="E515" s="37" t="str">
        <f>IF(BPU!D515="","",BPU!D515)</f>
        <v/>
      </c>
      <c r="F515" s="32" t="str">
        <f>IF(BPU!E515="","",BPU!E515)</f>
        <v/>
      </c>
      <c r="G515" s="38" t="str">
        <f>IF(DQE!F515="","",DQE!F515)</f>
        <v/>
      </c>
    </row>
    <row r="516" ht="26" customHeight="1">
      <c r="A516" s="35" t="str">
        <f>IF(BPU!A516="","",BPU!A516)</f>
        <v/>
      </c>
      <c r="B516" s="32" t="str">
        <f>IF(BPU!B516="","",BPU!B516)</f>
        <v/>
      </c>
      <c r="C516" s="35" t="str">
        <f>IF(BPU!C516="","",BPU!C516)</f>
        <v/>
      </c>
      <c r="D516" s="44" t="str">
        <f>IF(DQE!D516="","",DQE!D516)</f>
        <v/>
      </c>
      <c r="E516" s="37" t="str">
        <f>IF(BPU!D516="","",BPU!D516)</f>
        <v/>
      </c>
      <c r="F516" s="32" t="str">
        <f>IF(BPU!E516="","",BPU!E516)</f>
        <v/>
      </c>
      <c r="G516" s="38" t="str">
        <f>IF(DQE!F516="","",DQE!F516)</f>
        <v/>
      </c>
    </row>
    <row r="517" ht="26" customHeight="1">
      <c r="A517" s="35" t="str">
        <f>IF(BPU!A517="","",BPU!A517)</f>
        <v/>
      </c>
      <c r="B517" s="32" t="str">
        <f>IF(BPU!B517="","",BPU!B517)</f>
        <v/>
      </c>
      <c r="C517" s="35" t="str">
        <f>IF(BPU!C517="","",BPU!C517)</f>
        <v/>
      </c>
      <c r="D517" s="44" t="str">
        <f>IF(DQE!D517="","",DQE!D517)</f>
        <v/>
      </c>
      <c r="E517" s="37" t="str">
        <f>IF(BPU!D517="","",BPU!D517)</f>
        <v/>
      </c>
      <c r="F517" s="32" t="str">
        <f>IF(BPU!E517="","",BPU!E517)</f>
        <v/>
      </c>
      <c r="G517" s="38" t="str">
        <f>IF(DQE!F517="","",DQE!F517)</f>
        <v/>
      </c>
    </row>
    <row r="518" ht="26" customHeight="1">
      <c r="A518" s="35" t="str">
        <f>IF(BPU!A518="","",BPU!A518)</f>
        <v/>
      </c>
      <c r="B518" s="32" t="str">
        <f>IF(BPU!B518="","",BPU!B518)</f>
        <v/>
      </c>
      <c r="C518" s="35" t="str">
        <f>IF(BPU!C518="","",BPU!C518)</f>
        <v/>
      </c>
      <c r="D518" s="44" t="str">
        <f>IF(DQE!D518="","",DQE!D518)</f>
        <v/>
      </c>
      <c r="E518" s="37" t="str">
        <f>IF(BPU!D518="","",BPU!D518)</f>
        <v/>
      </c>
      <c r="F518" s="32" t="str">
        <f>IF(BPU!E518="","",BPU!E518)</f>
        <v/>
      </c>
      <c r="G518" s="38" t="str">
        <f>IF(DQE!F518="","",DQE!F518)</f>
        <v/>
      </c>
    </row>
    <row r="519" ht="26" customHeight="1">
      <c r="A519" s="35" t="str">
        <f>IF(BPU!A519="","",BPU!A519)</f>
        <v/>
      </c>
      <c r="B519" s="32" t="str">
        <f>IF(BPU!B519="","",BPU!B519)</f>
        <v/>
      </c>
      <c r="C519" s="35" t="str">
        <f>IF(BPU!C519="","",BPU!C519)</f>
        <v/>
      </c>
      <c r="D519" s="44" t="str">
        <f>IF(DQE!D519="","",DQE!D519)</f>
        <v/>
      </c>
      <c r="E519" s="37" t="str">
        <f>IF(BPU!D519="","",BPU!D519)</f>
        <v/>
      </c>
      <c r="F519" s="32" t="str">
        <f>IF(BPU!E519="","",BPU!E519)</f>
        <v/>
      </c>
      <c r="G519" s="38" t="str">
        <f>IF(DQE!F519="","",DQE!F519)</f>
        <v/>
      </c>
    </row>
    <row r="520" ht="26" customHeight="1">
      <c r="A520" s="35" t="str">
        <f>IF(BPU!A520="","",BPU!A520)</f>
        <v/>
      </c>
      <c r="B520" s="32" t="str">
        <f>IF(BPU!B520="","",BPU!B520)</f>
        <v/>
      </c>
      <c r="C520" s="35" t="str">
        <f>IF(BPU!C520="","",BPU!C520)</f>
        <v/>
      </c>
      <c r="D520" s="44" t="str">
        <f>IF(DQE!D520="","",DQE!D520)</f>
        <v/>
      </c>
      <c r="E520" s="37" t="str">
        <f>IF(BPU!D520="","",BPU!D520)</f>
        <v/>
      </c>
      <c r="F520" s="32" t="str">
        <f>IF(BPU!E520="","",BPU!E520)</f>
        <v/>
      </c>
      <c r="G520" s="38" t="str">
        <f>IF(DQE!F520="","",DQE!F520)</f>
        <v/>
      </c>
    </row>
    <row r="521" ht="26" customHeight="1">
      <c r="A521" s="35" t="str">
        <f>IF(BPU!A521="","",BPU!A521)</f>
        <v/>
      </c>
      <c r="B521" s="32" t="str">
        <f>IF(BPU!B521="","",BPU!B521)</f>
        <v/>
      </c>
      <c r="C521" s="35" t="str">
        <f>IF(BPU!C521="","",BPU!C521)</f>
        <v/>
      </c>
      <c r="D521" s="44" t="str">
        <f>IF(DQE!D521="","",DQE!D521)</f>
        <v/>
      </c>
      <c r="E521" s="37" t="str">
        <f>IF(BPU!D521="","",BPU!D521)</f>
        <v/>
      </c>
      <c r="F521" s="32" t="str">
        <f>IF(BPU!E521="","",BPU!E521)</f>
        <v/>
      </c>
      <c r="G521" s="38" t="str">
        <f>IF(DQE!F521="","",DQE!F521)</f>
        <v/>
      </c>
    </row>
    <row r="522" ht="26" customHeight="1">
      <c r="A522" s="35" t="str">
        <f>IF(BPU!A522="","",BPU!A522)</f>
        <v/>
      </c>
      <c r="B522" s="32" t="str">
        <f>IF(BPU!B522="","",BPU!B522)</f>
        <v/>
      </c>
      <c r="C522" s="35" t="str">
        <f>IF(BPU!C522="","",BPU!C522)</f>
        <v/>
      </c>
      <c r="D522" s="44" t="str">
        <f>IF(DQE!D522="","",DQE!D522)</f>
        <v/>
      </c>
      <c r="E522" s="37" t="str">
        <f>IF(BPU!D522="","",BPU!D522)</f>
        <v/>
      </c>
      <c r="F522" s="32" t="str">
        <f>IF(BPU!E522="","",BPU!E522)</f>
        <v/>
      </c>
      <c r="G522" s="38" t="str">
        <f>IF(DQE!F522="","",DQE!F522)</f>
        <v/>
      </c>
    </row>
    <row r="523" ht="26" customHeight="1">
      <c r="A523" s="35" t="str">
        <f>IF(BPU!A523="","",BPU!A523)</f>
        <v/>
      </c>
      <c r="B523" s="32" t="str">
        <f>IF(BPU!B523="","",BPU!B523)</f>
        <v/>
      </c>
      <c r="C523" s="35" t="str">
        <f>IF(BPU!C523="","",BPU!C523)</f>
        <v/>
      </c>
      <c r="D523" s="44" t="str">
        <f>IF(DQE!D523="","",DQE!D523)</f>
        <v/>
      </c>
      <c r="E523" s="37" t="str">
        <f>IF(BPU!D523="","",BPU!D523)</f>
        <v/>
      </c>
      <c r="F523" s="32" t="str">
        <f>IF(BPU!E523="","",BPU!E523)</f>
        <v/>
      </c>
      <c r="G523" s="38" t="str">
        <f>IF(DQE!F523="","",DQE!F523)</f>
        <v/>
      </c>
    </row>
    <row r="524" ht="26" customHeight="1">
      <c r="A524" s="35" t="str">
        <f>IF(BPU!A524="","",BPU!A524)</f>
        <v/>
      </c>
      <c r="B524" s="32" t="str">
        <f>IF(BPU!B524="","",BPU!B524)</f>
        <v/>
      </c>
      <c r="C524" s="35" t="str">
        <f>IF(BPU!C524="","",BPU!C524)</f>
        <v/>
      </c>
      <c r="D524" s="44" t="str">
        <f>IF(DQE!D524="","",DQE!D524)</f>
        <v/>
      </c>
      <c r="E524" s="37" t="str">
        <f>IF(BPU!D524="","",BPU!D524)</f>
        <v/>
      </c>
      <c r="F524" s="32" t="str">
        <f>IF(BPU!E524="","",BPU!E524)</f>
        <v/>
      </c>
      <c r="G524" s="38" t="str">
        <f>IF(DQE!F524="","",DQE!F524)</f>
        <v/>
      </c>
    </row>
    <row r="525" ht="26" customHeight="1">
      <c r="A525" s="35" t="str">
        <f>IF(BPU!A525="","",BPU!A525)</f>
        <v/>
      </c>
      <c r="B525" s="32" t="str">
        <f>IF(BPU!B525="","",BPU!B525)</f>
        <v/>
      </c>
      <c r="C525" s="35" t="str">
        <f>IF(BPU!C525="","",BPU!C525)</f>
        <v/>
      </c>
      <c r="D525" s="44" t="str">
        <f>IF(DQE!D525="","",DQE!D525)</f>
        <v/>
      </c>
      <c r="E525" s="37" t="str">
        <f>IF(BPU!D525="","",BPU!D525)</f>
        <v/>
      </c>
      <c r="F525" s="32" t="str">
        <f>IF(BPU!E525="","",BPU!E525)</f>
        <v/>
      </c>
      <c r="G525" s="38" t="str">
        <f>IF(DQE!F525="","",DQE!F525)</f>
        <v/>
      </c>
    </row>
    <row r="526" ht="26" customHeight="1">
      <c r="A526" s="35" t="str">
        <f>IF(BPU!A526="","",BPU!A526)</f>
        <v/>
      </c>
      <c r="B526" s="32" t="str">
        <f>IF(BPU!B526="","",BPU!B526)</f>
        <v/>
      </c>
      <c r="C526" s="35" t="str">
        <f>IF(BPU!C526="","",BPU!C526)</f>
        <v/>
      </c>
      <c r="D526" s="44" t="str">
        <f>IF(DQE!D526="","",DQE!D526)</f>
        <v/>
      </c>
      <c r="E526" s="37" t="str">
        <f>IF(BPU!D526="","",BPU!D526)</f>
        <v/>
      </c>
      <c r="F526" s="32" t="str">
        <f>IF(BPU!E526="","",BPU!E526)</f>
        <v/>
      </c>
      <c r="G526" s="38" t="str">
        <f>IF(DQE!F526="","",DQE!F526)</f>
        <v/>
      </c>
    </row>
    <row r="527" ht="26" customHeight="1">
      <c r="A527" s="35" t="str">
        <f>IF(BPU!A527="","",BPU!A527)</f>
        <v/>
      </c>
      <c r="B527" s="32" t="str">
        <f>IF(BPU!B527="","",BPU!B527)</f>
        <v/>
      </c>
      <c r="C527" s="35" t="str">
        <f>IF(BPU!C527="","",BPU!C527)</f>
        <v/>
      </c>
      <c r="D527" s="44" t="str">
        <f>IF(DQE!D527="","",DQE!D527)</f>
        <v/>
      </c>
      <c r="E527" s="37" t="str">
        <f>IF(BPU!D527="","",BPU!D527)</f>
        <v/>
      </c>
      <c r="F527" s="32" t="str">
        <f>IF(BPU!E527="","",BPU!E527)</f>
        <v/>
      </c>
      <c r="G527" s="38" t="str">
        <f>IF(DQE!F527="","",DQE!F527)</f>
        <v/>
      </c>
    </row>
    <row r="528" ht="26" customHeight="1">
      <c r="A528" s="35" t="str">
        <f>IF(BPU!A528="","",BPU!A528)</f>
        <v/>
      </c>
      <c r="B528" s="32" t="str">
        <f>IF(BPU!B528="","",BPU!B528)</f>
        <v/>
      </c>
      <c r="C528" s="35" t="str">
        <f>IF(BPU!C528="","",BPU!C528)</f>
        <v/>
      </c>
      <c r="D528" s="44" t="str">
        <f>IF(DQE!D528="","",DQE!D528)</f>
        <v/>
      </c>
      <c r="E528" s="37" t="str">
        <f>IF(BPU!D528="","",BPU!D528)</f>
        <v/>
      </c>
      <c r="F528" s="32" t="str">
        <f>IF(BPU!E528="","",BPU!E528)</f>
        <v/>
      </c>
      <c r="G528" s="38" t="str">
        <f>IF(DQE!F528="","",DQE!F528)</f>
        <v/>
      </c>
    </row>
    <row r="529" ht="26" customHeight="1">
      <c r="A529" s="35" t="str">
        <f>IF(BPU!A529="","",BPU!A529)</f>
        <v/>
      </c>
      <c r="B529" s="32" t="str">
        <f>IF(BPU!B529="","",BPU!B529)</f>
        <v/>
      </c>
      <c r="C529" s="35" t="str">
        <f>IF(BPU!C529="","",BPU!C529)</f>
        <v/>
      </c>
      <c r="D529" s="44" t="str">
        <f>IF(DQE!D529="","",DQE!D529)</f>
        <v/>
      </c>
      <c r="E529" s="37" t="str">
        <f>IF(BPU!D529="","",BPU!D529)</f>
        <v/>
      </c>
      <c r="F529" s="32" t="str">
        <f>IF(BPU!E529="","",BPU!E529)</f>
        <v/>
      </c>
      <c r="G529" s="38" t="str">
        <f>IF(DQE!F529="","",DQE!F529)</f>
        <v/>
      </c>
    </row>
    <row r="530" ht="26" customHeight="1">
      <c r="A530" s="35" t="str">
        <f>IF(BPU!A530="","",BPU!A530)</f>
        <v/>
      </c>
      <c r="B530" s="32" t="str">
        <f>IF(BPU!B530="","",BPU!B530)</f>
        <v/>
      </c>
      <c r="C530" s="35" t="str">
        <f>IF(BPU!C530="","",BPU!C530)</f>
        <v/>
      </c>
      <c r="D530" s="44" t="str">
        <f>IF(DQE!D530="","",DQE!D530)</f>
        <v/>
      </c>
      <c r="E530" s="37" t="str">
        <f>IF(BPU!D530="","",BPU!D530)</f>
        <v/>
      </c>
      <c r="F530" s="32" t="str">
        <f>IF(BPU!E530="","",BPU!E530)</f>
        <v/>
      </c>
      <c r="G530" s="38" t="str">
        <f>IF(DQE!F530="","",DQE!F530)</f>
        <v/>
      </c>
    </row>
    <row r="531" ht="26" customHeight="1">
      <c r="A531" s="35" t="str">
        <f>IF(BPU!A531="","",BPU!A531)</f>
        <v/>
      </c>
      <c r="B531" s="32" t="str">
        <f>IF(BPU!B531="","",BPU!B531)</f>
        <v/>
      </c>
      <c r="C531" s="35" t="str">
        <f>IF(BPU!C531="","",BPU!C531)</f>
        <v/>
      </c>
      <c r="D531" s="44" t="str">
        <f>IF(DQE!D531="","",DQE!D531)</f>
        <v/>
      </c>
      <c r="E531" s="37" t="str">
        <f>IF(BPU!D531="","",BPU!D531)</f>
        <v/>
      </c>
      <c r="F531" s="32" t="str">
        <f>IF(BPU!E531="","",BPU!E531)</f>
        <v/>
      </c>
      <c r="G531" s="38" t="str">
        <f>IF(DQE!F531="","",DQE!F531)</f>
        <v/>
      </c>
    </row>
    <row r="532" ht="26" customHeight="1">
      <c r="A532" s="35" t="str">
        <f>IF(BPU!A532="","",BPU!A532)</f>
        <v/>
      </c>
      <c r="B532" s="32" t="str">
        <f>IF(BPU!B532="","",BPU!B532)</f>
        <v/>
      </c>
      <c r="C532" s="35" t="str">
        <f>IF(BPU!C532="","",BPU!C532)</f>
        <v/>
      </c>
      <c r="D532" s="44" t="str">
        <f>IF(DQE!D532="","",DQE!D532)</f>
        <v/>
      </c>
      <c r="E532" s="37" t="str">
        <f>IF(BPU!D532="","",BPU!D532)</f>
        <v/>
      </c>
      <c r="F532" s="32" t="str">
        <f>IF(BPU!E532="","",BPU!E532)</f>
        <v/>
      </c>
      <c r="G532" s="38" t="str">
        <f>IF(DQE!F532="","",DQE!F532)</f>
        <v/>
      </c>
    </row>
    <row r="533" ht="26" customHeight="1">
      <c r="A533" s="35" t="str">
        <f>IF(BPU!A533="","",BPU!A533)</f>
        <v/>
      </c>
      <c r="B533" s="32" t="str">
        <f>IF(BPU!B533="","",BPU!B533)</f>
        <v/>
      </c>
      <c r="C533" s="35" t="str">
        <f>IF(BPU!C533="","",BPU!C533)</f>
        <v/>
      </c>
      <c r="D533" s="44" t="str">
        <f>IF(DQE!D533="","",DQE!D533)</f>
        <v/>
      </c>
      <c r="E533" s="37" t="str">
        <f>IF(BPU!D533="","",BPU!D533)</f>
        <v/>
      </c>
      <c r="F533" s="32" t="str">
        <f>IF(BPU!E533="","",BPU!E533)</f>
        <v/>
      </c>
      <c r="G533" s="38" t="str">
        <f>IF(DQE!F533="","",DQE!F533)</f>
        <v/>
      </c>
    </row>
    <row r="534" ht="26" customHeight="1">
      <c r="A534" s="35" t="str">
        <f>IF(BPU!A534="","",BPU!A534)</f>
        <v/>
      </c>
      <c r="B534" s="32" t="str">
        <f>IF(BPU!B534="","",BPU!B534)</f>
        <v/>
      </c>
      <c r="C534" s="35" t="str">
        <f>IF(BPU!C534="","",BPU!C534)</f>
        <v/>
      </c>
      <c r="D534" s="44" t="str">
        <f>IF(DQE!D534="","",DQE!D534)</f>
        <v/>
      </c>
      <c r="E534" s="37" t="str">
        <f>IF(BPU!D534="","",BPU!D534)</f>
        <v/>
      </c>
      <c r="F534" s="32" t="str">
        <f>IF(BPU!E534="","",BPU!E534)</f>
        <v/>
      </c>
      <c r="G534" s="38" t="str">
        <f>IF(DQE!F534="","",DQE!F534)</f>
        <v/>
      </c>
    </row>
    <row r="535" ht="26" customHeight="1">
      <c r="A535" s="35" t="str">
        <f>IF(BPU!A535="","",BPU!A535)</f>
        <v/>
      </c>
      <c r="B535" s="32" t="str">
        <f>IF(BPU!B535="","",BPU!B535)</f>
        <v/>
      </c>
      <c r="C535" s="35" t="str">
        <f>IF(BPU!C535="","",BPU!C535)</f>
        <v/>
      </c>
      <c r="D535" s="44" t="str">
        <f>IF(DQE!D535="","",DQE!D535)</f>
        <v/>
      </c>
      <c r="E535" s="37" t="str">
        <f>IF(BPU!D535="","",BPU!D535)</f>
        <v/>
      </c>
      <c r="F535" s="32" t="str">
        <f>IF(BPU!E535="","",BPU!E535)</f>
        <v/>
      </c>
      <c r="G535" s="38" t="str">
        <f>IF(DQE!F535="","",DQE!F535)</f>
        <v/>
      </c>
    </row>
    <row r="536" ht="26" customHeight="1">
      <c r="A536" s="35" t="str">
        <f>IF(BPU!A536="","",BPU!A536)</f>
        <v/>
      </c>
      <c r="B536" s="32" t="str">
        <f>IF(BPU!B536="","",BPU!B536)</f>
        <v/>
      </c>
      <c r="C536" s="35" t="str">
        <f>IF(BPU!C536="","",BPU!C536)</f>
        <v/>
      </c>
      <c r="D536" s="44" t="str">
        <f>IF(DQE!D536="","",DQE!D536)</f>
        <v/>
      </c>
      <c r="E536" s="37" t="str">
        <f>IF(BPU!D536="","",BPU!D536)</f>
        <v/>
      </c>
      <c r="F536" s="32" t="str">
        <f>IF(BPU!E536="","",BPU!E536)</f>
        <v/>
      </c>
      <c r="G536" s="38" t="str">
        <f>IF(DQE!F536="","",DQE!F536)</f>
        <v/>
      </c>
    </row>
    <row r="537" ht="26" customHeight="1">
      <c r="A537" s="35" t="str">
        <f>IF(BPU!A537="","",BPU!A537)</f>
        <v/>
      </c>
      <c r="B537" s="32" t="str">
        <f>IF(BPU!B537="","",BPU!B537)</f>
        <v/>
      </c>
      <c r="C537" s="35" t="str">
        <f>IF(BPU!C537="","",BPU!C537)</f>
        <v/>
      </c>
      <c r="D537" s="44" t="str">
        <f>IF(DQE!D537="","",DQE!D537)</f>
        <v/>
      </c>
      <c r="E537" s="37" t="str">
        <f>IF(BPU!D537="","",BPU!D537)</f>
        <v/>
      </c>
      <c r="F537" s="32" t="str">
        <f>IF(BPU!E537="","",BPU!E537)</f>
        <v/>
      </c>
      <c r="G537" s="38" t="str">
        <f>IF(DQE!F537="","",DQE!F537)</f>
        <v/>
      </c>
    </row>
    <row r="538" ht="26" customHeight="1">
      <c r="A538" s="35" t="str">
        <f>IF(BPU!A538="","",BPU!A538)</f>
        <v/>
      </c>
      <c r="B538" s="32" t="str">
        <f>IF(BPU!B538="","",BPU!B538)</f>
        <v/>
      </c>
      <c r="C538" s="35" t="str">
        <f>IF(BPU!C538="","",BPU!C538)</f>
        <v/>
      </c>
      <c r="D538" s="44" t="str">
        <f>IF(DQE!D538="","",DQE!D538)</f>
        <v/>
      </c>
      <c r="E538" s="37" t="str">
        <f>IF(BPU!D538="","",BPU!D538)</f>
        <v/>
      </c>
      <c r="F538" s="32" t="str">
        <f>IF(BPU!E538="","",BPU!E538)</f>
        <v/>
      </c>
      <c r="G538" s="38" t="str">
        <f>IF(DQE!F538="","",DQE!F538)</f>
        <v/>
      </c>
    </row>
    <row r="539" ht="26" customHeight="1">
      <c r="A539" s="35" t="str">
        <f>IF(BPU!A539="","",BPU!A539)</f>
        <v/>
      </c>
      <c r="B539" s="32" t="str">
        <f>IF(BPU!B539="","",BPU!B539)</f>
        <v/>
      </c>
      <c r="C539" s="35" t="str">
        <f>IF(BPU!C539="","",BPU!C539)</f>
        <v/>
      </c>
      <c r="D539" s="44" t="str">
        <f>IF(DQE!D539="","",DQE!D539)</f>
        <v/>
      </c>
      <c r="E539" s="37" t="str">
        <f>IF(BPU!D539="","",BPU!D539)</f>
        <v/>
      </c>
      <c r="F539" s="32" t="str">
        <f>IF(BPU!E539="","",BPU!E539)</f>
        <v/>
      </c>
      <c r="G539" s="38" t="str">
        <f>IF(DQE!F539="","",DQE!F539)</f>
        <v/>
      </c>
    </row>
    <row r="540" ht="26" customHeight="1">
      <c r="A540" s="35" t="str">
        <f>IF(BPU!A540="","",BPU!A540)</f>
        <v/>
      </c>
      <c r="B540" s="32" t="str">
        <f>IF(BPU!B540="","",BPU!B540)</f>
        <v/>
      </c>
      <c r="C540" s="35" t="str">
        <f>IF(BPU!C540="","",BPU!C540)</f>
        <v/>
      </c>
      <c r="D540" s="44" t="str">
        <f>IF(DQE!D540="","",DQE!D540)</f>
        <v/>
      </c>
      <c r="E540" s="37" t="str">
        <f>IF(BPU!D540="","",BPU!D540)</f>
        <v/>
      </c>
      <c r="F540" s="32" t="str">
        <f>IF(BPU!E540="","",BPU!E540)</f>
        <v/>
      </c>
      <c r="G540" s="38" t="str">
        <f>IF(DQE!F540="","",DQE!F540)</f>
        <v/>
      </c>
    </row>
    <row r="541" ht="26" customHeight="1">
      <c r="A541" s="35" t="str">
        <f>IF(BPU!A541="","",BPU!A541)</f>
        <v/>
      </c>
      <c r="B541" s="32" t="str">
        <f>IF(BPU!B541="","",BPU!B541)</f>
        <v/>
      </c>
      <c r="C541" s="35" t="str">
        <f>IF(BPU!C541="","",BPU!C541)</f>
        <v/>
      </c>
      <c r="D541" s="44" t="str">
        <f>IF(DQE!D541="","",DQE!D541)</f>
        <v/>
      </c>
      <c r="E541" s="37" t="str">
        <f>IF(BPU!D541="","",BPU!D541)</f>
        <v/>
      </c>
      <c r="F541" s="32" t="str">
        <f>IF(BPU!E541="","",BPU!E541)</f>
        <v/>
      </c>
      <c r="G541" s="38" t="str">
        <f>IF(DQE!F541="","",DQE!F541)</f>
        <v/>
      </c>
    </row>
    <row r="542" ht="26" customHeight="1">
      <c r="A542" s="35" t="str">
        <f>IF(BPU!A542="","",BPU!A542)</f>
        <v/>
      </c>
      <c r="B542" s="32" t="str">
        <f>IF(BPU!B542="","",BPU!B542)</f>
        <v/>
      </c>
      <c r="C542" s="35" t="str">
        <f>IF(BPU!C542="","",BPU!C542)</f>
        <v/>
      </c>
      <c r="D542" s="44" t="str">
        <f>IF(DQE!D542="","",DQE!D542)</f>
        <v/>
      </c>
      <c r="E542" s="37" t="str">
        <f>IF(BPU!D542="","",BPU!D542)</f>
        <v/>
      </c>
      <c r="F542" s="32" t="str">
        <f>IF(BPU!E542="","",BPU!E542)</f>
        <v/>
      </c>
      <c r="G542" s="38" t="str">
        <f>IF(DQE!F542="","",DQE!F542)</f>
        <v/>
      </c>
    </row>
    <row r="543" ht="26" customHeight="1">
      <c r="A543" s="35" t="str">
        <f>IF(BPU!A543="","",BPU!A543)</f>
        <v/>
      </c>
      <c r="B543" s="32" t="str">
        <f>IF(BPU!B543="","",BPU!B543)</f>
        <v/>
      </c>
      <c r="C543" s="35" t="str">
        <f>IF(BPU!C543="","",BPU!C543)</f>
        <v/>
      </c>
      <c r="D543" s="44" t="str">
        <f>IF(DQE!D543="","",DQE!D543)</f>
        <v/>
      </c>
      <c r="E543" s="37" t="str">
        <f>IF(BPU!D543="","",BPU!D543)</f>
        <v/>
      </c>
      <c r="F543" s="32" t="str">
        <f>IF(BPU!E543="","",BPU!E543)</f>
        <v/>
      </c>
      <c r="G543" s="38" t="str">
        <f>IF(DQE!F543="","",DQE!F543)</f>
        <v/>
      </c>
    </row>
    <row r="544" ht="26" customHeight="1">
      <c r="A544" s="35" t="str">
        <f>IF(BPU!A544="","",BPU!A544)</f>
        <v/>
      </c>
      <c r="B544" s="32" t="str">
        <f>IF(BPU!B544="","",BPU!B544)</f>
        <v/>
      </c>
      <c r="C544" s="35" t="str">
        <f>IF(BPU!C544="","",BPU!C544)</f>
        <v/>
      </c>
      <c r="D544" s="44" t="str">
        <f>IF(DQE!D544="","",DQE!D544)</f>
        <v/>
      </c>
      <c r="E544" s="37" t="str">
        <f>IF(BPU!D544="","",BPU!D544)</f>
        <v/>
      </c>
      <c r="F544" s="32" t="str">
        <f>IF(BPU!E544="","",BPU!E544)</f>
        <v/>
      </c>
      <c r="G544" s="38" t="str">
        <f>IF(DQE!F544="","",DQE!F544)</f>
        <v/>
      </c>
    </row>
    <row r="545" ht="26" customHeight="1">
      <c r="A545" s="35" t="str">
        <f>IF(BPU!A545="","",BPU!A545)</f>
        <v/>
      </c>
      <c r="B545" s="32" t="str">
        <f>IF(BPU!B545="","",BPU!B545)</f>
        <v/>
      </c>
      <c r="C545" s="35" t="str">
        <f>IF(BPU!C545="","",BPU!C545)</f>
        <v/>
      </c>
      <c r="D545" s="44" t="str">
        <f>IF(DQE!D545="","",DQE!D545)</f>
        <v/>
      </c>
      <c r="E545" s="37" t="str">
        <f>IF(BPU!D545="","",BPU!D545)</f>
        <v/>
      </c>
      <c r="F545" s="32" t="str">
        <f>IF(BPU!E545="","",BPU!E545)</f>
        <v/>
      </c>
      <c r="G545" s="38" t="str">
        <f>IF(DQE!F545="","",DQE!F545)</f>
        <v/>
      </c>
    </row>
    <row r="546" ht="26" customHeight="1">
      <c r="A546" s="35" t="str">
        <f>IF(BPU!A546="","",BPU!A546)</f>
        <v/>
      </c>
      <c r="B546" s="32" t="str">
        <f>IF(BPU!B546="","",BPU!B546)</f>
        <v/>
      </c>
      <c r="C546" s="35" t="str">
        <f>IF(BPU!C546="","",BPU!C546)</f>
        <v/>
      </c>
      <c r="D546" s="44" t="str">
        <f>IF(DQE!D546="","",DQE!D546)</f>
        <v/>
      </c>
      <c r="E546" s="37" t="str">
        <f>IF(BPU!D546="","",BPU!D546)</f>
        <v/>
      </c>
      <c r="F546" s="32" t="str">
        <f>IF(BPU!E546="","",BPU!E546)</f>
        <v/>
      </c>
      <c r="G546" s="38" t="str">
        <f>IF(DQE!F546="","",DQE!F546)</f>
        <v/>
      </c>
    </row>
    <row r="547" ht="26" customHeight="1">
      <c r="A547" s="35" t="str">
        <f>IF(BPU!A547="","",BPU!A547)</f>
        <v/>
      </c>
      <c r="B547" s="32" t="str">
        <f>IF(BPU!B547="","",BPU!B547)</f>
        <v/>
      </c>
      <c r="C547" s="35" t="str">
        <f>IF(BPU!C547="","",BPU!C547)</f>
        <v/>
      </c>
      <c r="D547" s="44" t="str">
        <f>IF(DQE!D547="","",DQE!D547)</f>
        <v/>
      </c>
      <c r="E547" s="37" t="str">
        <f>IF(BPU!D547="","",BPU!D547)</f>
        <v/>
      </c>
      <c r="F547" s="32" t="str">
        <f>IF(BPU!E547="","",BPU!E547)</f>
        <v/>
      </c>
      <c r="G547" s="38" t="str">
        <f>IF(DQE!F547="","",DQE!F547)</f>
        <v/>
      </c>
    </row>
    <row r="548" ht="26" customHeight="1">
      <c r="A548" s="35" t="str">
        <f>IF(BPU!A548="","",BPU!A548)</f>
        <v/>
      </c>
      <c r="B548" s="32" t="str">
        <f>IF(BPU!B548="","",BPU!B548)</f>
        <v/>
      </c>
      <c r="C548" s="35" t="str">
        <f>IF(BPU!C548="","",BPU!C548)</f>
        <v/>
      </c>
      <c r="D548" s="44" t="str">
        <f>IF(DQE!D548="","",DQE!D548)</f>
        <v/>
      </c>
      <c r="E548" s="37" t="str">
        <f>IF(BPU!D548="","",BPU!D548)</f>
        <v/>
      </c>
      <c r="F548" s="32" t="str">
        <f>IF(BPU!E548="","",BPU!E548)</f>
        <v/>
      </c>
      <c r="G548" s="38" t="str">
        <f>IF(DQE!F548="","",DQE!F548)</f>
        <v/>
      </c>
    </row>
    <row r="549" ht="26" customHeight="1">
      <c r="A549" s="35" t="str">
        <f>IF(BPU!A549="","",BPU!A549)</f>
        <v/>
      </c>
      <c r="B549" s="32" t="str">
        <f>IF(BPU!B549="","",BPU!B549)</f>
        <v/>
      </c>
      <c r="C549" s="35" t="str">
        <f>IF(BPU!C549="","",BPU!C549)</f>
        <v/>
      </c>
      <c r="D549" s="44" t="str">
        <f>IF(DQE!D549="","",DQE!D549)</f>
        <v/>
      </c>
      <c r="E549" s="37" t="str">
        <f>IF(BPU!D549="","",BPU!D549)</f>
        <v/>
      </c>
      <c r="F549" s="32" t="str">
        <f>IF(BPU!E549="","",BPU!E549)</f>
        <v/>
      </c>
      <c r="G549" s="38" t="str">
        <f>IF(DQE!F549="","",DQE!F549)</f>
        <v/>
      </c>
    </row>
    <row r="550" ht="26" customHeight="1">
      <c r="A550" s="35" t="str">
        <f>IF(BPU!A550="","",BPU!A550)</f>
        <v/>
      </c>
      <c r="B550" s="32" t="str">
        <f>IF(BPU!B550="","",BPU!B550)</f>
        <v/>
      </c>
      <c r="C550" s="35" t="str">
        <f>IF(BPU!C550="","",BPU!C550)</f>
        <v/>
      </c>
      <c r="D550" s="44" t="str">
        <f>IF(DQE!D550="","",DQE!D550)</f>
        <v/>
      </c>
      <c r="E550" s="37" t="str">
        <f>IF(BPU!D550="","",BPU!D550)</f>
        <v/>
      </c>
      <c r="F550" s="32" t="str">
        <f>IF(BPU!E550="","",BPU!E550)</f>
        <v/>
      </c>
      <c r="G550" s="38" t="str">
        <f>IF(DQE!F550="","",DQE!F550)</f>
        <v/>
      </c>
    </row>
    <row r="551" ht="26" customHeight="1">
      <c r="A551" s="35" t="str">
        <f>IF(BPU!A551="","",BPU!A551)</f>
        <v/>
      </c>
      <c r="B551" s="32" t="str">
        <f>IF(BPU!B551="","",BPU!B551)</f>
        <v/>
      </c>
      <c r="C551" s="35" t="str">
        <f>IF(BPU!C551="","",BPU!C551)</f>
        <v/>
      </c>
      <c r="D551" s="44" t="str">
        <f>IF(DQE!D551="","",DQE!D551)</f>
        <v/>
      </c>
      <c r="E551" s="37" t="str">
        <f>IF(BPU!D551="","",BPU!D551)</f>
        <v/>
      </c>
      <c r="F551" s="32" t="str">
        <f>IF(BPU!E551="","",BPU!E551)</f>
        <v/>
      </c>
      <c r="G551" s="38" t="str">
        <f>IF(DQE!F551="","",DQE!F551)</f>
        <v/>
      </c>
    </row>
    <row r="552" ht="26" customHeight="1">
      <c r="A552" s="35" t="str">
        <f>IF(BPU!A552="","",BPU!A552)</f>
        <v/>
      </c>
      <c r="B552" s="32" t="str">
        <f>IF(BPU!B552="","",BPU!B552)</f>
        <v/>
      </c>
      <c r="C552" s="35" t="str">
        <f>IF(BPU!C552="","",BPU!C552)</f>
        <v/>
      </c>
      <c r="D552" s="44" t="str">
        <f>IF(DQE!D552="","",DQE!D552)</f>
        <v/>
      </c>
      <c r="E552" s="37" t="str">
        <f>IF(BPU!D552="","",BPU!D552)</f>
        <v/>
      </c>
      <c r="F552" s="32" t="str">
        <f>IF(BPU!E552="","",BPU!E552)</f>
        <v/>
      </c>
      <c r="G552" s="38" t="str">
        <f>IF(DQE!F552="","",DQE!F552)</f>
        <v/>
      </c>
    </row>
    <row r="553" ht="26" customHeight="1">
      <c r="A553" s="35" t="str">
        <f>IF(BPU!A553="","",BPU!A553)</f>
        <v/>
      </c>
      <c r="B553" s="32" t="str">
        <f>IF(BPU!B553="","",BPU!B553)</f>
        <v/>
      </c>
      <c r="C553" s="35" t="str">
        <f>IF(BPU!C553="","",BPU!C553)</f>
        <v/>
      </c>
      <c r="D553" s="44" t="str">
        <f>IF(DQE!D553="","",DQE!D553)</f>
        <v/>
      </c>
      <c r="E553" s="37" t="str">
        <f>IF(BPU!D553="","",BPU!D553)</f>
        <v/>
      </c>
      <c r="F553" s="32" t="str">
        <f>IF(BPU!E553="","",BPU!E553)</f>
        <v/>
      </c>
      <c r="G553" s="38" t="str">
        <f>IF(DQE!F553="","",DQE!F553)</f>
        <v/>
      </c>
    </row>
    <row r="554" ht="26" customHeight="1">
      <c r="A554" s="35" t="str">
        <f>IF(BPU!A554="","",BPU!A554)</f>
        <v/>
      </c>
      <c r="B554" s="32" t="str">
        <f>IF(BPU!B554="","",BPU!B554)</f>
        <v/>
      </c>
      <c r="C554" s="35" t="str">
        <f>IF(BPU!C554="","",BPU!C554)</f>
        <v/>
      </c>
      <c r="D554" s="44" t="str">
        <f>IF(DQE!D554="","",DQE!D554)</f>
        <v/>
      </c>
      <c r="E554" s="37" t="str">
        <f>IF(BPU!D554="","",BPU!D554)</f>
        <v/>
      </c>
      <c r="F554" s="32" t="str">
        <f>IF(BPU!E554="","",BPU!E554)</f>
        <v/>
      </c>
      <c r="G554" s="38" t="str">
        <f>IF(DQE!F554="","",DQE!F554)</f>
        <v/>
      </c>
    </row>
    <row r="555" ht="26" customHeight="1">
      <c r="A555" s="35" t="str">
        <f>IF(BPU!A555="","",BPU!A555)</f>
        <v/>
      </c>
      <c r="B555" s="32" t="str">
        <f>IF(BPU!B555="","",BPU!B555)</f>
        <v/>
      </c>
      <c r="C555" s="35" t="str">
        <f>IF(BPU!C555="","",BPU!C555)</f>
        <v/>
      </c>
      <c r="D555" s="44" t="str">
        <f>IF(DQE!D555="","",DQE!D555)</f>
        <v/>
      </c>
      <c r="E555" s="37" t="str">
        <f>IF(BPU!D555="","",BPU!D555)</f>
        <v/>
      </c>
      <c r="F555" s="32" t="str">
        <f>IF(BPU!E555="","",BPU!E555)</f>
        <v/>
      </c>
      <c r="G555" s="38" t="str">
        <f>IF(DQE!F555="","",DQE!F555)</f>
        <v/>
      </c>
    </row>
    <row r="556" ht="26" customHeight="1">
      <c r="A556" s="35" t="str">
        <f>IF(BPU!A556="","",BPU!A556)</f>
        <v/>
      </c>
      <c r="B556" s="32" t="str">
        <f>IF(BPU!B556="","",BPU!B556)</f>
        <v/>
      </c>
      <c r="C556" s="35" t="str">
        <f>IF(BPU!C556="","",BPU!C556)</f>
        <v/>
      </c>
      <c r="D556" s="44" t="str">
        <f>IF(DQE!D556="","",DQE!D556)</f>
        <v/>
      </c>
      <c r="E556" s="37" t="str">
        <f>IF(BPU!D556="","",BPU!D556)</f>
        <v/>
      </c>
      <c r="F556" s="32" t="str">
        <f>IF(BPU!E556="","",BPU!E556)</f>
        <v/>
      </c>
      <c r="G556" s="38" t="str">
        <f>IF(DQE!F556="","",DQE!F556)</f>
        <v/>
      </c>
    </row>
    <row r="557" ht="26" customHeight="1">
      <c r="A557" s="35" t="str">
        <f>IF(BPU!A557="","",BPU!A557)</f>
        <v/>
      </c>
      <c r="B557" s="32" t="str">
        <f>IF(BPU!B557="","",BPU!B557)</f>
        <v/>
      </c>
      <c r="C557" s="35" t="str">
        <f>IF(BPU!C557="","",BPU!C557)</f>
        <v/>
      </c>
      <c r="D557" s="44" t="str">
        <f>IF(DQE!D557="","",DQE!D557)</f>
        <v/>
      </c>
      <c r="E557" s="37" t="str">
        <f>IF(BPU!D557="","",BPU!D557)</f>
        <v/>
      </c>
      <c r="F557" s="32" t="str">
        <f>IF(BPU!E557="","",BPU!E557)</f>
        <v/>
      </c>
      <c r="G557" s="38" t="str">
        <f>IF(DQE!F557="","",DQE!F557)</f>
        <v/>
      </c>
    </row>
    <row r="558" ht="26" customHeight="1">
      <c r="A558" s="35" t="str">
        <f>IF(BPU!A558="","",BPU!A558)</f>
        <v/>
      </c>
      <c r="B558" s="32" t="str">
        <f>IF(BPU!B558="","",BPU!B558)</f>
        <v/>
      </c>
      <c r="C558" s="35" t="str">
        <f>IF(BPU!C558="","",BPU!C558)</f>
        <v/>
      </c>
      <c r="D558" s="44" t="str">
        <f>IF(DQE!D558="","",DQE!D558)</f>
        <v/>
      </c>
      <c r="E558" s="37" t="str">
        <f>IF(BPU!D558="","",BPU!D558)</f>
        <v/>
      </c>
      <c r="F558" s="32" t="str">
        <f>IF(BPU!E558="","",BPU!E558)</f>
        <v/>
      </c>
      <c r="G558" s="38" t="str">
        <f>IF(DQE!F558="","",DQE!F558)</f>
        <v/>
      </c>
    </row>
    <row r="559" ht="26" customHeight="1">
      <c r="A559" s="35" t="str">
        <f>IF(BPU!A559="","",BPU!A559)</f>
        <v/>
      </c>
      <c r="B559" s="32" t="str">
        <f>IF(BPU!B559="","",BPU!B559)</f>
        <v/>
      </c>
      <c r="C559" s="35" t="str">
        <f>IF(BPU!C559="","",BPU!C559)</f>
        <v/>
      </c>
      <c r="D559" s="44" t="str">
        <f>IF(DQE!D559="","",DQE!D559)</f>
        <v/>
      </c>
      <c r="E559" s="37" t="str">
        <f>IF(BPU!D559="","",BPU!D559)</f>
        <v/>
      </c>
      <c r="F559" s="32" t="str">
        <f>IF(BPU!E559="","",BPU!E559)</f>
        <v/>
      </c>
      <c r="G559" s="38" t="str">
        <f>IF(DQE!F559="","",DQE!F559)</f>
        <v/>
      </c>
    </row>
    <row r="560" ht="26" customHeight="1">
      <c r="A560" s="35" t="str">
        <f>IF(BPU!A560="","",BPU!A560)</f>
        <v/>
      </c>
      <c r="B560" s="32" t="str">
        <f>IF(BPU!B560="","",BPU!B560)</f>
        <v/>
      </c>
      <c r="C560" s="35" t="str">
        <f>IF(BPU!C560="","",BPU!C560)</f>
        <v/>
      </c>
      <c r="D560" s="44" t="str">
        <f>IF(DQE!D560="","",DQE!D560)</f>
        <v/>
      </c>
      <c r="E560" s="37" t="str">
        <f>IF(BPU!D560="","",BPU!D560)</f>
        <v/>
      </c>
      <c r="F560" s="32" t="str">
        <f>IF(BPU!E560="","",BPU!E560)</f>
        <v/>
      </c>
      <c r="G560" s="38" t="str">
        <f>IF(DQE!F560="","",DQE!F560)</f>
        <v/>
      </c>
    </row>
    <row r="561" ht="26" customHeight="1">
      <c r="A561" s="35" t="str">
        <f>IF(BPU!A561="","",BPU!A561)</f>
        <v/>
      </c>
      <c r="B561" s="32" t="str">
        <f>IF(BPU!B561="","",BPU!B561)</f>
        <v/>
      </c>
      <c r="C561" s="35" t="str">
        <f>IF(BPU!C561="","",BPU!C561)</f>
        <v/>
      </c>
      <c r="D561" s="44" t="str">
        <f>IF(DQE!D561="","",DQE!D561)</f>
        <v/>
      </c>
      <c r="E561" s="37" t="str">
        <f>IF(BPU!D561="","",BPU!D561)</f>
        <v/>
      </c>
      <c r="F561" s="32" t="str">
        <f>IF(BPU!E561="","",BPU!E561)</f>
        <v/>
      </c>
      <c r="G561" s="38" t="str">
        <f>IF(DQE!F561="","",DQE!F561)</f>
        <v/>
      </c>
    </row>
    <row r="562" ht="26" customHeight="1">
      <c r="A562" s="35" t="str">
        <f>IF(BPU!A562="","",BPU!A562)</f>
        <v/>
      </c>
      <c r="B562" s="32" t="str">
        <f>IF(BPU!B562="","",BPU!B562)</f>
        <v/>
      </c>
      <c r="C562" s="35" t="str">
        <f>IF(BPU!C562="","",BPU!C562)</f>
        <v/>
      </c>
      <c r="D562" s="44" t="str">
        <f>IF(DQE!D562="","",DQE!D562)</f>
        <v/>
      </c>
      <c r="E562" s="37" t="str">
        <f>IF(BPU!D562="","",BPU!D562)</f>
        <v/>
      </c>
      <c r="F562" s="32" t="str">
        <f>IF(BPU!E562="","",BPU!E562)</f>
        <v/>
      </c>
      <c r="G562" s="38" t="str">
        <f>IF(DQE!F562="","",DQE!F562)</f>
        <v/>
      </c>
    </row>
    <row r="563" ht="26" customHeight="1">
      <c r="A563" s="35" t="str">
        <f>IF(BPU!A563="","",BPU!A563)</f>
        <v/>
      </c>
      <c r="B563" s="32" t="str">
        <f>IF(BPU!B563="","",BPU!B563)</f>
        <v/>
      </c>
      <c r="C563" s="35" t="str">
        <f>IF(BPU!C563="","",BPU!C563)</f>
        <v/>
      </c>
      <c r="D563" s="44" t="str">
        <f>IF(DQE!D563="","",DQE!D563)</f>
        <v/>
      </c>
      <c r="E563" s="37" t="str">
        <f>IF(BPU!D563="","",BPU!D563)</f>
        <v/>
      </c>
      <c r="F563" s="32" t="str">
        <f>IF(BPU!E563="","",BPU!E563)</f>
        <v/>
      </c>
      <c r="G563" s="38" t="str">
        <f>IF(DQE!F563="","",DQE!F563)</f>
        <v/>
      </c>
    </row>
    <row r="564" ht="26" customHeight="1">
      <c r="A564" s="35" t="str">
        <f>IF(BPU!A564="","",BPU!A564)</f>
        <v/>
      </c>
      <c r="B564" s="32" t="str">
        <f>IF(BPU!B564="","",BPU!B564)</f>
        <v/>
      </c>
      <c r="C564" s="35" t="str">
        <f>IF(BPU!C564="","",BPU!C564)</f>
        <v/>
      </c>
      <c r="D564" s="44" t="str">
        <f>IF(DQE!D564="","",DQE!D564)</f>
        <v/>
      </c>
      <c r="E564" s="37" t="str">
        <f>IF(BPU!D564="","",BPU!D564)</f>
        <v/>
      </c>
      <c r="F564" s="32" t="str">
        <f>IF(BPU!E564="","",BPU!E564)</f>
        <v/>
      </c>
      <c r="G564" s="38" t="str">
        <f>IF(DQE!F564="","",DQE!F564)</f>
        <v/>
      </c>
    </row>
    <row r="565" ht="26" customHeight="1">
      <c r="A565" s="35" t="str">
        <f>IF(BPU!A565="","",BPU!A565)</f>
        <v/>
      </c>
      <c r="B565" s="32" t="str">
        <f>IF(BPU!B565="","",BPU!B565)</f>
        <v/>
      </c>
      <c r="C565" s="35" t="str">
        <f>IF(BPU!C565="","",BPU!C565)</f>
        <v/>
      </c>
      <c r="D565" s="44" t="str">
        <f>IF(DQE!D565="","",DQE!D565)</f>
        <v/>
      </c>
      <c r="E565" s="37" t="str">
        <f>IF(BPU!D565="","",BPU!D565)</f>
        <v/>
      </c>
      <c r="F565" s="32" t="str">
        <f>IF(BPU!E565="","",BPU!E565)</f>
        <v/>
      </c>
      <c r="G565" s="38" t="str">
        <f>IF(DQE!F565="","",DQE!F565)</f>
        <v/>
      </c>
    </row>
    <row r="566" ht="26" customHeight="1">
      <c r="A566" s="35" t="str">
        <f>IF(BPU!A566="","",BPU!A566)</f>
        <v/>
      </c>
      <c r="B566" s="32" t="str">
        <f>IF(BPU!B566="","",BPU!B566)</f>
        <v/>
      </c>
      <c r="C566" s="35" t="str">
        <f>IF(BPU!C566="","",BPU!C566)</f>
        <v/>
      </c>
      <c r="D566" s="44" t="str">
        <f>IF(DQE!D566="","",DQE!D566)</f>
        <v/>
      </c>
      <c r="E566" s="37" t="str">
        <f>IF(BPU!D566="","",BPU!D566)</f>
        <v/>
      </c>
      <c r="F566" s="32" t="str">
        <f>IF(BPU!E566="","",BPU!E566)</f>
        <v/>
      </c>
      <c r="G566" s="38" t="str">
        <f>IF(DQE!F566="","",DQE!F566)</f>
        <v/>
      </c>
    </row>
    <row r="567" ht="26" customHeight="1">
      <c r="A567" s="35" t="str">
        <f>IF(BPU!A567="","",BPU!A567)</f>
        <v/>
      </c>
      <c r="B567" s="32" t="str">
        <f>IF(BPU!B567="","",BPU!B567)</f>
        <v/>
      </c>
      <c r="C567" s="35" t="str">
        <f>IF(BPU!C567="","",BPU!C567)</f>
        <v/>
      </c>
      <c r="D567" s="44" t="str">
        <f>IF(DQE!D567="","",DQE!D567)</f>
        <v/>
      </c>
      <c r="E567" s="37" t="str">
        <f>IF(BPU!D567="","",BPU!D567)</f>
        <v/>
      </c>
      <c r="F567" s="32" t="str">
        <f>IF(BPU!E567="","",BPU!E567)</f>
        <v/>
      </c>
      <c r="G567" s="38" t="str">
        <f>IF(DQE!F567="","",DQE!F567)</f>
        <v/>
      </c>
    </row>
    <row r="568" ht="26" customHeight="1">
      <c r="A568" s="35" t="str">
        <f>IF(BPU!A568="","",BPU!A568)</f>
        <v/>
      </c>
      <c r="B568" s="32" t="str">
        <f>IF(BPU!B568="","",BPU!B568)</f>
        <v/>
      </c>
      <c r="C568" s="35" t="str">
        <f>IF(BPU!C568="","",BPU!C568)</f>
        <v/>
      </c>
      <c r="D568" s="44" t="str">
        <f>IF(DQE!D568="","",DQE!D568)</f>
        <v/>
      </c>
      <c r="E568" s="37" t="str">
        <f>IF(BPU!D568="","",BPU!D568)</f>
        <v/>
      </c>
      <c r="F568" s="32" t="str">
        <f>IF(BPU!E568="","",BPU!E568)</f>
        <v/>
      </c>
      <c r="G568" s="38" t="str">
        <f>IF(DQE!F568="","",DQE!F568)</f>
        <v/>
      </c>
    </row>
    <row r="569" ht="26" customHeight="1">
      <c r="A569" s="35" t="str">
        <f>IF(BPU!A569="","",BPU!A569)</f>
        <v/>
      </c>
      <c r="B569" s="32" t="str">
        <f>IF(BPU!B569="","",BPU!B569)</f>
        <v/>
      </c>
      <c r="C569" s="35" t="str">
        <f>IF(BPU!C569="","",BPU!C569)</f>
        <v/>
      </c>
      <c r="D569" s="44" t="str">
        <f>IF(DQE!D569="","",DQE!D569)</f>
        <v/>
      </c>
      <c r="E569" s="37" t="str">
        <f>IF(BPU!D569="","",BPU!D569)</f>
        <v/>
      </c>
      <c r="F569" s="32" t="str">
        <f>IF(BPU!E569="","",BPU!E569)</f>
        <v/>
      </c>
      <c r="G569" s="38" t="str">
        <f>IF(DQE!F569="","",DQE!F569)</f>
        <v/>
      </c>
    </row>
    <row r="570" ht="26" customHeight="1">
      <c r="A570" s="35" t="str">
        <f>IF(BPU!A570="","",BPU!A570)</f>
        <v/>
      </c>
      <c r="B570" s="32" t="str">
        <f>IF(BPU!B570="","",BPU!B570)</f>
        <v/>
      </c>
      <c r="C570" s="35" t="str">
        <f>IF(BPU!C570="","",BPU!C570)</f>
        <v/>
      </c>
      <c r="D570" s="44" t="str">
        <f>IF(DQE!D570="","",DQE!D570)</f>
        <v/>
      </c>
      <c r="E570" s="37" t="str">
        <f>IF(BPU!D570="","",BPU!D570)</f>
        <v/>
      </c>
      <c r="F570" s="32" t="str">
        <f>IF(BPU!E570="","",BPU!E570)</f>
        <v/>
      </c>
      <c r="G570" s="38" t="str">
        <f>IF(DQE!F570="","",DQE!F570)</f>
        <v/>
      </c>
    </row>
    <row r="571" ht="26" customHeight="1">
      <c r="A571" s="35" t="str">
        <f>IF(BPU!A571="","",BPU!A571)</f>
        <v/>
      </c>
      <c r="B571" s="32" t="str">
        <f>IF(BPU!B571="","",BPU!B571)</f>
        <v/>
      </c>
      <c r="C571" s="35" t="str">
        <f>IF(BPU!C571="","",BPU!C571)</f>
        <v/>
      </c>
      <c r="D571" s="44" t="str">
        <f>IF(DQE!D571="","",DQE!D571)</f>
        <v/>
      </c>
      <c r="E571" s="37" t="str">
        <f>IF(BPU!D571="","",BPU!D571)</f>
        <v/>
      </c>
      <c r="F571" s="32" t="str">
        <f>IF(BPU!E571="","",BPU!E571)</f>
        <v/>
      </c>
      <c r="G571" s="38" t="str">
        <f>IF(DQE!F571="","",DQE!F571)</f>
        <v/>
      </c>
    </row>
    <row r="572" ht="26" customHeight="1">
      <c r="A572" s="35" t="str">
        <f>IF(BPU!A572="","",BPU!A572)</f>
        <v/>
      </c>
      <c r="B572" s="32" t="str">
        <f>IF(BPU!B572="","",BPU!B572)</f>
        <v/>
      </c>
      <c r="C572" s="35" t="str">
        <f>IF(BPU!C572="","",BPU!C572)</f>
        <v/>
      </c>
      <c r="D572" s="44" t="str">
        <f>IF(DQE!D572="","",DQE!D572)</f>
        <v/>
      </c>
      <c r="E572" s="37" t="str">
        <f>IF(BPU!D572="","",BPU!D572)</f>
        <v/>
      </c>
      <c r="F572" s="32" t="str">
        <f>IF(BPU!E572="","",BPU!E572)</f>
        <v/>
      </c>
      <c r="G572" s="38" t="str">
        <f>IF(DQE!F572="","",DQE!F572)</f>
        <v/>
      </c>
    </row>
    <row r="573" ht="26" customHeight="1">
      <c r="A573" s="35" t="str">
        <f>IF(BPU!A573="","",BPU!A573)</f>
        <v/>
      </c>
      <c r="B573" s="32" t="str">
        <f>IF(BPU!B573="","",BPU!B573)</f>
        <v/>
      </c>
      <c r="C573" s="35" t="str">
        <f>IF(BPU!C573="","",BPU!C573)</f>
        <v/>
      </c>
      <c r="D573" s="44" t="str">
        <f>IF(DQE!D573="","",DQE!D573)</f>
        <v/>
      </c>
      <c r="E573" s="37" t="str">
        <f>IF(BPU!D573="","",BPU!D573)</f>
        <v/>
      </c>
      <c r="F573" s="32" t="str">
        <f>IF(BPU!E573="","",BPU!E573)</f>
        <v/>
      </c>
      <c r="G573" s="38" t="str">
        <f>IF(DQE!F573="","",DQE!F573)</f>
        <v/>
      </c>
    </row>
    <row r="574" ht="26" customHeight="1">
      <c r="A574" s="35" t="str">
        <f>IF(BPU!A574="","",BPU!A574)</f>
        <v/>
      </c>
      <c r="B574" s="32" t="str">
        <f>IF(BPU!B574="","",BPU!B574)</f>
        <v/>
      </c>
      <c r="C574" s="35" t="str">
        <f>IF(BPU!C574="","",BPU!C574)</f>
        <v/>
      </c>
      <c r="D574" s="44" t="str">
        <f>IF(DQE!D574="","",DQE!D574)</f>
        <v/>
      </c>
      <c r="E574" s="37" t="str">
        <f>IF(BPU!D574="","",BPU!D574)</f>
        <v/>
      </c>
      <c r="F574" s="32" t="str">
        <f>IF(BPU!E574="","",BPU!E574)</f>
        <v/>
      </c>
      <c r="G574" s="38" t="str">
        <f>IF(DQE!F574="","",DQE!F574)</f>
        <v/>
      </c>
    </row>
    <row r="575" ht="26" customHeight="1">
      <c r="A575" s="35" t="str">
        <f>IF(BPU!A575="","",BPU!A575)</f>
        <v/>
      </c>
      <c r="B575" s="32" t="str">
        <f>IF(BPU!B575="","",BPU!B575)</f>
        <v/>
      </c>
      <c r="C575" s="35" t="str">
        <f>IF(BPU!C575="","",BPU!C575)</f>
        <v/>
      </c>
      <c r="D575" s="44" t="str">
        <f>IF(DQE!D575="","",DQE!D575)</f>
        <v/>
      </c>
      <c r="E575" s="37" t="str">
        <f>IF(BPU!D575="","",BPU!D575)</f>
        <v/>
      </c>
      <c r="F575" s="32" t="str">
        <f>IF(BPU!E575="","",BPU!E575)</f>
        <v/>
      </c>
      <c r="G575" s="38" t="str">
        <f>IF(DQE!F575="","",DQE!F575)</f>
        <v/>
      </c>
    </row>
    <row r="576" ht="26" customHeight="1">
      <c r="A576" s="35" t="str">
        <f>IF(BPU!A576="","",BPU!A576)</f>
        <v/>
      </c>
      <c r="B576" s="32" t="str">
        <f>IF(BPU!B576="","",BPU!B576)</f>
        <v/>
      </c>
      <c r="C576" s="35" t="str">
        <f>IF(BPU!C576="","",BPU!C576)</f>
        <v/>
      </c>
      <c r="D576" s="44" t="str">
        <f>IF(DQE!D576="","",DQE!D576)</f>
        <v/>
      </c>
      <c r="E576" s="37" t="str">
        <f>IF(BPU!D576="","",BPU!D576)</f>
        <v/>
      </c>
      <c r="F576" s="32" t="str">
        <f>IF(BPU!E576="","",BPU!E576)</f>
        <v/>
      </c>
      <c r="G576" s="38" t="str">
        <f>IF(DQE!F576="","",DQE!F576)</f>
        <v/>
      </c>
    </row>
    <row r="577" ht="26" customHeight="1">
      <c r="A577" s="35" t="str">
        <f>IF(BPU!A577="","",BPU!A577)</f>
        <v/>
      </c>
      <c r="B577" s="32" t="str">
        <f>IF(BPU!B577="","",BPU!B577)</f>
        <v/>
      </c>
      <c r="C577" s="35" t="str">
        <f>IF(BPU!C577="","",BPU!C577)</f>
        <v/>
      </c>
      <c r="D577" s="44" t="str">
        <f>IF(DQE!D577="","",DQE!D577)</f>
        <v/>
      </c>
      <c r="E577" s="37" t="str">
        <f>IF(BPU!D577="","",BPU!D577)</f>
        <v/>
      </c>
      <c r="F577" s="32" t="str">
        <f>IF(BPU!E577="","",BPU!E577)</f>
        <v/>
      </c>
      <c r="G577" s="38" t="str">
        <f>IF(DQE!F577="","",DQE!F577)</f>
        <v/>
      </c>
    </row>
    <row r="578" ht="26" customHeight="1">
      <c r="A578" s="35" t="str">
        <f>IF(BPU!A578="","",BPU!A578)</f>
        <v/>
      </c>
      <c r="B578" s="32" t="str">
        <f>IF(BPU!B578="","",BPU!B578)</f>
        <v/>
      </c>
      <c r="C578" s="35" t="str">
        <f>IF(BPU!C578="","",BPU!C578)</f>
        <v/>
      </c>
      <c r="D578" s="44" t="str">
        <f>IF(DQE!D578="","",DQE!D578)</f>
        <v/>
      </c>
      <c r="E578" s="37" t="str">
        <f>IF(BPU!D578="","",BPU!D578)</f>
        <v/>
      </c>
      <c r="F578" s="32" t="str">
        <f>IF(BPU!E578="","",BPU!E578)</f>
        <v/>
      </c>
      <c r="G578" s="38" t="str">
        <f>IF(DQE!F578="","",DQE!F578)</f>
        <v/>
      </c>
    </row>
    <row r="579" ht="26" customHeight="1">
      <c r="A579" s="35" t="str">
        <f>IF(BPU!A579="","",BPU!A579)</f>
        <v/>
      </c>
      <c r="B579" s="32" t="str">
        <f>IF(BPU!B579="","",BPU!B579)</f>
        <v/>
      </c>
      <c r="C579" s="35" t="str">
        <f>IF(BPU!C579="","",BPU!C579)</f>
        <v/>
      </c>
      <c r="D579" s="44" t="str">
        <f>IF(DQE!D579="","",DQE!D579)</f>
        <v/>
      </c>
      <c r="E579" s="37" t="str">
        <f>IF(BPU!D579="","",BPU!D579)</f>
        <v/>
      </c>
      <c r="F579" s="32" t="str">
        <f>IF(BPU!E579="","",BPU!E579)</f>
        <v/>
      </c>
      <c r="G579" s="38" t="str">
        <f>IF(DQE!F579="","",DQE!F579)</f>
        <v/>
      </c>
    </row>
    <row r="580" ht="26" customHeight="1">
      <c r="A580" s="35" t="str">
        <f>IF(BPU!A580="","",BPU!A580)</f>
        <v/>
      </c>
      <c r="B580" s="32" t="str">
        <f>IF(BPU!B580="","",BPU!B580)</f>
        <v/>
      </c>
      <c r="C580" s="35" t="str">
        <f>IF(BPU!C580="","",BPU!C580)</f>
        <v/>
      </c>
      <c r="D580" s="44" t="str">
        <f>IF(DQE!D580="","",DQE!D580)</f>
        <v/>
      </c>
      <c r="E580" s="37" t="str">
        <f>IF(BPU!D580="","",BPU!D580)</f>
        <v/>
      </c>
      <c r="F580" s="32" t="str">
        <f>IF(BPU!E580="","",BPU!E580)</f>
        <v/>
      </c>
      <c r="G580" s="38" t="str">
        <f>IF(DQE!F580="","",DQE!F580)</f>
        <v/>
      </c>
    </row>
    <row r="581" ht="26" customHeight="1">
      <c r="A581" s="35" t="str">
        <f>IF(BPU!A581="","",BPU!A581)</f>
        <v/>
      </c>
      <c r="B581" s="32" t="str">
        <f>IF(BPU!B581="","",BPU!B581)</f>
        <v/>
      </c>
      <c r="C581" s="35" t="str">
        <f>IF(BPU!C581="","",BPU!C581)</f>
        <v/>
      </c>
      <c r="D581" s="44" t="str">
        <f>IF(DQE!D581="","",DQE!D581)</f>
        <v/>
      </c>
      <c r="E581" s="37" t="str">
        <f>IF(BPU!D581="","",BPU!D581)</f>
        <v/>
      </c>
      <c r="F581" s="32" t="str">
        <f>IF(BPU!E581="","",BPU!E581)</f>
        <v/>
      </c>
      <c r="G581" s="38" t="str">
        <f>IF(DQE!F581="","",DQE!F581)</f>
        <v/>
      </c>
    </row>
    <row r="582" ht="26" customHeight="1">
      <c r="A582" s="35" t="str">
        <f>IF(BPU!A582="","",BPU!A582)</f>
        <v/>
      </c>
      <c r="B582" s="32" t="str">
        <f>IF(BPU!B582="","",BPU!B582)</f>
        <v/>
      </c>
      <c r="C582" s="35" t="str">
        <f>IF(BPU!C582="","",BPU!C582)</f>
        <v/>
      </c>
      <c r="D582" s="44" t="str">
        <f>IF(DQE!D582="","",DQE!D582)</f>
        <v/>
      </c>
      <c r="E582" s="37" t="str">
        <f>IF(BPU!D582="","",BPU!D582)</f>
        <v/>
      </c>
      <c r="F582" s="32" t="str">
        <f>IF(BPU!E582="","",BPU!E582)</f>
        <v/>
      </c>
      <c r="G582" s="38" t="str">
        <f>IF(DQE!F582="","",DQE!F582)</f>
        <v/>
      </c>
    </row>
    <row r="583" ht="26" customHeight="1">
      <c r="A583" s="35" t="str">
        <f>IF(BPU!A583="","",BPU!A583)</f>
        <v/>
      </c>
      <c r="B583" s="32" t="str">
        <f>IF(BPU!B583="","",BPU!B583)</f>
        <v/>
      </c>
      <c r="C583" s="35" t="str">
        <f>IF(BPU!C583="","",BPU!C583)</f>
        <v/>
      </c>
      <c r="D583" s="44" t="str">
        <f>IF(DQE!D583="","",DQE!D583)</f>
        <v/>
      </c>
      <c r="E583" s="37" t="str">
        <f>IF(BPU!D583="","",BPU!D583)</f>
        <v/>
      </c>
      <c r="F583" s="32" t="str">
        <f>IF(BPU!E583="","",BPU!E583)</f>
        <v/>
      </c>
      <c r="G583" s="38" t="str">
        <f>IF(DQE!F583="","",DQE!F583)</f>
        <v/>
      </c>
    </row>
    <row r="584" ht="26" customHeight="1">
      <c r="A584" s="35" t="str">
        <f>IF(BPU!A584="","",BPU!A584)</f>
        <v/>
      </c>
      <c r="B584" s="32" t="str">
        <f>IF(BPU!B584="","",BPU!B584)</f>
        <v/>
      </c>
      <c r="C584" s="35" t="str">
        <f>IF(BPU!C584="","",BPU!C584)</f>
        <v/>
      </c>
      <c r="D584" s="44" t="str">
        <f>IF(DQE!D584="","",DQE!D584)</f>
        <v/>
      </c>
      <c r="E584" s="37" t="str">
        <f>IF(BPU!D584="","",BPU!D584)</f>
        <v/>
      </c>
      <c r="F584" s="32" t="str">
        <f>IF(BPU!E584="","",BPU!E584)</f>
        <v/>
      </c>
      <c r="G584" s="38" t="str">
        <f>IF(DQE!F584="","",DQE!F584)</f>
        <v/>
      </c>
    </row>
    <row r="585" ht="26" customHeight="1">
      <c r="A585" s="35" t="str">
        <f>IF(BPU!A585="","",BPU!A585)</f>
        <v/>
      </c>
      <c r="B585" s="32" t="str">
        <f>IF(BPU!B585="","",BPU!B585)</f>
        <v/>
      </c>
      <c r="C585" s="35" t="str">
        <f>IF(BPU!C585="","",BPU!C585)</f>
        <v/>
      </c>
      <c r="D585" s="44" t="str">
        <f>IF(DQE!D585="","",DQE!D585)</f>
        <v/>
      </c>
      <c r="E585" s="37" t="str">
        <f>IF(BPU!D585="","",BPU!D585)</f>
        <v/>
      </c>
      <c r="F585" s="32" t="str">
        <f>IF(BPU!E585="","",BPU!E585)</f>
        <v/>
      </c>
      <c r="G585" s="38" t="str">
        <f>IF(DQE!F585="","",DQE!F585)</f>
        <v/>
      </c>
    </row>
    <row r="586" ht="26" customHeight="1">
      <c r="A586" s="35" t="str">
        <f>IF(BPU!A586="","",BPU!A586)</f>
        <v/>
      </c>
      <c r="B586" s="32" t="str">
        <f>IF(BPU!B586="","",BPU!B586)</f>
        <v/>
      </c>
      <c r="C586" s="35" t="str">
        <f>IF(BPU!C586="","",BPU!C586)</f>
        <v/>
      </c>
      <c r="D586" s="44" t="str">
        <f>IF(DQE!D586="","",DQE!D586)</f>
        <v/>
      </c>
      <c r="E586" s="37" t="str">
        <f>IF(BPU!D586="","",BPU!D586)</f>
        <v/>
      </c>
      <c r="F586" s="32" t="str">
        <f>IF(BPU!E586="","",BPU!E586)</f>
        <v/>
      </c>
      <c r="G586" s="38" t="str">
        <f>IF(DQE!F586="","",DQE!F586)</f>
        <v/>
      </c>
    </row>
    <row r="587" ht="26" customHeight="1">
      <c r="A587" s="35" t="str">
        <f>IF(BPU!A587="","",BPU!A587)</f>
        <v/>
      </c>
      <c r="B587" s="32" t="str">
        <f>IF(BPU!B587="","",BPU!B587)</f>
        <v/>
      </c>
      <c r="C587" s="35" t="str">
        <f>IF(BPU!C587="","",BPU!C587)</f>
        <v/>
      </c>
      <c r="D587" s="44" t="str">
        <f>IF(DQE!D587="","",DQE!D587)</f>
        <v/>
      </c>
      <c r="E587" s="37" t="str">
        <f>IF(BPU!D587="","",BPU!D587)</f>
        <v/>
      </c>
      <c r="F587" s="32" t="str">
        <f>IF(BPU!E587="","",BPU!E587)</f>
        <v/>
      </c>
      <c r="G587" s="38" t="str">
        <f>IF(DQE!F587="","",DQE!F587)</f>
        <v/>
      </c>
    </row>
    <row r="588" ht="26" customHeight="1">
      <c r="A588" s="35" t="str">
        <f>IF(BPU!A588="","",BPU!A588)</f>
        <v/>
      </c>
      <c r="B588" s="32" t="str">
        <f>IF(BPU!B588="","",BPU!B588)</f>
        <v/>
      </c>
      <c r="C588" s="35" t="str">
        <f>IF(BPU!C588="","",BPU!C588)</f>
        <v/>
      </c>
      <c r="D588" s="44" t="str">
        <f>IF(DQE!D588="","",DQE!D588)</f>
        <v/>
      </c>
      <c r="E588" s="37" t="str">
        <f>IF(BPU!D588="","",BPU!D588)</f>
        <v/>
      </c>
      <c r="F588" s="32" t="str">
        <f>IF(BPU!E588="","",BPU!E588)</f>
        <v/>
      </c>
      <c r="G588" s="38" t="str">
        <f>IF(DQE!F588="","",DQE!F588)</f>
        <v/>
      </c>
    </row>
    <row r="589" ht="26" customHeight="1">
      <c r="A589" s="35" t="str">
        <f>IF(BPU!A589="","",BPU!A589)</f>
        <v/>
      </c>
      <c r="B589" s="32" t="str">
        <f>IF(BPU!B589="","",BPU!B589)</f>
        <v/>
      </c>
      <c r="C589" s="35" t="str">
        <f>IF(BPU!C589="","",BPU!C589)</f>
        <v/>
      </c>
      <c r="D589" s="44" t="str">
        <f>IF(DQE!D589="","",DQE!D589)</f>
        <v/>
      </c>
      <c r="E589" s="37" t="str">
        <f>IF(BPU!D589="","",BPU!D589)</f>
        <v/>
      </c>
      <c r="F589" s="32" t="str">
        <f>IF(BPU!E589="","",BPU!E589)</f>
        <v/>
      </c>
      <c r="G589" s="38" t="str">
        <f>IF(DQE!F589="","",DQE!F589)</f>
        <v/>
      </c>
    </row>
    <row r="590" ht="26" customHeight="1">
      <c r="A590" s="35" t="str">
        <f>IF(BPU!A590="","",BPU!A590)</f>
        <v/>
      </c>
      <c r="B590" s="32" t="str">
        <f>IF(BPU!B590="","",BPU!B590)</f>
        <v/>
      </c>
      <c r="C590" s="35" t="str">
        <f>IF(BPU!C590="","",BPU!C590)</f>
        <v/>
      </c>
      <c r="D590" s="44" t="str">
        <f>IF(DQE!D590="","",DQE!D590)</f>
        <v/>
      </c>
      <c r="E590" s="37" t="str">
        <f>IF(BPU!D590="","",BPU!D590)</f>
        <v/>
      </c>
      <c r="F590" s="32" t="str">
        <f>IF(BPU!E590="","",BPU!E590)</f>
        <v/>
      </c>
      <c r="G590" s="38" t="str">
        <f>IF(DQE!F590="","",DQE!F590)</f>
        <v/>
      </c>
    </row>
    <row r="591" ht="26" customHeight="1">
      <c r="A591" s="35" t="str">
        <f>IF(BPU!A591="","",BPU!A591)</f>
        <v/>
      </c>
      <c r="B591" s="32" t="str">
        <f>IF(BPU!B591="","",BPU!B591)</f>
        <v/>
      </c>
      <c r="C591" s="35" t="str">
        <f>IF(BPU!C591="","",BPU!C591)</f>
        <v/>
      </c>
      <c r="D591" s="44" t="str">
        <f>IF(DQE!D591="","",DQE!D591)</f>
        <v/>
      </c>
      <c r="E591" s="37" t="str">
        <f>IF(BPU!D591="","",BPU!D591)</f>
        <v/>
      </c>
      <c r="F591" s="32" t="str">
        <f>IF(BPU!E591="","",BPU!E591)</f>
        <v/>
      </c>
      <c r="G591" s="38" t="str">
        <f>IF(DQE!F591="","",DQE!F591)</f>
        <v/>
      </c>
    </row>
    <row r="592" ht="26" customHeight="1">
      <c r="A592" s="35" t="str">
        <f>IF(BPU!A592="","",BPU!A592)</f>
        <v/>
      </c>
      <c r="B592" s="32" t="str">
        <f>IF(BPU!B592="","",BPU!B592)</f>
        <v/>
      </c>
      <c r="C592" s="35" t="str">
        <f>IF(BPU!C592="","",BPU!C592)</f>
        <v/>
      </c>
      <c r="D592" s="44" t="str">
        <f>IF(DQE!D592="","",DQE!D592)</f>
        <v/>
      </c>
      <c r="E592" s="37" t="str">
        <f>IF(BPU!D592="","",BPU!D592)</f>
        <v/>
      </c>
      <c r="F592" s="32" t="str">
        <f>IF(BPU!E592="","",BPU!E592)</f>
        <v/>
      </c>
      <c r="G592" s="38" t="str">
        <f>IF(DQE!F592="","",DQE!F592)</f>
        <v/>
      </c>
    </row>
    <row r="593" ht="26" customHeight="1">
      <c r="A593" s="35" t="str">
        <f>IF(BPU!A593="","",BPU!A593)</f>
        <v/>
      </c>
      <c r="B593" s="32" t="str">
        <f>IF(BPU!B593="","",BPU!B593)</f>
        <v/>
      </c>
      <c r="C593" s="35" t="str">
        <f>IF(BPU!C593="","",BPU!C593)</f>
        <v/>
      </c>
      <c r="D593" s="44" t="str">
        <f>IF(DQE!D593="","",DQE!D593)</f>
        <v/>
      </c>
      <c r="E593" s="37" t="str">
        <f>IF(BPU!D593="","",BPU!D593)</f>
        <v/>
      </c>
      <c r="F593" s="32" t="str">
        <f>IF(BPU!E593="","",BPU!E593)</f>
        <v/>
      </c>
      <c r="G593" s="38" t="str">
        <f>IF(DQE!F593="","",DQE!F593)</f>
        <v/>
      </c>
    </row>
    <row r="594" ht="26" customHeight="1">
      <c r="A594" s="35" t="str">
        <f>IF(BPU!A594="","",BPU!A594)</f>
        <v/>
      </c>
      <c r="B594" s="32" t="str">
        <f>IF(BPU!B594="","",BPU!B594)</f>
        <v/>
      </c>
      <c r="C594" s="35" t="str">
        <f>IF(BPU!C594="","",BPU!C594)</f>
        <v/>
      </c>
      <c r="D594" s="44" t="str">
        <f>IF(DQE!D594="","",DQE!D594)</f>
        <v/>
      </c>
      <c r="E594" s="37" t="str">
        <f>IF(BPU!D594="","",BPU!D594)</f>
        <v/>
      </c>
      <c r="F594" s="32" t="str">
        <f>IF(BPU!E594="","",BPU!E594)</f>
        <v/>
      </c>
      <c r="G594" s="38" t="str">
        <f>IF(DQE!F594="","",DQE!F594)</f>
        <v/>
      </c>
    </row>
    <row r="595" ht="26" customHeight="1">
      <c r="A595" s="35" t="str">
        <f>IF(BPU!A595="","",BPU!A595)</f>
        <v/>
      </c>
      <c r="B595" s="32" t="str">
        <f>IF(BPU!B595="","",BPU!B595)</f>
        <v/>
      </c>
      <c r="C595" s="35" t="str">
        <f>IF(BPU!C595="","",BPU!C595)</f>
        <v/>
      </c>
      <c r="D595" s="44" t="str">
        <f>IF(DQE!D595="","",DQE!D595)</f>
        <v/>
      </c>
      <c r="E595" s="37" t="str">
        <f>IF(BPU!D595="","",BPU!D595)</f>
        <v/>
      </c>
      <c r="F595" s="32" t="str">
        <f>IF(BPU!E595="","",BPU!E595)</f>
        <v/>
      </c>
      <c r="G595" s="38" t="str">
        <f>IF(DQE!F595="","",DQE!F595)</f>
        <v/>
      </c>
    </row>
    <row r="596" ht="26" customHeight="1">
      <c r="A596" s="35" t="str">
        <f>IF(BPU!A596="","",BPU!A596)</f>
        <v/>
      </c>
      <c r="B596" s="32" t="str">
        <f>IF(BPU!B596="","",BPU!B596)</f>
        <v/>
      </c>
      <c r="C596" s="35" t="str">
        <f>IF(BPU!C596="","",BPU!C596)</f>
        <v/>
      </c>
      <c r="D596" s="44" t="str">
        <f>IF(DQE!D596="","",DQE!D596)</f>
        <v/>
      </c>
      <c r="E596" s="37" t="str">
        <f>IF(BPU!D596="","",BPU!D596)</f>
        <v/>
      </c>
      <c r="F596" s="32" t="str">
        <f>IF(BPU!E596="","",BPU!E596)</f>
        <v/>
      </c>
      <c r="G596" s="38" t="str">
        <f>IF(DQE!F596="","",DQE!F596)</f>
        <v/>
      </c>
    </row>
    <row r="597" ht="26" customHeight="1">
      <c r="A597" s="35" t="str">
        <f>IF(BPU!A597="","",BPU!A597)</f>
        <v/>
      </c>
      <c r="B597" s="32" t="str">
        <f>IF(BPU!B597="","",BPU!B597)</f>
        <v/>
      </c>
      <c r="C597" s="35" t="str">
        <f>IF(BPU!C597="","",BPU!C597)</f>
        <v/>
      </c>
      <c r="D597" s="44" t="str">
        <f>IF(DQE!D597="","",DQE!D597)</f>
        <v/>
      </c>
      <c r="E597" s="37" t="str">
        <f>IF(BPU!D597="","",BPU!D597)</f>
        <v/>
      </c>
      <c r="F597" s="32" t="str">
        <f>IF(BPU!E597="","",BPU!E597)</f>
        <v/>
      </c>
      <c r="G597" s="38" t="str">
        <f>IF(DQE!F597="","",DQE!F597)</f>
        <v/>
      </c>
    </row>
    <row r="598" ht="26" customHeight="1">
      <c r="A598" s="35" t="str">
        <f>IF(BPU!A598="","",BPU!A598)</f>
        <v/>
      </c>
      <c r="B598" s="32" t="str">
        <f>IF(BPU!B598="","",BPU!B598)</f>
        <v/>
      </c>
      <c r="C598" s="35" t="str">
        <f>IF(BPU!C598="","",BPU!C598)</f>
        <v/>
      </c>
      <c r="D598" s="44" t="str">
        <f>IF(DQE!D598="","",DQE!D598)</f>
        <v/>
      </c>
      <c r="E598" s="37" t="str">
        <f>IF(BPU!D598="","",BPU!D598)</f>
        <v/>
      </c>
      <c r="F598" s="32" t="str">
        <f>IF(BPU!E598="","",BPU!E598)</f>
        <v/>
      </c>
      <c r="G598" s="38" t="str">
        <f>IF(DQE!F598="","",DQE!F598)</f>
        <v/>
      </c>
    </row>
    <row r="599" ht="26" customHeight="1">
      <c r="A599" s="35" t="str">
        <f>IF(BPU!A599="","",BPU!A599)</f>
        <v/>
      </c>
      <c r="B599" s="32" t="str">
        <f>IF(BPU!B599="","",BPU!B599)</f>
        <v/>
      </c>
      <c r="C599" s="35" t="str">
        <f>IF(BPU!C599="","",BPU!C599)</f>
        <v/>
      </c>
      <c r="D599" s="44" t="str">
        <f>IF(DQE!D599="","",DQE!D599)</f>
        <v/>
      </c>
      <c r="E599" s="37" t="str">
        <f>IF(BPU!D599="","",BPU!D599)</f>
        <v/>
      </c>
      <c r="F599" s="32" t="str">
        <f>IF(BPU!E599="","",BPU!E599)</f>
        <v/>
      </c>
      <c r="G599" s="38" t="str">
        <f>IF(DQE!F599="","",DQE!F599)</f>
        <v/>
      </c>
    </row>
    <row r="600" ht="26" customHeight="1">
      <c r="A600" s="35" t="str">
        <f>IF(BPU!A600="","",BPU!A600)</f>
        <v/>
      </c>
      <c r="B600" s="32" t="str">
        <f>IF(BPU!B600="","",BPU!B600)</f>
        <v/>
      </c>
      <c r="C600" s="35" t="str">
        <f>IF(BPU!C600="","",BPU!C600)</f>
        <v/>
      </c>
      <c r="D600" s="44" t="str">
        <f>IF(DQE!D600="","",DQE!D600)</f>
        <v/>
      </c>
      <c r="E600" s="37" t="str">
        <f>IF(BPU!D600="","",BPU!D600)</f>
        <v/>
      </c>
      <c r="F600" s="32" t="str">
        <f>IF(BPU!E600="","",BPU!E600)</f>
        <v/>
      </c>
      <c r="G600" s="38" t="str">
        <f>IF(DQE!F600="","",DQE!F600)</f>
        <v/>
      </c>
    </row>
    <row r="601" ht="26" customHeight="1">
      <c r="A601" s="35" t="str">
        <f>IF(BPU!A601="","",BPU!A601)</f>
        <v/>
      </c>
      <c r="B601" s="32" t="str">
        <f>IF(BPU!B601="","",BPU!B601)</f>
        <v/>
      </c>
      <c r="C601" s="35" t="str">
        <f>IF(BPU!C601="","",BPU!C601)</f>
        <v/>
      </c>
      <c r="D601" s="44" t="str">
        <f>IF(DQE!D601="","",DQE!D601)</f>
        <v/>
      </c>
      <c r="E601" s="37" t="str">
        <f>IF(BPU!D601="","",BPU!D601)</f>
        <v/>
      </c>
      <c r="F601" s="32" t="str">
        <f>IF(BPU!E601="","",BPU!E601)</f>
        <v/>
      </c>
      <c r="G601" s="38" t="str">
        <f>IF(DQE!F601="","",DQE!F601)</f>
        <v/>
      </c>
    </row>
    <row r="602" ht="26" customHeight="1">
      <c r="A602" s="35" t="str">
        <f>IF(BPU!A602="","",BPU!A602)</f>
        <v/>
      </c>
      <c r="B602" s="32" t="str">
        <f>IF(BPU!B602="","",BPU!B602)</f>
        <v/>
      </c>
      <c r="C602" s="35" t="str">
        <f>IF(BPU!C602="","",BPU!C602)</f>
        <v/>
      </c>
      <c r="D602" s="44" t="str">
        <f>IF(DQE!D602="","",DQE!D602)</f>
        <v/>
      </c>
      <c r="E602" s="37" t="str">
        <f>IF(BPU!D602="","",BPU!D602)</f>
        <v/>
      </c>
      <c r="F602" s="32" t="str">
        <f>IF(BPU!E602="","",BPU!E602)</f>
        <v/>
      </c>
      <c r="G602" s="38" t="str">
        <f>IF(DQE!F602="","",DQE!F602)</f>
        <v/>
      </c>
    </row>
    <row r="603" ht="26" customHeight="1">
      <c r="A603" s="35" t="str">
        <f>IF(BPU!A603="","",BPU!A603)</f>
        <v/>
      </c>
      <c r="B603" s="32" t="str">
        <f>IF(BPU!B603="","",BPU!B603)</f>
        <v/>
      </c>
      <c r="C603" s="35" t="str">
        <f>IF(BPU!C603="","",BPU!C603)</f>
        <v/>
      </c>
      <c r="D603" s="44" t="str">
        <f>IF(DQE!D603="","",DQE!D603)</f>
        <v/>
      </c>
      <c r="E603" s="37" t="str">
        <f>IF(BPU!D603="","",BPU!D603)</f>
        <v/>
      </c>
      <c r="F603" s="32" t="str">
        <f>IF(BPU!E603="","",BPU!E603)</f>
        <v/>
      </c>
      <c r="G603" s="38" t="str">
        <f>IF(DQE!F603="","",DQE!F603)</f>
        <v/>
      </c>
    </row>
    <row r="604" ht="26" customHeight="1">
      <c r="A604" s="35" t="str">
        <f>IF(BPU!A604="","",BPU!A604)</f>
        <v/>
      </c>
      <c r="B604" s="32" t="str">
        <f>IF(BPU!B604="","",BPU!B604)</f>
        <v/>
      </c>
      <c r="C604" s="35" t="str">
        <f>IF(BPU!C604="","",BPU!C604)</f>
        <v/>
      </c>
      <c r="D604" s="44" t="str">
        <f>IF(DQE!D604="","",DQE!D604)</f>
        <v/>
      </c>
      <c r="E604" s="37" t="str">
        <f>IF(BPU!D604="","",BPU!D604)</f>
        <v/>
      </c>
      <c r="F604" s="32" t="str">
        <f>IF(BPU!E604="","",BPU!E604)</f>
        <v/>
      </c>
      <c r="G604" s="38" t="str">
        <f>IF(DQE!F604="","",DQE!F604)</f>
        <v/>
      </c>
    </row>
    <row r="605" ht="26" customHeight="1">
      <c r="A605" s="35" t="str">
        <f>IF(BPU!A605="","",BPU!A605)</f>
        <v/>
      </c>
      <c r="B605" s="32" t="str">
        <f>IF(BPU!B605="","",BPU!B605)</f>
        <v/>
      </c>
      <c r="C605" s="35" t="str">
        <f>IF(BPU!C605="","",BPU!C605)</f>
        <v/>
      </c>
      <c r="D605" s="44" t="str">
        <f>IF(DQE!D605="","",DQE!D605)</f>
        <v/>
      </c>
      <c r="E605" s="37" t="str">
        <f>IF(BPU!D605="","",BPU!D605)</f>
        <v/>
      </c>
      <c r="F605" s="32" t="str">
        <f>IF(BPU!E605="","",BPU!E605)</f>
        <v/>
      </c>
      <c r="G605" s="38" t="str">
        <f>IF(DQE!F605="","",DQE!F605)</f>
        <v/>
      </c>
    </row>
    <row r="606" ht="26" customHeight="1">
      <c r="A606" s="35" t="str">
        <f>IF(BPU!A606="","",BPU!A606)</f>
        <v/>
      </c>
      <c r="B606" s="32" t="str">
        <f>IF(BPU!B606="","",BPU!B606)</f>
        <v/>
      </c>
      <c r="C606" s="35" t="str">
        <f>IF(BPU!C606="","",BPU!C606)</f>
        <v/>
      </c>
      <c r="D606" s="44" t="str">
        <f>IF(DQE!D606="","",DQE!D606)</f>
        <v/>
      </c>
      <c r="E606" s="37" t="str">
        <f>IF(BPU!D606="","",BPU!D606)</f>
        <v/>
      </c>
      <c r="F606" s="32" t="str">
        <f>IF(BPU!E606="","",BPU!E606)</f>
        <v/>
      </c>
      <c r="G606" s="38" t="str">
        <f>IF(DQE!F606="","",DQE!F606)</f>
        <v/>
      </c>
    </row>
    <row r="607" ht="26" customHeight="1">
      <c r="A607" s="35" t="str">
        <f>IF(BPU!A607="","",BPU!A607)</f>
        <v/>
      </c>
      <c r="B607" s="32" t="str">
        <f>IF(BPU!B607="","",BPU!B607)</f>
        <v/>
      </c>
      <c r="C607" s="35" t="str">
        <f>IF(BPU!C607="","",BPU!C607)</f>
        <v/>
      </c>
      <c r="D607" s="44" t="str">
        <f>IF(DQE!D607="","",DQE!D607)</f>
        <v/>
      </c>
      <c r="E607" s="37" t="str">
        <f>IF(BPU!D607="","",BPU!D607)</f>
        <v/>
      </c>
      <c r="F607" s="32" t="str">
        <f>IF(BPU!E607="","",BPU!E607)</f>
        <v/>
      </c>
      <c r="G607" s="38" t="str">
        <f>IF(DQE!F607="","",DQE!F607)</f>
        <v/>
      </c>
    </row>
    <row r="608" ht="26" customHeight="1">
      <c r="A608" s="35" t="str">
        <f>IF(BPU!A608="","",BPU!A608)</f>
        <v/>
      </c>
      <c r="B608" s="32" t="str">
        <f>IF(BPU!B608="","",BPU!B608)</f>
        <v/>
      </c>
      <c r="C608" s="35" t="str">
        <f>IF(BPU!C608="","",BPU!C608)</f>
        <v/>
      </c>
      <c r="D608" s="44" t="str">
        <f>IF(DQE!D608="","",DQE!D608)</f>
        <v/>
      </c>
      <c r="E608" s="37" t="str">
        <f>IF(BPU!D608="","",BPU!D608)</f>
        <v/>
      </c>
      <c r="F608" s="32" t="str">
        <f>IF(BPU!E608="","",BPU!E608)</f>
        <v/>
      </c>
      <c r="G608" s="38" t="str">
        <f>IF(DQE!F608="","",DQE!F608)</f>
        <v/>
      </c>
    </row>
    <row r="609" ht="26" customHeight="1">
      <c r="A609" s="35" t="str">
        <f>IF(BPU!A609="","",BPU!A609)</f>
        <v/>
      </c>
      <c r="B609" s="32" t="str">
        <f>IF(BPU!B609="","",BPU!B609)</f>
        <v/>
      </c>
      <c r="C609" s="35" t="str">
        <f>IF(BPU!C609="","",BPU!C609)</f>
        <v/>
      </c>
      <c r="D609" s="44" t="str">
        <f>IF(DQE!D609="","",DQE!D609)</f>
        <v/>
      </c>
      <c r="E609" s="37" t="str">
        <f>IF(BPU!D609="","",BPU!D609)</f>
        <v/>
      </c>
      <c r="F609" s="32" t="str">
        <f>IF(BPU!E609="","",BPU!E609)</f>
        <v/>
      </c>
      <c r="G609" s="38" t="str">
        <f>IF(DQE!F609="","",DQE!F609)</f>
        <v/>
      </c>
    </row>
    <row r="610" ht="26" customHeight="1">
      <c r="A610" s="35" t="str">
        <f>IF(BPU!A610="","",BPU!A610)</f>
        <v/>
      </c>
      <c r="B610" s="32" t="str">
        <f>IF(BPU!B610="","",BPU!B610)</f>
        <v/>
      </c>
      <c r="C610" s="35" t="str">
        <f>IF(BPU!C610="","",BPU!C610)</f>
        <v/>
      </c>
      <c r="D610" s="44" t="str">
        <f>IF(DQE!D610="","",DQE!D610)</f>
        <v/>
      </c>
      <c r="E610" s="37" t="str">
        <f>IF(BPU!D610="","",BPU!D610)</f>
        <v/>
      </c>
      <c r="F610" s="32" t="str">
        <f>IF(BPU!E610="","",BPU!E610)</f>
        <v/>
      </c>
      <c r="G610" s="38" t="str">
        <f>IF(DQE!F610="","",DQE!F610)</f>
        <v/>
      </c>
    </row>
    <row r="611" ht="26" customHeight="1">
      <c r="A611" s="35" t="str">
        <f>IF(BPU!A611="","",BPU!A611)</f>
        <v/>
      </c>
      <c r="B611" s="32" t="str">
        <f>IF(BPU!B611="","",BPU!B611)</f>
        <v/>
      </c>
      <c r="C611" s="35" t="str">
        <f>IF(BPU!C611="","",BPU!C611)</f>
        <v/>
      </c>
      <c r="D611" s="44" t="str">
        <f>IF(DQE!D611="","",DQE!D611)</f>
        <v/>
      </c>
      <c r="E611" s="37" t="str">
        <f>IF(BPU!D611="","",BPU!D611)</f>
        <v/>
      </c>
      <c r="F611" s="32" t="str">
        <f>IF(BPU!E611="","",BPU!E611)</f>
        <v/>
      </c>
      <c r="G611" s="38" t="str">
        <f>IF(DQE!F611="","",DQE!F611)</f>
        <v/>
      </c>
    </row>
    <row r="612" ht="26" customHeight="1">
      <c r="A612" s="35" t="str">
        <f>IF(BPU!A612="","",BPU!A612)</f>
        <v/>
      </c>
      <c r="B612" s="32" t="str">
        <f>IF(BPU!B612="","",BPU!B612)</f>
        <v/>
      </c>
      <c r="C612" s="35" t="str">
        <f>IF(BPU!C612="","",BPU!C612)</f>
        <v/>
      </c>
      <c r="D612" s="44" t="str">
        <f>IF(DQE!D612="","",DQE!D612)</f>
        <v/>
      </c>
      <c r="E612" s="37" t="str">
        <f>IF(BPU!D612="","",BPU!D612)</f>
        <v/>
      </c>
      <c r="F612" s="32" t="str">
        <f>IF(BPU!E612="","",BPU!E612)</f>
        <v/>
      </c>
      <c r="G612" s="38" t="str">
        <f>IF(DQE!F612="","",DQE!F612)</f>
        <v/>
      </c>
    </row>
    <row r="613" ht="26" customHeight="1">
      <c r="A613" s="35" t="str">
        <f>IF(BPU!A613="","",BPU!A613)</f>
        <v/>
      </c>
      <c r="B613" s="32" t="str">
        <f>IF(BPU!B613="","",BPU!B613)</f>
        <v/>
      </c>
      <c r="C613" s="35" t="str">
        <f>IF(BPU!C613="","",BPU!C613)</f>
        <v/>
      </c>
      <c r="D613" s="44" t="str">
        <f>IF(DQE!D613="","",DQE!D613)</f>
        <v/>
      </c>
      <c r="E613" s="37" t="str">
        <f>IF(BPU!D613="","",BPU!D613)</f>
        <v/>
      </c>
      <c r="F613" s="32" t="str">
        <f>IF(BPU!E613="","",BPU!E613)</f>
        <v/>
      </c>
      <c r="G613" s="38" t="str">
        <f>IF(DQE!F613="","",DQE!F613)</f>
        <v/>
      </c>
    </row>
    <row r="614" ht="26" customHeight="1">
      <c r="A614" s="35" t="str">
        <f>IF(BPU!A614="","",BPU!A614)</f>
        <v/>
      </c>
      <c r="B614" s="32" t="str">
        <f>IF(BPU!B614="","",BPU!B614)</f>
        <v/>
      </c>
      <c r="C614" s="35" t="str">
        <f>IF(BPU!C614="","",BPU!C614)</f>
        <v/>
      </c>
      <c r="D614" s="44" t="str">
        <f>IF(DQE!D614="","",DQE!D614)</f>
        <v/>
      </c>
      <c r="E614" s="37" t="str">
        <f>IF(BPU!D614="","",BPU!D614)</f>
        <v/>
      </c>
      <c r="F614" s="32" t="str">
        <f>IF(BPU!E614="","",BPU!E614)</f>
        <v/>
      </c>
      <c r="G614" s="38" t="str">
        <f>IF(DQE!F614="","",DQE!F614)</f>
        <v/>
      </c>
    </row>
    <row r="615" ht="26" customHeight="1">
      <c r="A615" s="35" t="str">
        <f>IF(BPU!A615="","",BPU!A615)</f>
        <v/>
      </c>
      <c r="B615" s="32" t="str">
        <f>IF(BPU!B615="","",BPU!B615)</f>
        <v/>
      </c>
      <c r="C615" s="35" t="str">
        <f>IF(BPU!C615="","",BPU!C615)</f>
        <v/>
      </c>
      <c r="D615" s="44" t="str">
        <f>IF(DQE!D615="","",DQE!D615)</f>
        <v/>
      </c>
      <c r="E615" s="37" t="str">
        <f>IF(BPU!D615="","",BPU!D615)</f>
        <v/>
      </c>
      <c r="F615" s="32" t="str">
        <f>IF(BPU!E615="","",BPU!E615)</f>
        <v/>
      </c>
      <c r="G615" s="38" t="str">
        <f>IF(DQE!F615="","",DQE!F615)</f>
        <v/>
      </c>
    </row>
    <row r="616" ht="26" customHeight="1">
      <c r="A616" s="35" t="str">
        <f>IF(BPU!A616="","",BPU!A616)</f>
        <v/>
      </c>
      <c r="B616" s="32" t="str">
        <f>IF(BPU!B616="","",BPU!B616)</f>
        <v/>
      </c>
      <c r="C616" s="35" t="str">
        <f>IF(BPU!C616="","",BPU!C616)</f>
        <v/>
      </c>
      <c r="D616" s="44" t="str">
        <f>IF(DQE!D616="","",DQE!D616)</f>
        <v/>
      </c>
      <c r="E616" s="37" t="str">
        <f>IF(BPU!D616="","",BPU!D616)</f>
        <v/>
      </c>
      <c r="F616" s="32" t="str">
        <f>IF(BPU!E616="","",BPU!E616)</f>
        <v/>
      </c>
      <c r="G616" s="38" t="str">
        <f>IF(DQE!F616="","",DQE!F616)</f>
        <v/>
      </c>
    </row>
    <row r="617" ht="26" customHeight="1">
      <c r="A617" s="35" t="str">
        <f>IF(BPU!A617="","",BPU!A617)</f>
        <v/>
      </c>
      <c r="B617" s="32" t="str">
        <f>IF(BPU!B617="","",BPU!B617)</f>
        <v/>
      </c>
      <c r="C617" s="35" t="str">
        <f>IF(BPU!C617="","",BPU!C617)</f>
        <v/>
      </c>
      <c r="D617" s="44" t="str">
        <f>IF(DQE!D617="","",DQE!D617)</f>
        <v/>
      </c>
      <c r="E617" s="37" t="str">
        <f>IF(BPU!D617="","",BPU!D617)</f>
        <v/>
      </c>
      <c r="F617" s="32" t="str">
        <f>IF(BPU!E617="","",BPU!E617)</f>
        <v/>
      </c>
      <c r="G617" s="38" t="str">
        <f>IF(DQE!F617="","",DQE!F617)</f>
        <v/>
      </c>
    </row>
    <row r="618" ht="26" customHeight="1">
      <c r="A618" s="35" t="str">
        <f>IF(BPU!A618="","",BPU!A618)</f>
        <v/>
      </c>
      <c r="B618" s="32" t="str">
        <f>IF(BPU!B618="","",BPU!B618)</f>
        <v/>
      </c>
      <c r="C618" s="35" t="str">
        <f>IF(BPU!C618="","",BPU!C618)</f>
        <v/>
      </c>
      <c r="D618" s="44" t="str">
        <f>IF(DQE!D618="","",DQE!D618)</f>
        <v/>
      </c>
      <c r="E618" s="37" t="str">
        <f>IF(BPU!D618="","",BPU!D618)</f>
        <v/>
      </c>
      <c r="F618" s="32" t="str">
        <f>IF(BPU!E618="","",BPU!E618)</f>
        <v/>
      </c>
      <c r="G618" s="38" t="str">
        <f>IF(DQE!F618="","",DQE!F618)</f>
        <v/>
      </c>
    </row>
    <row r="619" ht="26" customHeight="1">
      <c r="A619" s="35" t="str">
        <f>IF(BPU!A619="","",BPU!A619)</f>
        <v/>
      </c>
      <c r="B619" s="32" t="str">
        <f>IF(BPU!B619="","",BPU!B619)</f>
        <v/>
      </c>
      <c r="C619" s="35" t="str">
        <f>IF(BPU!C619="","",BPU!C619)</f>
        <v/>
      </c>
      <c r="D619" s="44" t="str">
        <f>IF(DQE!D619="","",DQE!D619)</f>
        <v/>
      </c>
      <c r="E619" s="37" t="str">
        <f>IF(BPU!D619="","",BPU!D619)</f>
        <v/>
      </c>
      <c r="F619" s="32" t="str">
        <f>IF(BPU!E619="","",BPU!E619)</f>
        <v/>
      </c>
      <c r="G619" s="38" t="str">
        <f>IF(DQE!F619="","",DQE!F619)</f>
        <v/>
      </c>
    </row>
    <row r="620" ht="26" customHeight="1">
      <c r="A620" s="35" t="str">
        <f>IF(BPU!A620="","",BPU!A620)</f>
        <v/>
      </c>
      <c r="B620" s="32" t="str">
        <f>IF(BPU!B620="","",BPU!B620)</f>
        <v/>
      </c>
      <c r="C620" s="35" t="str">
        <f>IF(BPU!C620="","",BPU!C620)</f>
        <v/>
      </c>
      <c r="D620" s="44" t="str">
        <f>IF(DQE!D620="","",DQE!D620)</f>
        <v/>
      </c>
      <c r="E620" s="37" t="str">
        <f>IF(BPU!D620="","",BPU!D620)</f>
        <v/>
      </c>
      <c r="F620" s="32" t="str">
        <f>IF(BPU!E620="","",BPU!E620)</f>
        <v/>
      </c>
      <c r="G620" s="38" t="str">
        <f>IF(DQE!F620="","",DQE!F620)</f>
        <v/>
      </c>
    </row>
    <row r="621" ht="26" customHeight="1">
      <c r="A621" s="35" t="str">
        <f>IF(BPU!A621="","",BPU!A621)</f>
        <v/>
      </c>
      <c r="B621" s="32" t="str">
        <f>IF(BPU!B621="","",BPU!B621)</f>
        <v/>
      </c>
      <c r="C621" s="35" t="str">
        <f>IF(BPU!C621="","",BPU!C621)</f>
        <v/>
      </c>
      <c r="D621" s="44" t="str">
        <f>IF(DQE!D621="","",DQE!D621)</f>
        <v/>
      </c>
      <c r="E621" s="37" t="str">
        <f>IF(BPU!D621="","",BPU!D621)</f>
        <v/>
      </c>
      <c r="F621" s="32" t="str">
        <f>IF(BPU!E621="","",BPU!E621)</f>
        <v/>
      </c>
      <c r="G621" s="38" t="str">
        <f>IF(DQE!F621="","",DQE!F621)</f>
        <v/>
      </c>
    </row>
    <row r="622" ht="26" customHeight="1">
      <c r="A622" s="35" t="str">
        <f>IF(BPU!A622="","",BPU!A622)</f>
        <v/>
      </c>
      <c r="B622" s="32" t="str">
        <f>IF(BPU!B622="","",BPU!B622)</f>
        <v/>
      </c>
      <c r="C622" s="35" t="str">
        <f>IF(BPU!C622="","",BPU!C622)</f>
        <v/>
      </c>
      <c r="D622" s="44" t="str">
        <f>IF(DQE!D622="","",DQE!D622)</f>
        <v/>
      </c>
      <c r="E622" s="37" t="str">
        <f>IF(BPU!D622="","",BPU!D622)</f>
        <v/>
      </c>
      <c r="F622" s="32" t="str">
        <f>IF(BPU!E622="","",BPU!E622)</f>
        <v/>
      </c>
      <c r="G622" s="38" t="str">
        <f>IF(DQE!F622="","",DQE!F622)</f>
        <v/>
      </c>
    </row>
    <row r="623" ht="26" customHeight="1">
      <c r="A623" s="35" t="str">
        <f>IF(BPU!A623="","",BPU!A623)</f>
        <v/>
      </c>
      <c r="B623" s="32" t="str">
        <f>IF(BPU!B623="","",BPU!B623)</f>
        <v/>
      </c>
      <c r="C623" s="35" t="str">
        <f>IF(BPU!C623="","",BPU!C623)</f>
        <v/>
      </c>
      <c r="D623" s="44" t="str">
        <f>IF(DQE!D623="","",DQE!D623)</f>
        <v/>
      </c>
      <c r="E623" s="37" t="str">
        <f>IF(BPU!D623="","",BPU!D623)</f>
        <v/>
      </c>
      <c r="F623" s="32" t="str">
        <f>IF(BPU!E623="","",BPU!E623)</f>
        <v/>
      </c>
      <c r="G623" s="38" t="str">
        <f>IF(DQE!F623="","",DQE!F623)</f>
        <v/>
      </c>
    </row>
    <row r="624" ht="26" customHeight="1">
      <c r="A624" s="35" t="str">
        <f>IF(BPU!A624="","",BPU!A624)</f>
        <v/>
      </c>
      <c r="B624" s="32" t="str">
        <f>IF(BPU!B624="","",BPU!B624)</f>
        <v/>
      </c>
      <c r="C624" s="35" t="str">
        <f>IF(BPU!C624="","",BPU!C624)</f>
        <v/>
      </c>
      <c r="D624" s="44" t="str">
        <f>IF(DQE!D624="","",DQE!D624)</f>
        <v/>
      </c>
      <c r="E624" s="37" t="str">
        <f>IF(BPU!D624="","",BPU!D624)</f>
        <v/>
      </c>
      <c r="F624" s="32" t="str">
        <f>IF(BPU!E624="","",BPU!E624)</f>
        <v/>
      </c>
      <c r="G624" s="38" t="str">
        <f>IF(DQE!F624="","",DQE!F624)</f>
        <v/>
      </c>
    </row>
    <row r="625" ht="26" customHeight="1">
      <c r="A625" s="35" t="str">
        <f>IF(BPU!A625="","",BPU!A625)</f>
        <v/>
      </c>
      <c r="B625" s="32" t="str">
        <f>IF(BPU!B625="","",BPU!B625)</f>
        <v/>
      </c>
      <c r="C625" s="35" t="str">
        <f>IF(BPU!C625="","",BPU!C625)</f>
        <v/>
      </c>
      <c r="D625" s="44" t="str">
        <f>IF(DQE!D625="","",DQE!D625)</f>
        <v/>
      </c>
      <c r="E625" s="37" t="str">
        <f>IF(BPU!D625="","",BPU!D625)</f>
        <v/>
      </c>
      <c r="F625" s="32" t="str">
        <f>IF(BPU!E625="","",BPU!E625)</f>
        <v/>
      </c>
      <c r="G625" s="38" t="str">
        <f>IF(DQE!F625="","",DQE!F625)</f>
        <v/>
      </c>
    </row>
    <row r="626" ht="26" customHeight="1">
      <c r="A626" s="35" t="str">
        <f>IF(BPU!A626="","",BPU!A626)</f>
        <v/>
      </c>
      <c r="B626" s="32" t="str">
        <f>IF(BPU!B626="","",BPU!B626)</f>
        <v/>
      </c>
      <c r="C626" s="35" t="str">
        <f>IF(BPU!C626="","",BPU!C626)</f>
        <v/>
      </c>
      <c r="D626" s="44" t="str">
        <f>IF(DQE!D626="","",DQE!D626)</f>
        <v/>
      </c>
      <c r="E626" s="37" t="str">
        <f>IF(BPU!D626="","",BPU!D626)</f>
        <v/>
      </c>
      <c r="F626" s="32" t="str">
        <f>IF(BPU!E626="","",BPU!E626)</f>
        <v/>
      </c>
      <c r="G626" s="38" t="str">
        <f>IF(DQE!F626="","",DQE!F626)</f>
        <v/>
      </c>
    </row>
    <row r="627" ht="26" customHeight="1">
      <c r="A627" s="35" t="str">
        <f>IF(BPU!A627="","",BPU!A627)</f>
        <v/>
      </c>
      <c r="B627" s="32" t="str">
        <f>IF(BPU!B627="","",BPU!B627)</f>
        <v/>
      </c>
      <c r="C627" s="35" t="str">
        <f>IF(BPU!C627="","",BPU!C627)</f>
        <v/>
      </c>
      <c r="D627" s="44" t="str">
        <f>IF(DQE!D627="","",DQE!D627)</f>
        <v/>
      </c>
      <c r="E627" s="37" t="str">
        <f>IF(BPU!D627="","",BPU!D627)</f>
        <v/>
      </c>
      <c r="F627" s="32" t="str">
        <f>IF(BPU!E627="","",BPU!E627)</f>
        <v/>
      </c>
      <c r="G627" s="38" t="str">
        <f>IF(DQE!F627="","",DQE!F627)</f>
        <v/>
      </c>
    </row>
    <row r="628" ht="26" customHeight="1">
      <c r="A628" s="35" t="str">
        <f>IF(BPU!A628="","",BPU!A628)</f>
        <v/>
      </c>
      <c r="B628" s="32" t="str">
        <f>IF(BPU!B628="","",BPU!B628)</f>
        <v/>
      </c>
      <c r="C628" s="35" t="str">
        <f>IF(BPU!C628="","",BPU!C628)</f>
        <v/>
      </c>
      <c r="D628" s="44" t="str">
        <f>IF(DQE!D628="","",DQE!D628)</f>
        <v/>
      </c>
      <c r="E628" s="37" t="str">
        <f>IF(BPU!D628="","",BPU!D628)</f>
        <v/>
      </c>
      <c r="F628" s="32" t="str">
        <f>IF(BPU!E628="","",BPU!E628)</f>
        <v/>
      </c>
      <c r="G628" s="38" t="str">
        <f>IF(DQE!F628="","",DQE!F628)</f>
        <v/>
      </c>
    </row>
    <row r="629" ht="26" customHeight="1">
      <c r="A629" s="35" t="str">
        <f>IF(BPU!A629="","",BPU!A629)</f>
        <v/>
      </c>
      <c r="B629" s="32" t="str">
        <f>IF(BPU!B629="","",BPU!B629)</f>
        <v/>
      </c>
      <c r="C629" s="35" t="str">
        <f>IF(BPU!C629="","",BPU!C629)</f>
        <v/>
      </c>
      <c r="D629" s="44" t="str">
        <f>IF(DQE!D629="","",DQE!D629)</f>
        <v/>
      </c>
      <c r="E629" s="37" t="str">
        <f>IF(BPU!D629="","",BPU!D629)</f>
        <v/>
      </c>
      <c r="F629" s="32" t="str">
        <f>IF(BPU!E629="","",BPU!E629)</f>
        <v/>
      </c>
      <c r="G629" s="38" t="str">
        <f>IF(DQE!F629="","",DQE!F629)</f>
        <v/>
      </c>
    </row>
    <row r="630" ht="26" customHeight="1">
      <c r="A630" s="35" t="str">
        <f>IF(BPU!A630="","",BPU!A630)</f>
        <v/>
      </c>
      <c r="B630" s="32" t="str">
        <f>IF(BPU!B630="","",BPU!B630)</f>
        <v/>
      </c>
      <c r="C630" s="35" t="str">
        <f>IF(BPU!C630="","",BPU!C630)</f>
        <v/>
      </c>
      <c r="D630" s="44" t="str">
        <f>IF(DQE!D630="","",DQE!D630)</f>
        <v/>
      </c>
      <c r="E630" s="37" t="str">
        <f>IF(BPU!D630="","",BPU!D630)</f>
        <v/>
      </c>
      <c r="F630" s="32" t="str">
        <f>IF(BPU!E630="","",BPU!E630)</f>
        <v/>
      </c>
      <c r="G630" s="38" t="str">
        <f>IF(DQE!F630="","",DQE!F630)</f>
        <v/>
      </c>
    </row>
    <row r="631" ht="26" customHeight="1">
      <c r="A631" s="35" t="str">
        <f>IF(BPU!A631="","",BPU!A631)</f>
        <v/>
      </c>
      <c r="B631" s="32" t="str">
        <f>IF(BPU!B631="","",BPU!B631)</f>
        <v/>
      </c>
      <c r="C631" s="35" t="str">
        <f>IF(BPU!C631="","",BPU!C631)</f>
        <v/>
      </c>
      <c r="D631" s="44" t="str">
        <f>IF(DQE!D631="","",DQE!D631)</f>
        <v/>
      </c>
      <c r="E631" s="37" t="str">
        <f>IF(BPU!D631="","",BPU!D631)</f>
        <v/>
      </c>
      <c r="F631" s="32" t="str">
        <f>IF(BPU!E631="","",BPU!E631)</f>
        <v/>
      </c>
      <c r="G631" s="38" t="str">
        <f>IF(DQE!F631="","",DQE!F631)</f>
        <v/>
      </c>
    </row>
    <row r="632" ht="26" customHeight="1">
      <c r="A632" s="35" t="str">
        <f>IF(BPU!A632="","",BPU!A632)</f>
        <v/>
      </c>
      <c r="B632" s="32" t="str">
        <f>IF(BPU!B632="","",BPU!B632)</f>
        <v/>
      </c>
      <c r="C632" s="35" t="str">
        <f>IF(BPU!C632="","",BPU!C632)</f>
        <v/>
      </c>
      <c r="D632" s="44" t="str">
        <f>IF(DQE!D632="","",DQE!D632)</f>
        <v/>
      </c>
      <c r="E632" s="37" t="str">
        <f>IF(BPU!D632="","",BPU!D632)</f>
        <v/>
      </c>
      <c r="F632" s="32" t="str">
        <f>IF(BPU!E632="","",BPU!E632)</f>
        <v/>
      </c>
      <c r="G632" s="38" t="str">
        <f>IF(DQE!F632="","",DQE!F632)</f>
        <v/>
      </c>
    </row>
    <row r="633" ht="26" customHeight="1">
      <c r="A633" s="35" t="str">
        <f>IF(BPU!A633="","",BPU!A633)</f>
        <v/>
      </c>
      <c r="B633" s="32" t="str">
        <f>IF(BPU!B633="","",BPU!B633)</f>
        <v/>
      </c>
      <c r="C633" s="35" t="str">
        <f>IF(BPU!C633="","",BPU!C633)</f>
        <v/>
      </c>
      <c r="D633" s="44" t="str">
        <f>IF(DQE!D633="","",DQE!D633)</f>
        <v/>
      </c>
      <c r="E633" s="37" t="str">
        <f>IF(BPU!D633="","",BPU!D633)</f>
        <v/>
      </c>
      <c r="F633" s="32" t="str">
        <f>IF(BPU!E633="","",BPU!E633)</f>
        <v/>
      </c>
      <c r="G633" s="38" t="str">
        <f>IF(DQE!F633="","",DQE!F633)</f>
        <v/>
      </c>
    </row>
    <row r="634" ht="26" customHeight="1">
      <c r="A634" s="35" t="str">
        <f>IF(BPU!A634="","",BPU!A634)</f>
        <v/>
      </c>
      <c r="B634" s="32" t="str">
        <f>IF(BPU!B634="","",BPU!B634)</f>
        <v/>
      </c>
      <c r="C634" s="35" t="str">
        <f>IF(BPU!C634="","",BPU!C634)</f>
        <v/>
      </c>
      <c r="D634" s="44" t="str">
        <f>IF(DQE!D634="","",DQE!D634)</f>
        <v/>
      </c>
      <c r="E634" s="37" t="str">
        <f>IF(BPU!D634="","",BPU!D634)</f>
        <v/>
      </c>
      <c r="F634" s="32" t="str">
        <f>IF(BPU!E634="","",BPU!E634)</f>
        <v/>
      </c>
      <c r="G634" s="38" t="str">
        <f>IF(DQE!F634="","",DQE!F634)</f>
        <v/>
      </c>
    </row>
    <row r="635" ht="26" customHeight="1">
      <c r="A635" s="35" t="str">
        <f>IF(BPU!A635="","",BPU!A635)</f>
        <v/>
      </c>
      <c r="B635" s="32" t="str">
        <f>IF(BPU!B635="","",BPU!B635)</f>
        <v/>
      </c>
      <c r="C635" s="35" t="str">
        <f>IF(BPU!C635="","",BPU!C635)</f>
        <v/>
      </c>
      <c r="D635" s="44" t="str">
        <f>IF(DQE!D635="","",DQE!D635)</f>
        <v/>
      </c>
      <c r="E635" s="37" t="str">
        <f>IF(BPU!D635="","",BPU!D635)</f>
        <v/>
      </c>
      <c r="F635" s="32" t="str">
        <f>IF(BPU!E635="","",BPU!E635)</f>
        <v/>
      </c>
      <c r="G635" s="38" t="str">
        <f>IF(DQE!F635="","",DQE!F635)</f>
        <v/>
      </c>
    </row>
    <row r="636" ht="26" customHeight="1">
      <c r="A636" s="35" t="str">
        <f>IF(BPU!A636="","",BPU!A636)</f>
        <v/>
      </c>
      <c r="B636" s="32" t="str">
        <f>IF(BPU!B636="","",BPU!B636)</f>
        <v/>
      </c>
      <c r="C636" s="35" t="str">
        <f>IF(BPU!C636="","",BPU!C636)</f>
        <v/>
      </c>
      <c r="D636" s="44" t="str">
        <f>IF(DQE!D636="","",DQE!D636)</f>
        <v/>
      </c>
      <c r="E636" s="37" t="str">
        <f>IF(BPU!D636="","",BPU!D636)</f>
        <v/>
      </c>
      <c r="F636" s="32" t="str">
        <f>IF(BPU!E636="","",BPU!E636)</f>
        <v/>
      </c>
      <c r="G636" s="38" t="str">
        <f>IF(DQE!F636="","",DQE!F636)</f>
        <v/>
      </c>
    </row>
    <row r="637" ht="26" customHeight="1">
      <c r="A637" s="35" t="str">
        <f>IF(BPU!A637="","",BPU!A637)</f>
        <v/>
      </c>
      <c r="B637" s="32" t="str">
        <f>IF(BPU!B637="","",BPU!B637)</f>
        <v/>
      </c>
      <c r="C637" s="35" t="str">
        <f>IF(BPU!C637="","",BPU!C637)</f>
        <v/>
      </c>
      <c r="D637" s="44" t="str">
        <f>IF(DQE!D637="","",DQE!D637)</f>
        <v/>
      </c>
      <c r="E637" s="37" t="str">
        <f>IF(BPU!D637="","",BPU!D637)</f>
        <v/>
      </c>
      <c r="F637" s="32" t="str">
        <f>IF(BPU!E637="","",BPU!E637)</f>
        <v/>
      </c>
      <c r="G637" s="38" t="str">
        <f>IF(DQE!F637="","",DQE!F637)</f>
        <v/>
      </c>
    </row>
    <row r="638" ht="26" customHeight="1">
      <c r="A638" s="35" t="str">
        <f>IF(BPU!A638="","",BPU!A638)</f>
        <v/>
      </c>
      <c r="B638" s="32" t="str">
        <f>IF(BPU!B638="","",BPU!B638)</f>
        <v/>
      </c>
      <c r="C638" s="35" t="str">
        <f>IF(BPU!C638="","",BPU!C638)</f>
        <v/>
      </c>
      <c r="D638" s="44" t="str">
        <f>IF(DQE!D638="","",DQE!D638)</f>
        <v/>
      </c>
      <c r="E638" s="37" t="str">
        <f>IF(BPU!D638="","",BPU!D638)</f>
        <v/>
      </c>
      <c r="F638" s="32" t="str">
        <f>IF(BPU!E638="","",BPU!E638)</f>
        <v/>
      </c>
      <c r="G638" s="38" t="str">
        <f>IF(DQE!F638="","",DQE!F638)</f>
        <v/>
      </c>
    </row>
    <row r="639" ht="26" customHeight="1">
      <c r="A639" s="35" t="str">
        <f>IF(BPU!A639="","",BPU!A639)</f>
        <v/>
      </c>
      <c r="B639" s="32" t="str">
        <f>IF(BPU!B639="","",BPU!B639)</f>
        <v/>
      </c>
      <c r="C639" s="35" t="str">
        <f>IF(BPU!C639="","",BPU!C639)</f>
        <v/>
      </c>
      <c r="D639" s="44" t="str">
        <f>IF(DQE!D639="","",DQE!D639)</f>
        <v/>
      </c>
      <c r="E639" s="37" t="str">
        <f>IF(BPU!D639="","",BPU!D639)</f>
        <v/>
      </c>
      <c r="F639" s="32" t="str">
        <f>IF(BPU!E639="","",BPU!E639)</f>
        <v/>
      </c>
      <c r="G639" s="38" t="str">
        <f>IF(DQE!F639="","",DQE!F639)</f>
        <v/>
      </c>
    </row>
    <row r="640" ht="26" customHeight="1">
      <c r="A640" s="35" t="str">
        <f>IF(BPU!A640="","",BPU!A640)</f>
        <v/>
      </c>
      <c r="B640" s="32" t="str">
        <f>IF(BPU!B640="","",BPU!B640)</f>
        <v/>
      </c>
      <c r="C640" s="35" t="str">
        <f>IF(BPU!C640="","",BPU!C640)</f>
        <v/>
      </c>
      <c r="D640" s="44" t="str">
        <f>IF(DQE!D640="","",DQE!D640)</f>
        <v/>
      </c>
      <c r="E640" s="37" t="str">
        <f>IF(BPU!D640="","",BPU!D640)</f>
        <v/>
      </c>
      <c r="F640" s="32" t="str">
        <f>IF(BPU!E640="","",BPU!E640)</f>
        <v/>
      </c>
      <c r="G640" s="38" t="str">
        <f>IF(DQE!F640="","",DQE!F640)</f>
        <v/>
      </c>
    </row>
    <row r="641" ht="26" customHeight="1">
      <c r="A641" s="35" t="str">
        <f>IF(BPU!A641="","",BPU!A641)</f>
        <v/>
      </c>
      <c r="B641" s="32" t="str">
        <f>IF(BPU!B641="","",BPU!B641)</f>
        <v/>
      </c>
      <c r="C641" s="35" t="str">
        <f>IF(BPU!C641="","",BPU!C641)</f>
        <v/>
      </c>
      <c r="D641" s="44" t="str">
        <f>IF(DQE!D641="","",DQE!D641)</f>
        <v/>
      </c>
      <c r="E641" s="37" t="str">
        <f>IF(BPU!D641="","",BPU!D641)</f>
        <v/>
      </c>
      <c r="F641" s="32" t="str">
        <f>IF(BPU!E641="","",BPU!E641)</f>
        <v/>
      </c>
      <c r="G641" s="38" t="str">
        <f>IF(DQE!F641="","",DQE!F641)</f>
        <v/>
      </c>
    </row>
    <row r="642" ht="26" customHeight="1">
      <c r="A642" s="35" t="str">
        <f>IF(BPU!A642="","",BPU!A642)</f>
        <v/>
      </c>
      <c r="B642" s="32" t="str">
        <f>IF(BPU!B642="","",BPU!B642)</f>
        <v/>
      </c>
      <c r="C642" s="35" t="str">
        <f>IF(BPU!C642="","",BPU!C642)</f>
        <v/>
      </c>
      <c r="D642" s="44" t="str">
        <f>IF(DQE!D642="","",DQE!D642)</f>
        <v/>
      </c>
      <c r="E642" s="37" t="str">
        <f>IF(BPU!D642="","",BPU!D642)</f>
        <v/>
      </c>
      <c r="F642" s="32" t="str">
        <f>IF(BPU!E642="","",BPU!E642)</f>
        <v/>
      </c>
      <c r="G642" s="38" t="str">
        <f>IF(DQE!F642="","",DQE!F642)</f>
        <v/>
      </c>
    </row>
    <row r="643" ht="26" customHeight="1">
      <c r="A643" s="35" t="str">
        <f>IF(BPU!A643="","",BPU!A643)</f>
        <v/>
      </c>
      <c r="B643" s="32" t="str">
        <f>IF(BPU!B643="","",BPU!B643)</f>
        <v/>
      </c>
      <c r="C643" s="35" t="str">
        <f>IF(BPU!C643="","",BPU!C643)</f>
        <v/>
      </c>
      <c r="D643" s="44" t="str">
        <f>IF(DQE!D643="","",DQE!D643)</f>
        <v/>
      </c>
      <c r="E643" s="37" t="str">
        <f>IF(BPU!D643="","",BPU!D643)</f>
        <v/>
      </c>
      <c r="F643" s="32" t="str">
        <f>IF(BPU!E643="","",BPU!E643)</f>
        <v/>
      </c>
      <c r="G643" s="38" t="str">
        <f>IF(DQE!F643="","",DQE!F643)</f>
        <v/>
      </c>
    </row>
    <row r="644" ht="26" customHeight="1">
      <c r="A644" s="35" t="str">
        <f>IF(BPU!A644="","",BPU!A644)</f>
        <v/>
      </c>
      <c r="B644" s="32" t="str">
        <f>IF(BPU!B644="","",BPU!B644)</f>
        <v/>
      </c>
      <c r="C644" s="35" t="str">
        <f>IF(BPU!C644="","",BPU!C644)</f>
        <v/>
      </c>
      <c r="D644" s="44" t="str">
        <f>IF(DQE!D644="","",DQE!D644)</f>
        <v/>
      </c>
      <c r="E644" s="37" t="str">
        <f>IF(BPU!D644="","",BPU!D644)</f>
        <v/>
      </c>
      <c r="F644" s="32" t="str">
        <f>IF(BPU!E644="","",BPU!E644)</f>
        <v/>
      </c>
      <c r="G644" s="38" t="str">
        <f>IF(DQE!F644="","",DQE!F644)</f>
        <v/>
      </c>
    </row>
    <row r="645" ht="26" customHeight="1">
      <c r="A645" s="35" t="str">
        <f>IF(BPU!A645="","",BPU!A645)</f>
        <v/>
      </c>
      <c r="B645" s="32" t="str">
        <f>IF(BPU!B645="","",BPU!B645)</f>
        <v/>
      </c>
      <c r="C645" s="35" t="str">
        <f>IF(BPU!C645="","",BPU!C645)</f>
        <v/>
      </c>
      <c r="D645" s="44" t="str">
        <f>IF(DQE!D645="","",DQE!D645)</f>
        <v/>
      </c>
      <c r="E645" s="37" t="str">
        <f>IF(BPU!D645="","",BPU!D645)</f>
        <v/>
      </c>
      <c r="F645" s="32" t="str">
        <f>IF(BPU!E645="","",BPU!E645)</f>
        <v/>
      </c>
      <c r="G645" s="38" t="str">
        <f>IF(DQE!F645="","",DQE!F645)</f>
        <v/>
      </c>
    </row>
    <row r="646" ht="26" customHeight="1">
      <c r="A646" s="35" t="str">
        <f>IF(BPU!A646="","",BPU!A646)</f>
        <v/>
      </c>
      <c r="B646" s="32" t="str">
        <f>IF(BPU!B646="","",BPU!B646)</f>
        <v/>
      </c>
      <c r="C646" s="35" t="str">
        <f>IF(BPU!C646="","",BPU!C646)</f>
        <v/>
      </c>
      <c r="D646" s="44" t="str">
        <f>IF(DQE!D646="","",DQE!D646)</f>
        <v/>
      </c>
      <c r="E646" s="37" t="str">
        <f>IF(BPU!D646="","",BPU!D646)</f>
        <v/>
      </c>
      <c r="F646" s="32" t="str">
        <f>IF(BPU!E646="","",BPU!E646)</f>
        <v/>
      </c>
      <c r="G646" s="38" t="str">
        <f>IF(DQE!F646="","",DQE!F646)</f>
        <v/>
      </c>
    </row>
    <row r="647" ht="26" customHeight="1">
      <c r="A647" s="35" t="str">
        <f>IF(BPU!A647="","",BPU!A647)</f>
        <v/>
      </c>
      <c r="B647" s="32" t="str">
        <f>IF(BPU!B647="","",BPU!B647)</f>
        <v/>
      </c>
      <c r="C647" s="35" t="str">
        <f>IF(BPU!C647="","",BPU!C647)</f>
        <v/>
      </c>
      <c r="D647" s="44" t="str">
        <f>IF(DQE!D647="","",DQE!D647)</f>
        <v/>
      </c>
      <c r="E647" s="37" t="str">
        <f>IF(BPU!D647="","",BPU!D647)</f>
        <v/>
      </c>
      <c r="F647" s="32" t="str">
        <f>IF(BPU!E647="","",BPU!E647)</f>
        <v/>
      </c>
      <c r="G647" s="38" t="str">
        <f>IF(DQE!F647="","",DQE!F647)</f>
        <v/>
      </c>
    </row>
    <row r="648" ht="26" customHeight="1">
      <c r="A648" s="35" t="str">
        <f>IF(BPU!A648="","",BPU!A648)</f>
        <v/>
      </c>
      <c r="B648" s="32" t="str">
        <f>IF(BPU!B648="","",BPU!B648)</f>
        <v/>
      </c>
      <c r="C648" s="35" t="str">
        <f>IF(BPU!C648="","",BPU!C648)</f>
        <v/>
      </c>
      <c r="D648" s="44" t="str">
        <f>IF(DQE!D648="","",DQE!D648)</f>
        <v/>
      </c>
      <c r="E648" s="37" t="str">
        <f>IF(BPU!D648="","",BPU!D648)</f>
        <v/>
      </c>
      <c r="F648" s="32" t="str">
        <f>IF(BPU!E648="","",BPU!E648)</f>
        <v/>
      </c>
      <c r="G648" s="38" t="str">
        <f>IF(DQE!F648="","",DQE!F648)</f>
        <v/>
      </c>
    </row>
    <row r="649" ht="26" customHeight="1">
      <c r="A649" s="35" t="str">
        <f>IF(BPU!A649="","",BPU!A649)</f>
        <v/>
      </c>
      <c r="B649" s="32" t="str">
        <f>IF(BPU!B649="","",BPU!B649)</f>
        <v/>
      </c>
      <c r="C649" s="35" t="str">
        <f>IF(BPU!C649="","",BPU!C649)</f>
        <v/>
      </c>
      <c r="D649" s="44" t="str">
        <f>IF(DQE!D649="","",DQE!D649)</f>
        <v/>
      </c>
      <c r="E649" s="37" t="str">
        <f>IF(BPU!D649="","",BPU!D649)</f>
        <v/>
      </c>
      <c r="F649" s="32" t="str">
        <f>IF(BPU!E649="","",BPU!E649)</f>
        <v/>
      </c>
      <c r="G649" s="38" t="str">
        <f>IF(DQE!F649="","",DQE!F649)</f>
        <v/>
      </c>
    </row>
    <row r="650" ht="26" customHeight="1">
      <c r="A650" s="35" t="str">
        <f>IF(BPU!A650="","",BPU!A650)</f>
        <v/>
      </c>
      <c r="B650" s="32" t="str">
        <f>IF(BPU!B650="","",BPU!B650)</f>
        <v/>
      </c>
      <c r="C650" s="35" t="str">
        <f>IF(BPU!C650="","",BPU!C650)</f>
        <v/>
      </c>
      <c r="D650" s="44" t="str">
        <f>IF(DQE!D650="","",DQE!D650)</f>
        <v/>
      </c>
      <c r="E650" s="37" t="str">
        <f>IF(BPU!D650="","",BPU!D650)</f>
        <v/>
      </c>
      <c r="F650" s="32" t="str">
        <f>IF(BPU!E650="","",BPU!E650)</f>
        <v/>
      </c>
      <c r="G650" s="38" t="str">
        <f>IF(DQE!F650="","",DQE!F650)</f>
        <v/>
      </c>
    </row>
    <row r="651" ht="26" customHeight="1">
      <c r="A651" s="35" t="str">
        <f>IF(BPU!A651="","",BPU!A651)</f>
        <v/>
      </c>
      <c r="B651" s="32" t="str">
        <f>IF(BPU!B651="","",BPU!B651)</f>
        <v/>
      </c>
      <c r="C651" s="35" t="str">
        <f>IF(BPU!C651="","",BPU!C651)</f>
        <v/>
      </c>
      <c r="D651" s="44" t="str">
        <f>IF(DQE!D651="","",DQE!D651)</f>
        <v/>
      </c>
      <c r="E651" s="37" t="str">
        <f>IF(BPU!D651="","",BPU!D651)</f>
        <v/>
      </c>
      <c r="F651" s="32" t="str">
        <f>IF(BPU!E651="","",BPU!E651)</f>
        <v/>
      </c>
      <c r="G651" s="38" t="str">
        <f>IF(DQE!F651="","",DQE!F651)</f>
        <v/>
      </c>
    </row>
    <row r="652" ht="26" customHeight="1">
      <c r="A652" s="35" t="str">
        <f>IF(BPU!A652="","",BPU!A652)</f>
        <v/>
      </c>
      <c r="B652" s="32" t="str">
        <f>IF(BPU!B652="","",BPU!B652)</f>
        <v/>
      </c>
      <c r="C652" s="35" t="str">
        <f>IF(BPU!C652="","",BPU!C652)</f>
        <v/>
      </c>
      <c r="D652" s="44" t="str">
        <f>IF(DQE!D652="","",DQE!D652)</f>
        <v/>
      </c>
      <c r="E652" s="37" t="str">
        <f>IF(BPU!D652="","",BPU!D652)</f>
        <v/>
      </c>
      <c r="F652" s="32" t="str">
        <f>IF(BPU!E652="","",BPU!E652)</f>
        <v/>
      </c>
      <c r="G652" s="38" t="str">
        <f>IF(DQE!F652="","",DQE!F652)</f>
        <v/>
      </c>
    </row>
    <row r="653" ht="26" customHeight="1">
      <c r="A653" s="35" t="str">
        <f>IF(BPU!A653="","",BPU!A653)</f>
        <v/>
      </c>
      <c r="B653" s="32" t="str">
        <f>IF(BPU!B653="","",BPU!B653)</f>
        <v/>
      </c>
      <c r="C653" s="35" t="str">
        <f>IF(BPU!C653="","",BPU!C653)</f>
        <v/>
      </c>
      <c r="D653" s="44" t="str">
        <f>IF(DQE!D653="","",DQE!D653)</f>
        <v/>
      </c>
      <c r="E653" s="37" t="str">
        <f>IF(BPU!D653="","",BPU!D653)</f>
        <v/>
      </c>
      <c r="F653" s="32" t="str">
        <f>IF(BPU!E653="","",BPU!E653)</f>
        <v/>
      </c>
      <c r="G653" s="38" t="str">
        <f>IF(DQE!F653="","",DQE!F653)</f>
        <v/>
      </c>
    </row>
    <row r="654" ht="26" customHeight="1">
      <c r="A654" s="35" t="str">
        <f>IF(BPU!A654="","",BPU!A654)</f>
        <v/>
      </c>
      <c r="B654" s="32" t="str">
        <f>IF(BPU!B654="","",BPU!B654)</f>
        <v/>
      </c>
      <c r="C654" s="35" t="str">
        <f>IF(BPU!C654="","",BPU!C654)</f>
        <v/>
      </c>
      <c r="D654" s="44" t="str">
        <f>IF(DQE!D654="","",DQE!D654)</f>
        <v/>
      </c>
      <c r="E654" s="37" t="str">
        <f>IF(BPU!D654="","",BPU!D654)</f>
        <v/>
      </c>
      <c r="F654" s="32" t="str">
        <f>IF(BPU!E654="","",BPU!E654)</f>
        <v/>
      </c>
      <c r="G654" s="38" t="str">
        <f>IF(DQE!F654="","",DQE!F654)</f>
        <v/>
      </c>
    </row>
    <row r="655" ht="26" customHeight="1">
      <c r="A655" s="35" t="str">
        <f>IF(BPU!A655="","",BPU!A655)</f>
        <v/>
      </c>
      <c r="B655" s="32" t="str">
        <f>IF(BPU!B655="","",BPU!B655)</f>
        <v/>
      </c>
      <c r="C655" s="35" t="str">
        <f>IF(BPU!C655="","",BPU!C655)</f>
        <v/>
      </c>
      <c r="D655" s="44" t="str">
        <f>IF(DQE!D655="","",DQE!D655)</f>
        <v/>
      </c>
      <c r="E655" s="37" t="str">
        <f>IF(BPU!D655="","",BPU!D655)</f>
        <v/>
      </c>
      <c r="F655" s="32" t="str">
        <f>IF(BPU!E655="","",BPU!E655)</f>
        <v/>
      </c>
      <c r="G655" s="38" t="str">
        <f>IF(DQE!F655="","",DQE!F655)</f>
        <v/>
      </c>
    </row>
    <row r="656" ht="26" customHeight="1">
      <c r="A656" s="35" t="str">
        <f>IF(BPU!A656="","",BPU!A656)</f>
        <v/>
      </c>
      <c r="B656" s="32" t="str">
        <f>IF(BPU!B656="","",BPU!B656)</f>
        <v/>
      </c>
      <c r="C656" s="35" t="str">
        <f>IF(BPU!C656="","",BPU!C656)</f>
        <v/>
      </c>
      <c r="D656" s="44" t="str">
        <f>IF(DQE!D656="","",DQE!D656)</f>
        <v/>
      </c>
      <c r="E656" s="37" t="str">
        <f>IF(BPU!D656="","",BPU!D656)</f>
        <v/>
      </c>
      <c r="F656" s="32" t="str">
        <f>IF(BPU!E656="","",BPU!E656)</f>
        <v/>
      </c>
      <c r="G656" s="38" t="str">
        <f>IF(DQE!F656="","",DQE!F656)</f>
        <v/>
      </c>
    </row>
    <row r="657" ht="26" customHeight="1">
      <c r="A657" s="35" t="str">
        <f>IF(BPU!A657="","",BPU!A657)</f>
        <v/>
      </c>
      <c r="B657" s="32" t="str">
        <f>IF(BPU!B657="","",BPU!B657)</f>
        <v/>
      </c>
      <c r="C657" s="35" t="str">
        <f>IF(BPU!C657="","",BPU!C657)</f>
        <v/>
      </c>
      <c r="D657" s="44" t="str">
        <f>IF(DQE!D657="","",DQE!D657)</f>
        <v/>
      </c>
      <c r="E657" s="37" t="str">
        <f>IF(BPU!D657="","",BPU!D657)</f>
        <v/>
      </c>
      <c r="F657" s="32" t="str">
        <f>IF(BPU!E657="","",BPU!E657)</f>
        <v/>
      </c>
      <c r="G657" s="38" t="str">
        <f>IF(DQE!F657="","",DQE!F657)</f>
        <v/>
      </c>
    </row>
    <row r="658" ht="26" customHeight="1">
      <c r="A658" s="35" t="str">
        <f>IF(BPU!A658="","",BPU!A658)</f>
        <v/>
      </c>
      <c r="B658" s="32" t="str">
        <f>IF(BPU!B658="","",BPU!B658)</f>
        <v/>
      </c>
      <c r="C658" s="35" t="str">
        <f>IF(BPU!C658="","",BPU!C658)</f>
        <v/>
      </c>
      <c r="D658" s="44" t="str">
        <f>IF(DQE!D658="","",DQE!D658)</f>
        <v/>
      </c>
      <c r="E658" s="37" t="str">
        <f>IF(BPU!D658="","",BPU!D658)</f>
        <v/>
      </c>
      <c r="F658" s="32" t="str">
        <f>IF(BPU!E658="","",BPU!E658)</f>
        <v/>
      </c>
      <c r="G658" s="38" t="str">
        <f>IF(DQE!F658="","",DQE!F658)</f>
        <v/>
      </c>
    </row>
    <row r="659" ht="26" customHeight="1">
      <c r="A659" s="35" t="str">
        <f>IF(BPU!A659="","",BPU!A659)</f>
        <v/>
      </c>
      <c r="B659" s="32" t="str">
        <f>IF(BPU!B659="","",BPU!B659)</f>
        <v/>
      </c>
      <c r="C659" s="35" t="str">
        <f>IF(BPU!C659="","",BPU!C659)</f>
        <v/>
      </c>
      <c r="D659" s="44" t="str">
        <f>IF(DQE!D659="","",DQE!D659)</f>
        <v/>
      </c>
      <c r="E659" s="37" t="str">
        <f>IF(BPU!D659="","",BPU!D659)</f>
        <v/>
      </c>
      <c r="F659" s="32" t="str">
        <f>IF(BPU!E659="","",BPU!E659)</f>
        <v/>
      </c>
      <c r="G659" s="38" t="str">
        <f>IF(DQE!F659="","",DQE!F659)</f>
        <v/>
      </c>
    </row>
    <row r="660" ht="26" customHeight="1">
      <c r="A660" s="35" t="str">
        <f>IF(BPU!A660="","",BPU!A660)</f>
        <v/>
      </c>
      <c r="B660" s="32" t="str">
        <f>IF(BPU!B660="","",BPU!B660)</f>
        <v/>
      </c>
      <c r="C660" s="35" t="str">
        <f>IF(BPU!C660="","",BPU!C660)</f>
        <v/>
      </c>
      <c r="D660" s="44" t="str">
        <f>IF(DQE!D660="","",DQE!D660)</f>
        <v/>
      </c>
      <c r="E660" s="37" t="str">
        <f>IF(BPU!D660="","",BPU!D660)</f>
        <v/>
      </c>
      <c r="F660" s="32" t="str">
        <f>IF(BPU!E660="","",BPU!E660)</f>
        <v/>
      </c>
      <c r="G660" s="38" t="str">
        <f>IF(DQE!F660="","",DQE!F660)</f>
        <v/>
      </c>
    </row>
    <row r="661" ht="26" customHeight="1">
      <c r="A661" s="35" t="str">
        <f>IF(BPU!A661="","",BPU!A661)</f>
        <v/>
      </c>
      <c r="B661" s="32" t="str">
        <f>IF(BPU!B661="","",BPU!B661)</f>
        <v/>
      </c>
      <c r="C661" s="35" t="str">
        <f>IF(BPU!C661="","",BPU!C661)</f>
        <v/>
      </c>
      <c r="D661" s="44" t="str">
        <f>IF(DQE!D661="","",DQE!D661)</f>
        <v/>
      </c>
      <c r="E661" s="37" t="str">
        <f>IF(BPU!D661="","",BPU!D661)</f>
        <v/>
      </c>
      <c r="F661" s="32" t="str">
        <f>IF(BPU!E661="","",BPU!E661)</f>
        <v/>
      </c>
      <c r="G661" s="38" t="str">
        <f>IF(DQE!F661="","",DQE!F661)</f>
        <v/>
      </c>
    </row>
    <row r="662" ht="26" customHeight="1">
      <c r="A662" s="35" t="str">
        <f>IF(BPU!A662="","",BPU!A662)</f>
        <v/>
      </c>
      <c r="B662" s="32" t="str">
        <f>IF(BPU!B662="","",BPU!B662)</f>
        <v/>
      </c>
      <c r="C662" s="35" t="str">
        <f>IF(BPU!C662="","",BPU!C662)</f>
        <v/>
      </c>
      <c r="D662" s="44" t="str">
        <f>IF(DQE!D662="","",DQE!D662)</f>
        <v/>
      </c>
      <c r="E662" s="37" t="str">
        <f>IF(BPU!D662="","",BPU!D662)</f>
        <v/>
      </c>
      <c r="F662" s="32" t="str">
        <f>IF(BPU!E662="","",BPU!E662)</f>
        <v/>
      </c>
      <c r="G662" s="38" t="str">
        <f>IF(DQE!F662="","",DQE!F662)</f>
        <v/>
      </c>
    </row>
    <row r="663" ht="26" customHeight="1">
      <c r="A663" s="35" t="str">
        <f>IF(BPU!A663="","",BPU!A663)</f>
        <v/>
      </c>
      <c r="B663" s="32" t="str">
        <f>IF(BPU!B663="","",BPU!B663)</f>
        <v/>
      </c>
      <c r="C663" s="35" t="str">
        <f>IF(BPU!C663="","",BPU!C663)</f>
        <v/>
      </c>
      <c r="D663" s="44" t="str">
        <f>IF(DQE!D663="","",DQE!D663)</f>
        <v/>
      </c>
      <c r="E663" s="37" t="str">
        <f>IF(BPU!D663="","",BPU!D663)</f>
        <v/>
      </c>
      <c r="F663" s="32" t="str">
        <f>IF(BPU!E663="","",BPU!E663)</f>
        <v/>
      </c>
      <c r="G663" s="38" t="str">
        <f>IF(DQE!F663="","",DQE!F663)</f>
        <v/>
      </c>
    </row>
    <row r="664" ht="26" customHeight="1">
      <c r="A664" s="35" t="str">
        <f>IF(BPU!A664="","",BPU!A664)</f>
        <v/>
      </c>
      <c r="B664" s="32" t="str">
        <f>IF(BPU!B664="","",BPU!B664)</f>
        <v/>
      </c>
      <c r="C664" s="35" t="str">
        <f>IF(BPU!C664="","",BPU!C664)</f>
        <v/>
      </c>
      <c r="D664" s="44" t="str">
        <f>IF(DQE!D664="","",DQE!D664)</f>
        <v/>
      </c>
      <c r="E664" s="37" t="str">
        <f>IF(BPU!D664="","",BPU!D664)</f>
        <v/>
      </c>
      <c r="F664" s="32" t="str">
        <f>IF(BPU!E664="","",BPU!E664)</f>
        <v/>
      </c>
      <c r="G664" s="38" t="str">
        <f>IF(DQE!F664="","",DQE!F664)</f>
        <v/>
      </c>
    </row>
    <row r="665" ht="26" customHeight="1">
      <c r="A665" s="35" t="str">
        <f>IF(BPU!A665="","",BPU!A665)</f>
        <v/>
      </c>
      <c r="B665" s="32" t="str">
        <f>IF(BPU!B665="","",BPU!B665)</f>
        <v/>
      </c>
      <c r="C665" s="35" t="str">
        <f>IF(BPU!C665="","",BPU!C665)</f>
        <v/>
      </c>
      <c r="D665" s="44" t="str">
        <f>IF(DQE!D665="","",DQE!D665)</f>
        <v/>
      </c>
      <c r="E665" s="37" t="str">
        <f>IF(BPU!D665="","",BPU!D665)</f>
        <v/>
      </c>
      <c r="F665" s="32" t="str">
        <f>IF(BPU!E665="","",BPU!E665)</f>
        <v/>
      </c>
      <c r="G665" s="38" t="str">
        <f>IF(DQE!F665="","",DQE!F665)</f>
        <v/>
      </c>
    </row>
    <row r="666" ht="26" customHeight="1">
      <c r="A666" s="35" t="str">
        <f>IF(BPU!A666="","",BPU!A666)</f>
        <v/>
      </c>
      <c r="B666" s="32" t="str">
        <f>IF(BPU!B666="","",BPU!B666)</f>
        <v/>
      </c>
      <c r="C666" s="35" t="str">
        <f>IF(BPU!C666="","",BPU!C666)</f>
        <v/>
      </c>
      <c r="D666" s="44" t="str">
        <f>IF(DQE!D666="","",DQE!D666)</f>
        <v/>
      </c>
      <c r="E666" s="37" t="str">
        <f>IF(BPU!D666="","",BPU!D666)</f>
        <v/>
      </c>
      <c r="F666" s="32" t="str">
        <f>IF(BPU!E666="","",BPU!E666)</f>
        <v/>
      </c>
      <c r="G666" s="38" t="str">
        <f>IF(DQE!F666="","",DQE!F666)</f>
        <v/>
      </c>
    </row>
    <row r="667" ht="26" customHeight="1">
      <c r="A667" s="35" t="str">
        <f>IF(BPU!A667="","",BPU!A667)</f>
        <v/>
      </c>
      <c r="B667" s="32" t="str">
        <f>IF(BPU!B667="","",BPU!B667)</f>
        <v/>
      </c>
      <c r="C667" s="35" t="str">
        <f>IF(BPU!C667="","",BPU!C667)</f>
        <v/>
      </c>
      <c r="D667" s="44" t="str">
        <f>IF(DQE!D667="","",DQE!D667)</f>
        <v/>
      </c>
      <c r="E667" s="37" t="str">
        <f>IF(BPU!D667="","",BPU!D667)</f>
        <v/>
      </c>
      <c r="F667" s="32" t="str">
        <f>IF(BPU!E667="","",BPU!E667)</f>
        <v/>
      </c>
      <c r="G667" s="38" t="str">
        <f>IF(DQE!F667="","",DQE!F667)</f>
        <v/>
      </c>
    </row>
    <row r="668" ht="26" customHeight="1">
      <c r="A668" s="35" t="str">
        <f>IF(BPU!A668="","",BPU!A668)</f>
        <v/>
      </c>
      <c r="B668" s="32" t="str">
        <f>IF(BPU!B668="","",BPU!B668)</f>
        <v/>
      </c>
      <c r="C668" s="35" t="str">
        <f>IF(BPU!C668="","",BPU!C668)</f>
        <v/>
      </c>
      <c r="D668" s="44" t="str">
        <f>IF(DQE!D668="","",DQE!D668)</f>
        <v/>
      </c>
      <c r="E668" s="37" t="str">
        <f>IF(BPU!D668="","",BPU!D668)</f>
        <v/>
      </c>
      <c r="F668" s="32" t="str">
        <f>IF(BPU!E668="","",BPU!E668)</f>
        <v/>
      </c>
      <c r="G668" s="38" t="str">
        <f>IF(DQE!F668="","",DQE!F668)</f>
        <v/>
      </c>
    </row>
    <row r="669" ht="26" customHeight="1">
      <c r="A669" s="35" t="str">
        <f>IF(BPU!A669="","",BPU!A669)</f>
        <v/>
      </c>
      <c r="B669" s="32" t="str">
        <f>IF(BPU!B669="","",BPU!B669)</f>
        <v/>
      </c>
      <c r="C669" s="35" t="str">
        <f>IF(BPU!C669="","",BPU!C669)</f>
        <v/>
      </c>
      <c r="D669" s="44" t="str">
        <f>IF(DQE!D669="","",DQE!D669)</f>
        <v/>
      </c>
      <c r="E669" s="37" t="str">
        <f>IF(BPU!D669="","",BPU!D669)</f>
        <v/>
      </c>
      <c r="F669" s="32" t="str">
        <f>IF(BPU!E669="","",BPU!E669)</f>
        <v/>
      </c>
      <c r="G669" s="38" t="str">
        <f>IF(DQE!F669="","",DQE!F669)</f>
        <v/>
      </c>
    </row>
    <row r="670" ht="26" customHeight="1">
      <c r="A670" s="35" t="str">
        <f>IF(BPU!A670="","",BPU!A670)</f>
        <v/>
      </c>
      <c r="B670" s="32" t="str">
        <f>IF(BPU!B670="","",BPU!B670)</f>
        <v/>
      </c>
      <c r="C670" s="35" t="str">
        <f>IF(BPU!C670="","",BPU!C670)</f>
        <v/>
      </c>
      <c r="D670" s="44" t="str">
        <f>IF(DQE!D670="","",DQE!D670)</f>
        <v/>
      </c>
      <c r="E670" s="37" t="str">
        <f>IF(BPU!D670="","",BPU!D670)</f>
        <v/>
      </c>
      <c r="F670" s="32" t="str">
        <f>IF(BPU!E670="","",BPU!E670)</f>
        <v/>
      </c>
      <c r="G670" s="38" t="str">
        <f>IF(DQE!F670="","",DQE!F670)</f>
        <v/>
      </c>
    </row>
    <row r="671" ht="26" customHeight="1">
      <c r="A671" s="35" t="str">
        <f>IF(BPU!A671="","",BPU!A671)</f>
        <v/>
      </c>
      <c r="B671" s="32" t="str">
        <f>IF(BPU!B671="","",BPU!B671)</f>
        <v/>
      </c>
      <c r="C671" s="35" t="str">
        <f>IF(BPU!C671="","",BPU!C671)</f>
        <v/>
      </c>
      <c r="D671" s="44" t="str">
        <f>IF(DQE!D671="","",DQE!D671)</f>
        <v/>
      </c>
      <c r="E671" s="37" t="str">
        <f>IF(BPU!D671="","",BPU!D671)</f>
        <v/>
      </c>
      <c r="F671" s="32" t="str">
        <f>IF(BPU!E671="","",BPU!E671)</f>
        <v/>
      </c>
      <c r="G671" s="38" t="str">
        <f>IF(DQE!F671="","",DQE!F671)</f>
        <v/>
      </c>
    </row>
    <row r="672" ht="26" customHeight="1">
      <c r="A672" s="35" t="str">
        <f>IF(BPU!A672="","",BPU!A672)</f>
        <v/>
      </c>
      <c r="B672" s="32" t="str">
        <f>IF(BPU!B672="","",BPU!B672)</f>
        <v/>
      </c>
      <c r="C672" s="35" t="str">
        <f>IF(BPU!C672="","",BPU!C672)</f>
        <v/>
      </c>
      <c r="D672" s="44" t="str">
        <f>IF(DQE!D672="","",DQE!D672)</f>
        <v/>
      </c>
      <c r="E672" s="37" t="str">
        <f>IF(BPU!D672="","",BPU!D672)</f>
        <v/>
      </c>
      <c r="F672" s="32" t="str">
        <f>IF(BPU!E672="","",BPU!E672)</f>
        <v/>
      </c>
      <c r="G672" s="38" t="str">
        <f>IF(DQE!F672="","",DQE!F672)</f>
        <v/>
      </c>
    </row>
    <row r="673" ht="26" customHeight="1">
      <c r="A673" s="35" t="str">
        <f>IF(BPU!A673="","",BPU!A673)</f>
        <v/>
      </c>
      <c r="B673" s="32" t="str">
        <f>IF(BPU!B673="","",BPU!B673)</f>
        <v/>
      </c>
      <c r="C673" s="35" t="str">
        <f>IF(BPU!C673="","",BPU!C673)</f>
        <v/>
      </c>
      <c r="D673" s="44" t="str">
        <f>IF(DQE!D673="","",DQE!D673)</f>
        <v/>
      </c>
      <c r="E673" s="37" t="str">
        <f>IF(BPU!D673="","",BPU!D673)</f>
        <v/>
      </c>
      <c r="F673" s="32" t="str">
        <f>IF(BPU!E673="","",BPU!E673)</f>
        <v/>
      </c>
      <c r="G673" s="38" t="str">
        <f>IF(DQE!F673="","",DQE!F673)</f>
        <v/>
      </c>
    </row>
    <row r="674" ht="26" customHeight="1">
      <c r="A674" s="35" t="str">
        <f>IF(BPU!A674="","",BPU!A674)</f>
        <v/>
      </c>
      <c r="B674" s="32" t="str">
        <f>IF(BPU!B674="","",BPU!B674)</f>
        <v/>
      </c>
      <c r="C674" s="35" t="str">
        <f>IF(BPU!C674="","",BPU!C674)</f>
        <v/>
      </c>
      <c r="D674" s="44" t="str">
        <f>IF(DQE!D674="","",DQE!D674)</f>
        <v/>
      </c>
      <c r="E674" s="37" t="str">
        <f>IF(BPU!D674="","",BPU!D674)</f>
        <v/>
      </c>
      <c r="F674" s="32" t="str">
        <f>IF(BPU!E674="","",BPU!E674)</f>
        <v/>
      </c>
      <c r="G674" s="38" t="str">
        <f>IF(DQE!F674="","",DQE!F674)</f>
        <v/>
      </c>
    </row>
    <row r="675" ht="26" customHeight="1">
      <c r="A675" s="35" t="str">
        <f>IF(BPU!A675="","",BPU!A675)</f>
        <v/>
      </c>
      <c r="B675" s="32" t="str">
        <f>IF(BPU!B675="","",BPU!B675)</f>
        <v/>
      </c>
      <c r="C675" s="35" t="str">
        <f>IF(BPU!C675="","",BPU!C675)</f>
        <v/>
      </c>
      <c r="D675" s="44" t="str">
        <f>IF(DQE!D675="","",DQE!D675)</f>
        <v/>
      </c>
      <c r="E675" s="37" t="str">
        <f>IF(BPU!D675="","",BPU!D675)</f>
        <v/>
      </c>
      <c r="F675" s="32" t="str">
        <f>IF(BPU!E675="","",BPU!E675)</f>
        <v/>
      </c>
      <c r="G675" s="38" t="str">
        <f>IF(DQE!F675="","",DQE!F675)</f>
        <v/>
      </c>
    </row>
    <row r="676" ht="26" customHeight="1">
      <c r="A676" s="35" t="str">
        <f>IF(BPU!A676="","",BPU!A676)</f>
        <v/>
      </c>
      <c r="B676" s="32" t="str">
        <f>IF(BPU!B676="","",BPU!B676)</f>
        <v/>
      </c>
      <c r="C676" s="35" t="str">
        <f>IF(BPU!C676="","",BPU!C676)</f>
        <v/>
      </c>
      <c r="D676" s="44" t="str">
        <f>IF(DQE!D676="","",DQE!D676)</f>
        <v/>
      </c>
      <c r="E676" s="37" t="str">
        <f>IF(BPU!D676="","",BPU!D676)</f>
        <v/>
      </c>
      <c r="F676" s="32" t="str">
        <f>IF(BPU!E676="","",BPU!E676)</f>
        <v/>
      </c>
      <c r="G676" s="38" t="str">
        <f>IF(DQE!F676="","",DQE!F676)</f>
        <v/>
      </c>
    </row>
    <row r="677" ht="26" customHeight="1">
      <c r="A677" s="35" t="str">
        <f>IF(BPU!A677="","",BPU!A677)</f>
        <v/>
      </c>
      <c r="B677" s="32" t="str">
        <f>IF(BPU!B677="","",BPU!B677)</f>
        <v/>
      </c>
      <c r="C677" s="35" t="str">
        <f>IF(BPU!C677="","",BPU!C677)</f>
        <v/>
      </c>
      <c r="D677" s="44" t="str">
        <f>IF(DQE!D677="","",DQE!D677)</f>
        <v/>
      </c>
      <c r="E677" s="37" t="str">
        <f>IF(BPU!D677="","",BPU!D677)</f>
        <v/>
      </c>
      <c r="F677" s="32" t="str">
        <f>IF(BPU!E677="","",BPU!E677)</f>
        <v/>
      </c>
      <c r="G677" s="38" t="str">
        <f>IF(DQE!F677="","",DQE!F677)</f>
        <v/>
      </c>
    </row>
    <row r="678" ht="26" customHeight="1">
      <c r="A678" s="35" t="str">
        <f>IF(BPU!A678="","",BPU!A678)</f>
        <v/>
      </c>
      <c r="B678" s="32" t="str">
        <f>IF(BPU!B678="","",BPU!B678)</f>
        <v/>
      </c>
      <c r="C678" s="35" t="str">
        <f>IF(BPU!C678="","",BPU!C678)</f>
        <v/>
      </c>
      <c r="D678" s="44" t="str">
        <f>IF(DQE!D678="","",DQE!D678)</f>
        <v/>
      </c>
      <c r="E678" s="37" t="str">
        <f>IF(BPU!D678="","",BPU!D678)</f>
        <v/>
      </c>
      <c r="F678" s="32" t="str">
        <f>IF(BPU!E678="","",BPU!E678)</f>
        <v/>
      </c>
      <c r="G678" s="38" t="str">
        <f>IF(DQE!F678="","",DQE!F678)</f>
        <v/>
      </c>
    </row>
    <row r="679" ht="26" customHeight="1">
      <c r="A679" s="35" t="str">
        <f>IF(BPU!A679="","",BPU!A679)</f>
        <v/>
      </c>
      <c r="B679" s="32" t="str">
        <f>IF(BPU!B679="","",BPU!B679)</f>
        <v/>
      </c>
      <c r="C679" s="35" t="str">
        <f>IF(BPU!C679="","",BPU!C679)</f>
        <v/>
      </c>
      <c r="D679" s="44" t="str">
        <f>IF(DQE!D679="","",DQE!D679)</f>
        <v/>
      </c>
      <c r="E679" s="37" t="str">
        <f>IF(BPU!D679="","",BPU!D679)</f>
        <v/>
      </c>
      <c r="F679" s="32" t="str">
        <f>IF(BPU!E679="","",BPU!E679)</f>
        <v/>
      </c>
      <c r="G679" s="38" t="str">
        <f>IF(DQE!F679="","",DQE!F679)</f>
        <v/>
      </c>
    </row>
    <row r="680" ht="26" customHeight="1">
      <c r="A680" s="35" t="str">
        <f>IF(BPU!A680="","",BPU!A680)</f>
        <v/>
      </c>
      <c r="B680" s="32" t="str">
        <f>IF(BPU!B680="","",BPU!B680)</f>
        <v/>
      </c>
      <c r="C680" s="35" t="str">
        <f>IF(BPU!C680="","",BPU!C680)</f>
        <v/>
      </c>
      <c r="D680" s="44" t="str">
        <f>IF(DQE!D680="","",DQE!D680)</f>
        <v/>
      </c>
      <c r="E680" s="37" t="str">
        <f>IF(BPU!D680="","",BPU!D680)</f>
        <v/>
      </c>
      <c r="F680" s="32" t="str">
        <f>IF(BPU!E680="","",BPU!E680)</f>
        <v/>
      </c>
      <c r="G680" s="38" t="str">
        <f>IF(DQE!F680="","",DQE!F680)</f>
        <v/>
      </c>
    </row>
    <row r="681" ht="26" customHeight="1">
      <c r="A681" s="35" t="str">
        <f>IF(BPU!A681="","",BPU!A681)</f>
        <v/>
      </c>
      <c r="B681" s="32" t="str">
        <f>IF(BPU!B681="","",BPU!B681)</f>
        <v/>
      </c>
      <c r="C681" s="35" t="str">
        <f>IF(BPU!C681="","",BPU!C681)</f>
        <v/>
      </c>
      <c r="D681" s="44" t="str">
        <f>IF(DQE!D681="","",DQE!D681)</f>
        <v/>
      </c>
      <c r="E681" s="37" t="str">
        <f>IF(BPU!D681="","",BPU!D681)</f>
        <v/>
      </c>
      <c r="F681" s="32" t="str">
        <f>IF(BPU!E681="","",BPU!E681)</f>
        <v/>
      </c>
      <c r="G681" s="38" t="str">
        <f>IF(DQE!F681="","",DQE!F681)</f>
        <v/>
      </c>
    </row>
    <row r="682" ht="26" customHeight="1">
      <c r="A682" s="35" t="str">
        <f>IF(BPU!A682="","",BPU!A682)</f>
        <v/>
      </c>
      <c r="B682" s="32" t="str">
        <f>IF(BPU!B682="","",BPU!B682)</f>
        <v/>
      </c>
      <c r="C682" s="35" t="str">
        <f>IF(BPU!C682="","",BPU!C682)</f>
        <v/>
      </c>
      <c r="D682" s="44" t="str">
        <f>IF(DQE!D682="","",DQE!D682)</f>
        <v/>
      </c>
      <c r="E682" s="37" t="str">
        <f>IF(BPU!D682="","",BPU!D682)</f>
        <v/>
      </c>
      <c r="F682" s="32" t="str">
        <f>IF(BPU!E682="","",BPU!E682)</f>
        <v/>
      </c>
      <c r="G682" s="38" t="str">
        <f>IF(DQE!F682="","",DQE!F682)</f>
        <v/>
      </c>
    </row>
    <row r="683" ht="26" customHeight="1">
      <c r="A683" s="35" t="str">
        <f>IF(BPU!A683="","",BPU!A683)</f>
        <v/>
      </c>
      <c r="B683" s="32" t="str">
        <f>IF(BPU!B683="","",BPU!B683)</f>
        <v/>
      </c>
      <c r="C683" s="35" t="str">
        <f>IF(BPU!C683="","",BPU!C683)</f>
        <v/>
      </c>
      <c r="D683" s="44" t="str">
        <f>IF(DQE!D683="","",DQE!D683)</f>
        <v/>
      </c>
      <c r="E683" s="37" t="str">
        <f>IF(BPU!D683="","",BPU!D683)</f>
        <v/>
      </c>
      <c r="F683" s="32" t="str">
        <f>IF(BPU!E683="","",BPU!E683)</f>
        <v/>
      </c>
      <c r="G683" s="38" t="str">
        <f>IF(DQE!F683="","",DQE!F683)</f>
        <v/>
      </c>
    </row>
    <row r="684" ht="26" customHeight="1">
      <c r="A684" s="35" t="str">
        <f>IF(BPU!A684="","",BPU!A684)</f>
        <v/>
      </c>
      <c r="B684" s="32" t="str">
        <f>IF(BPU!B684="","",BPU!B684)</f>
        <v/>
      </c>
      <c r="C684" s="35" t="str">
        <f>IF(BPU!C684="","",BPU!C684)</f>
        <v/>
      </c>
      <c r="D684" s="44" t="str">
        <f>IF(DQE!D684="","",DQE!D684)</f>
        <v/>
      </c>
      <c r="E684" s="37" t="str">
        <f>IF(BPU!D684="","",BPU!D684)</f>
        <v/>
      </c>
      <c r="F684" s="32" t="str">
        <f>IF(BPU!E684="","",BPU!E684)</f>
        <v/>
      </c>
      <c r="G684" s="38" t="str">
        <f>IF(DQE!F684="","",DQE!F684)</f>
        <v/>
      </c>
    </row>
    <row r="685" ht="26" customHeight="1">
      <c r="A685" s="35" t="str">
        <f>IF(BPU!A685="","",BPU!A685)</f>
        <v/>
      </c>
      <c r="B685" s="32" t="str">
        <f>IF(BPU!B685="","",BPU!B685)</f>
        <v/>
      </c>
      <c r="C685" s="35" t="str">
        <f>IF(BPU!C685="","",BPU!C685)</f>
        <v/>
      </c>
      <c r="D685" s="44" t="str">
        <f>IF(DQE!D685="","",DQE!D685)</f>
        <v/>
      </c>
      <c r="E685" s="37" t="str">
        <f>IF(BPU!D685="","",BPU!D685)</f>
        <v/>
      </c>
      <c r="F685" s="32" t="str">
        <f>IF(BPU!E685="","",BPU!E685)</f>
        <v/>
      </c>
      <c r="G685" s="38" t="str">
        <f>IF(DQE!F685="","",DQE!F685)</f>
        <v/>
      </c>
    </row>
    <row r="686" ht="26" customHeight="1">
      <c r="A686" s="35" t="str">
        <f>IF(BPU!A686="","",BPU!A686)</f>
        <v/>
      </c>
      <c r="B686" s="32" t="str">
        <f>IF(BPU!B686="","",BPU!B686)</f>
        <v/>
      </c>
      <c r="C686" s="35" t="str">
        <f>IF(BPU!C686="","",BPU!C686)</f>
        <v/>
      </c>
      <c r="D686" s="44" t="str">
        <f>IF(DQE!D686="","",DQE!D686)</f>
        <v/>
      </c>
      <c r="E686" s="37" t="str">
        <f>IF(BPU!D686="","",BPU!D686)</f>
        <v/>
      </c>
      <c r="F686" s="32" t="str">
        <f>IF(BPU!E686="","",BPU!E686)</f>
        <v/>
      </c>
      <c r="G686" s="38" t="str">
        <f>IF(DQE!F686="","",DQE!F686)</f>
        <v/>
      </c>
    </row>
    <row r="687" ht="26" customHeight="1">
      <c r="A687" s="35" t="str">
        <f>IF(BPU!A687="","",BPU!A687)</f>
        <v/>
      </c>
      <c r="B687" s="32" t="str">
        <f>IF(BPU!B687="","",BPU!B687)</f>
        <v/>
      </c>
      <c r="C687" s="35" t="str">
        <f>IF(BPU!C687="","",BPU!C687)</f>
        <v/>
      </c>
      <c r="D687" s="44" t="str">
        <f>IF(DQE!D687="","",DQE!D687)</f>
        <v/>
      </c>
      <c r="E687" s="37" t="str">
        <f>IF(BPU!D687="","",BPU!D687)</f>
        <v/>
      </c>
      <c r="F687" s="32" t="str">
        <f>IF(BPU!E687="","",BPU!E687)</f>
        <v/>
      </c>
      <c r="G687" s="38" t="str">
        <f>IF(DQE!F687="","",DQE!F687)</f>
        <v/>
      </c>
    </row>
    <row r="688" ht="26" customHeight="1">
      <c r="A688" s="35" t="str">
        <f>IF(BPU!A688="","",BPU!A688)</f>
        <v/>
      </c>
      <c r="B688" s="32" t="str">
        <f>IF(BPU!B688="","",BPU!B688)</f>
        <v/>
      </c>
      <c r="C688" s="35" t="str">
        <f>IF(BPU!C688="","",BPU!C688)</f>
        <v/>
      </c>
      <c r="D688" s="44" t="str">
        <f>IF(DQE!D688="","",DQE!D688)</f>
        <v/>
      </c>
      <c r="E688" s="37" t="str">
        <f>IF(BPU!D688="","",BPU!D688)</f>
        <v/>
      </c>
      <c r="F688" s="32" t="str">
        <f>IF(BPU!E688="","",BPU!E688)</f>
        <v/>
      </c>
      <c r="G688" s="38" t="str">
        <f>IF(DQE!F688="","",DQE!F688)</f>
        <v/>
      </c>
    </row>
    <row r="689" ht="26" customHeight="1">
      <c r="A689" s="35" t="str">
        <f>IF(BPU!A689="","",BPU!A689)</f>
        <v/>
      </c>
      <c r="B689" s="32" t="str">
        <f>IF(BPU!B689="","",BPU!B689)</f>
        <v/>
      </c>
      <c r="C689" s="35" t="str">
        <f>IF(BPU!C689="","",BPU!C689)</f>
        <v/>
      </c>
      <c r="D689" s="44" t="str">
        <f>IF(DQE!D689="","",DQE!D689)</f>
        <v/>
      </c>
      <c r="E689" s="37" t="str">
        <f>IF(BPU!D689="","",BPU!D689)</f>
        <v/>
      </c>
      <c r="F689" s="32" t="str">
        <f>IF(BPU!E689="","",BPU!E689)</f>
        <v/>
      </c>
      <c r="G689" s="38" t="str">
        <f>IF(DQE!F689="","",DQE!F689)</f>
        <v/>
      </c>
    </row>
    <row r="690" ht="26" customHeight="1">
      <c r="A690" s="35" t="str">
        <f>IF(BPU!A690="","",BPU!A690)</f>
        <v/>
      </c>
      <c r="B690" s="32" t="str">
        <f>IF(BPU!B690="","",BPU!B690)</f>
        <v/>
      </c>
      <c r="C690" s="35" t="str">
        <f>IF(BPU!C690="","",BPU!C690)</f>
        <v/>
      </c>
      <c r="D690" s="44" t="str">
        <f>IF(DQE!D690="","",DQE!D690)</f>
        <v/>
      </c>
      <c r="E690" s="37" t="str">
        <f>IF(BPU!D690="","",BPU!D690)</f>
        <v/>
      </c>
      <c r="F690" s="32" t="str">
        <f>IF(BPU!E690="","",BPU!E690)</f>
        <v/>
      </c>
      <c r="G690" s="38" t="str">
        <f>IF(DQE!F690="","",DQE!F690)</f>
        <v/>
      </c>
    </row>
    <row r="691" ht="26" customHeight="1">
      <c r="A691" s="35" t="str">
        <f>IF(BPU!A691="","",BPU!A691)</f>
        <v/>
      </c>
      <c r="B691" s="32" t="str">
        <f>IF(BPU!B691="","",BPU!B691)</f>
        <v/>
      </c>
      <c r="C691" s="35" t="str">
        <f>IF(BPU!C691="","",BPU!C691)</f>
        <v/>
      </c>
      <c r="D691" s="44" t="str">
        <f>IF(DQE!D691="","",DQE!D691)</f>
        <v/>
      </c>
      <c r="E691" s="37" t="str">
        <f>IF(BPU!D691="","",BPU!D691)</f>
        <v/>
      </c>
      <c r="F691" s="32" t="str">
        <f>IF(BPU!E691="","",BPU!E691)</f>
        <v/>
      </c>
      <c r="G691" s="38" t="str">
        <f>IF(DQE!F691="","",DQE!F691)</f>
        <v/>
      </c>
    </row>
    <row r="692" ht="26" customHeight="1">
      <c r="A692" s="35" t="str">
        <f>IF(BPU!A692="","",BPU!A692)</f>
        <v/>
      </c>
      <c r="B692" s="32" t="str">
        <f>IF(BPU!B692="","",BPU!B692)</f>
        <v/>
      </c>
      <c r="C692" s="35" t="str">
        <f>IF(BPU!C692="","",BPU!C692)</f>
        <v/>
      </c>
      <c r="D692" s="44" t="str">
        <f>IF(DQE!D692="","",DQE!D692)</f>
        <v/>
      </c>
      <c r="E692" s="37" t="str">
        <f>IF(BPU!D692="","",BPU!D692)</f>
        <v/>
      </c>
      <c r="F692" s="32" t="str">
        <f>IF(BPU!E692="","",BPU!E692)</f>
        <v/>
      </c>
      <c r="G692" s="38" t="str">
        <f>IF(DQE!F692="","",DQE!F692)</f>
        <v/>
      </c>
    </row>
    <row r="693" ht="26" customHeight="1">
      <c r="A693" s="35" t="str">
        <f>IF(BPU!A693="","",BPU!A693)</f>
        <v/>
      </c>
      <c r="B693" s="32" t="str">
        <f>IF(BPU!B693="","",BPU!B693)</f>
        <v/>
      </c>
      <c r="C693" s="35" t="str">
        <f>IF(BPU!C693="","",BPU!C693)</f>
        <v/>
      </c>
      <c r="D693" s="44" t="str">
        <f>IF(DQE!D693="","",DQE!D693)</f>
        <v/>
      </c>
      <c r="E693" s="37" t="str">
        <f>IF(BPU!D693="","",BPU!D693)</f>
        <v/>
      </c>
      <c r="F693" s="32" t="str">
        <f>IF(BPU!E693="","",BPU!E693)</f>
        <v/>
      </c>
      <c r="G693" s="38" t="str">
        <f>IF(DQE!F693="","",DQE!F693)</f>
        <v/>
      </c>
    </row>
    <row r="694" ht="26" customHeight="1">
      <c r="A694" s="35" t="str">
        <f>IF(BPU!A694="","",BPU!A694)</f>
        <v/>
      </c>
      <c r="B694" s="32" t="str">
        <f>IF(BPU!B694="","",BPU!B694)</f>
        <v/>
      </c>
      <c r="C694" s="35" t="str">
        <f>IF(BPU!C694="","",BPU!C694)</f>
        <v/>
      </c>
      <c r="D694" s="44" t="str">
        <f>IF(DQE!D694="","",DQE!D694)</f>
        <v/>
      </c>
      <c r="E694" s="37" t="str">
        <f>IF(BPU!D694="","",BPU!D694)</f>
        <v/>
      </c>
      <c r="F694" s="32" t="str">
        <f>IF(BPU!E694="","",BPU!E694)</f>
        <v/>
      </c>
      <c r="G694" s="38" t="str">
        <f>IF(DQE!F694="","",DQE!F694)</f>
        <v/>
      </c>
    </row>
    <row r="695" ht="26" customHeight="1">
      <c r="A695" s="35" t="str">
        <f>IF(BPU!A695="","",BPU!A695)</f>
        <v/>
      </c>
      <c r="B695" s="32" t="str">
        <f>IF(BPU!B695="","",BPU!B695)</f>
        <v/>
      </c>
      <c r="C695" s="35" t="str">
        <f>IF(BPU!C695="","",BPU!C695)</f>
        <v/>
      </c>
      <c r="D695" s="44" t="str">
        <f>IF(DQE!D695="","",DQE!D695)</f>
        <v/>
      </c>
      <c r="E695" s="37" t="str">
        <f>IF(BPU!D695="","",BPU!D695)</f>
        <v/>
      </c>
      <c r="F695" s="32" t="str">
        <f>IF(BPU!E695="","",BPU!E695)</f>
        <v/>
      </c>
      <c r="G695" s="38" t="str">
        <f>IF(DQE!F695="","",DQE!F695)</f>
        <v/>
      </c>
    </row>
    <row r="696" ht="26" customHeight="1">
      <c r="A696" s="35" t="str">
        <f>IF(BPU!A696="","",BPU!A696)</f>
        <v/>
      </c>
      <c r="B696" s="32" t="str">
        <f>IF(BPU!B696="","",BPU!B696)</f>
        <v/>
      </c>
      <c r="C696" s="35" t="str">
        <f>IF(BPU!C696="","",BPU!C696)</f>
        <v/>
      </c>
      <c r="D696" s="44" t="str">
        <f>IF(DQE!D696="","",DQE!D696)</f>
        <v/>
      </c>
      <c r="E696" s="37" t="str">
        <f>IF(BPU!D696="","",BPU!D696)</f>
        <v/>
      </c>
      <c r="F696" s="32" t="str">
        <f>IF(BPU!E696="","",BPU!E696)</f>
        <v/>
      </c>
      <c r="G696" s="38" t="str">
        <f>IF(DQE!F696="","",DQE!F696)</f>
        <v/>
      </c>
    </row>
    <row r="697" ht="26" customHeight="1">
      <c r="A697" s="35" t="str">
        <f>IF(BPU!A697="","",BPU!A697)</f>
        <v/>
      </c>
      <c r="B697" s="32" t="str">
        <f>IF(BPU!B697="","",BPU!B697)</f>
        <v/>
      </c>
      <c r="C697" s="35" t="str">
        <f>IF(BPU!C697="","",BPU!C697)</f>
        <v/>
      </c>
      <c r="D697" s="44" t="str">
        <f>IF(DQE!D697="","",DQE!D697)</f>
        <v/>
      </c>
      <c r="E697" s="37" t="str">
        <f>IF(BPU!D697="","",BPU!D697)</f>
        <v/>
      </c>
      <c r="F697" s="32" t="str">
        <f>IF(BPU!E697="","",BPU!E697)</f>
        <v/>
      </c>
      <c r="G697" s="38" t="str">
        <f>IF(DQE!F697="","",DQE!F697)</f>
        <v/>
      </c>
    </row>
    <row r="698" ht="26" customHeight="1">
      <c r="A698" s="35" t="str">
        <f>IF(BPU!A698="","",BPU!A698)</f>
        <v/>
      </c>
      <c r="B698" s="32" t="str">
        <f>IF(BPU!B698="","",BPU!B698)</f>
        <v/>
      </c>
      <c r="C698" s="35" t="str">
        <f>IF(BPU!C698="","",BPU!C698)</f>
        <v/>
      </c>
      <c r="D698" s="44" t="str">
        <f>IF(DQE!D698="","",DQE!D698)</f>
        <v/>
      </c>
      <c r="E698" s="37" t="str">
        <f>IF(BPU!D698="","",BPU!D698)</f>
        <v/>
      </c>
      <c r="F698" s="32" t="str">
        <f>IF(BPU!E698="","",BPU!E698)</f>
        <v/>
      </c>
      <c r="G698" s="38" t="str">
        <f>IF(DQE!F698="","",DQE!F698)</f>
        <v/>
      </c>
    </row>
    <row r="699" ht="26" customHeight="1">
      <c r="A699" s="35" t="str">
        <f>IF(BPU!A699="","",BPU!A699)</f>
        <v/>
      </c>
      <c r="B699" s="32" t="str">
        <f>IF(BPU!B699="","",BPU!B699)</f>
        <v/>
      </c>
      <c r="C699" s="35" t="str">
        <f>IF(BPU!C699="","",BPU!C699)</f>
        <v/>
      </c>
      <c r="D699" s="44" t="str">
        <f>IF(DQE!D699="","",DQE!D699)</f>
        <v/>
      </c>
      <c r="E699" s="37" t="str">
        <f>IF(BPU!D699="","",BPU!D699)</f>
        <v/>
      </c>
      <c r="F699" s="32" t="str">
        <f>IF(BPU!E699="","",BPU!E699)</f>
        <v/>
      </c>
      <c r="G699" s="38" t="str">
        <f>IF(DQE!F699="","",DQE!F699)</f>
        <v/>
      </c>
    </row>
    <row r="700" ht="26" customHeight="1">
      <c r="A700" s="35" t="str">
        <f>IF(BPU!A700="","",BPU!A700)</f>
        <v/>
      </c>
      <c r="B700" s="32" t="str">
        <f>IF(BPU!B700="","",BPU!B700)</f>
        <v/>
      </c>
      <c r="C700" s="35" t="str">
        <f>IF(BPU!C700="","",BPU!C700)</f>
        <v/>
      </c>
      <c r="D700" s="44" t="str">
        <f>IF(DQE!D700="","",DQE!D700)</f>
        <v/>
      </c>
      <c r="E700" s="37" t="str">
        <f>IF(BPU!D700="","",BPU!D700)</f>
        <v/>
      </c>
      <c r="F700" s="32" t="str">
        <f>IF(BPU!E700="","",BPU!E700)</f>
        <v/>
      </c>
      <c r="G700" s="38" t="str">
        <f>IF(DQE!F700="","",DQE!F700)</f>
        <v/>
      </c>
    </row>
    <row r="701" ht="26" customHeight="1">
      <c r="A701" s="35" t="str">
        <f>IF(BPU!A701="","",BPU!A701)</f>
        <v/>
      </c>
      <c r="B701" s="32" t="str">
        <f>IF(BPU!B701="","",BPU!B701)</f>
        <v/>
      </c>
      <c r="C701" s="35" t="str">
        <f>IF(BPU!C701="","",BPU!C701)</f>
        <v/>
      </c>
      <c r="D701" s="44" t="str">
        <f>IF(DQE!D701="","",DQE!D701)</f>
        <v/>
      </c>
      <c r="E701" s="37" t="str">
        <f>IF(BPU!D701="","",BPU!D701)</f>
        <v/>
      </c>
      <c r="F701" s="32" t="str">
        <f>IF(BPU!E701="","",BPU!E701)</f>
        <v/>
      </c>
      <c r="G701" s="38" t="str">
        <f>IF(DQE!F701="","",DQE!F701)</f>
        <v/>
      </c>
    </row>
    <row r="702" ht="26" customHeight="1">
      <c r="A702" s="35" t="str">
        <f>IF(BPU!A702="","",BPU!A702)</f>
        <v/>
      </c>
      <c r="B702" s="32" t="str">
        <f>IF(BPU!B702="","",BPU!B702)</f>
        <v/>
      </c>
      <c r="C702" s="35" t="str">
        <f>IF(BPU!C702="","",BPU!C702)</f>
        <v/>
      </c>
      <c r="D702" s="44" t="str">
        <f>IF(DQE!D702="","",DQE!D702)</f>
        <v/>
      </c>
      <c r="E702" s="37" t="str">
        <f>IF(BPU!D702="","",BPU!D702)</f>
        <v/>
      </c>
      <c r="F702" s="32" t="str">
        <f>IF(BPU!E702="","",BPU!E702)</f>
        <v/>
      </c>
      <c r="G702" s="38" t="str">
        <f>IF(DQE!F702="","",DQE!F702)</f>
        <v/>
      </c>
    </row>
    <row r="703" ht="26" customHeight="1">
      <c r="A703" s="35" t="str">
        <f>IF(BPU!A703="","",BPU!A703)</f>
        <v/>
      </c>
      <c r="B703" s="32" t="str">
        <f>IF(BPU!B703="","",BPU!B703)</f>
        <v/>
      </c>
      <c r="C703" s="35" t="str">
        <f>IF(BPU!C703="","",BPU!C703)</f>
        <v/>
      </c>
      <c r="D703" s="44" t="str">
        <f>IF(DQE!D703="","",DQE!D703)</f>
        <v/>
      </c>
      <c r="E703" s="37" t="str">
        <f>IF(BPU!D703="","",BPU!D703)</f>
        <v/>
      </c>
      <c r="F703" s="32" t="str">
        <f>IF(BPU!E703="","",BPU!E703)</f>
        <v/>
      </c>
      <c r="G703" s="38" t="str">
        <f>IF(DQE!F703="","",DQE!F703)</f>
        <v/>
      </c>
    </row>
    <row r="704" ht="26" customHeight="1">
      <c r="A704" s="35" t="str">
        <f>IF(BPU!A704="","",BPU!A704)</f>
        <v/>
      </c>
      <c r="B704" s="32" t="str">
        <f>IF(BPU!B704="","",BPU!B704)</f>
        <v/>
      </c>
      <c r="C704" s="35" t="str">
        <f>IF(BPU!C704="","",BPU!C704)</f>
        <v/>
      </c>
      <c r="D704" s="44" t="str">
        <f>IF(DQE!D704="","",DQE!D704)</f>
        <v/>
      </c>
      <c r="E704" s="37" t="str">
        <f>IF(BPU!D704="","",BPU!D704)</f>
        <v/>
      </c>
      <c r="F704" s="32" t="str">
        <f>IF(BPU!E704="","",BPU!E704)</f>
        <v/>
      </c>
      <c r="G704" s="38" t="str">
        <f>IF(DQE!F704="","",DQE!F704)</f>
        <v/>
      </c>
    </row>
    <row r="705" ht="26" customHeight="1">
      <c r="A705" s="35" t="str">
        <f>IF(BPU!A705="","",BPU!A705)</f>
        <v/>
      </c>
      <c r="B705" s="32" t="str">
        <f>IF(BPU!B705="","",BPU!B705)</f>
        <v/>
      </c>
      <c r="C705" s="35" t="str">
        <f>IF(BPU!C705="","",BPU!C705)</f>
        <v/>
      </c>
      <c r="D705" s="44" t="str">
        <f>IF(DQE!D705="","",DQE!D705)</f>
        <v/>
      </c>
      <c r="E705" s="37" t="str">
        <f>IF(BPU!D705="","",BPU!D705)</f>
        <v/>
      </c>
      <c r="F705" s="32" t="str">
        <f>IF(BPU!E705="","",BPU!E705)</f>
        <v/>
      </c>
      <c r="G705" s="38" t="str">
        <f>IF(DQE!F705="","",DQE!F705)</f>
        <v/>
      </c>
    </row>
    <row r="706" ht="26" customHeight="1">
      <c r="A706" s="35" t="str">
        <f>IF(BPU!A706="","",BPU!A706)</f>
        <v/>
      </c>
      <c r="B706" s="32" t="str">
        <f>IF(BPU!B706="","",BPU!B706)</f>
        <v/>
      </c>
      <c r="C706" s="35" t="str">
        <f>IF(BPU!C706="","",BPU!C706)</f>
        <v/>
      </c>
      <c r="D706" s="44" t="str">
        <f>IF(DQE!D706="","",DQE!D706)</f>
        <v/>
      </c>
      <c r="E706" s="37" t="str">
        <f>IF(BPU!D706="","",BPU!D706)</f>
        <v/>
      </c>
      <c r="F706" s="32" t="str">
        <f>IF(BPU!E706="","",BPU!E706)</f>
        <v/>
      </c>
      <c r="G706" s="38" t="str">
        <f>IF(DQE!F706="","",DQE!F706)</f>
        <v/>
      </c>
    </row>
    <row r="707" ht="26" customHeight="1">
      <c r="A707" s="35" t="str">
        <f>IF(BPU!A707="","",BPU!A707)</f>
        <v/>
      </c>
      <c r="B707" s="32" t="str">
        <f>IF(BPU!B707="","",BPU!B707)</f>
        <v/>
      </c>
      <c r="C707" s="35" t="str">
        <f>IF(BPU!C707="","",BPU!C707)</f>
        <v/>
      </c>
      <c r="D707" s="44" t="str">
        <f>IF(DQE!D707="","",DQE!D707)</f>
        <v/>
      </c>
      <c r="E707" s="37" t="str">
        <f>IF(BPU!D707="","",BPU!D707)</f>
        <v/>
      </c>
      <c r="F707" s="32" t="str">
        <f>IF(BPU!E707="","",BPU!E707)</f>
        <v/>
      </c>
      <c r="G707" s="38" t="str">
        <f>IF(DQE!F707="","",DQE!F707)</f>
        <v/>
      </c>
    </row>
    <row r="708" ht="26" customHeight="1">
      <c r="A708" s="35" t="str">
        <f>IF(BPU!A708="","",BPU!A708)</f>
        <v/>
      </c>
      <c r="B708" s="32" t="str">
        <f>IF(BPU!B708="","",BPU!B708)</f>
        <v/>
      </c>
      <c r="C708" s="35" t="str">
        <f>IF(BPU!C708="","",BPU!C708)</f>
        <v/>
      </c>
      <c r="D708" s="44" t="str">
        <f>IF(DQE!D708="","",DQE!D708)</f>
        <v/>
      </c>
      <c r="E708" s="37" t="str">
        <f>IF(BPU!D708="","",BPU!D708)</f>
        <v/>
      </c>
      <c r="F708" s="32" t="str">
        <f>IF(BPU!E708="","",BPU!E708)</f>
        <v/>
      </c>
      <c r="G708" s="38" t="str">
        <f>IF(DQE!F708="","",DQE!F708)</f>
        <v/>
      </c>
    </row>
    <row r="709" ht="26" customHeight="1">
      <c r="A709" s="35" t="str">
        <f>IF(BPU!A709="","",BPU!A709)</f>
        <v/>
      </c>
      <c r="B709" s="32" t="str">
        <f>IF(BPU!B709="","",BPU!B709)</f>
        <v/>
      </c>
      <c r="C709" s="35" t="str">
        <f>IF(BPU!C709="","",BPU!C709)</f>
        <v/>
      </c>
      <c r="D709" s="44" t="str">
        <f>IF(DQE!D709="","",DQE!D709)</f>
        <v/>
      </c>
      <c r="E709" s="37" t="str">
        <f>IF(BPU!D709="","",BPU!D709)</f>
        <v/>
      </c>
      <c r="F709" s="32" t="str">
        <f>IF(BPU!E709="","",BPU!E709)</f>
        <v/>
      </c>
      <c r="G709" s="38" t="str">
        <f>IF(DQE!F709="","",DQE!F709)</f>
        <v/>
      </c>
    </row>
    <row r="710" ht="26" customHeight="1">
      <c r="A710" s="35" t="str">
        <f>IF(BPU!A710="","",BPU!A710)</f>
        <v/>
      </c>
      <c r="B710" s="32" t="str">
        <f>IF(BPU!B710="","",BPU!B710)</f>
        <v/>
      </c>
      <c r="C710" s="35" t="str">
        <f>IF(BPU!C710="","",BPU!C710)</f>
        <v/>
      </c>
      <c r="D710" s="44" t="str">
        <f>IF(DQE!D710="","",DQE!D710)</f>
        <v/>
      </c>
      <c r="E710" s="37" t="str">
        <f>IF(BPU!D710="","",BPU!D710)</f>
        <v/>
      </c>
      <c r="F710" s="32" t="str">
        <f>IF(BPU!E710="","",BPU!E710)</f>
        <v/>
      </c>
      <c r="G710" s="38" t="str">
        <f>IF(DQE!F710="","",DQE!F710)</f>
        <v/>
      </c>
    </row>
    <row r="711" ht="26" customHeight="1">
      <c r="A711" s="35" t="str">
        <f>IF(BPU!A711="","",BPU!A711)</f>
        <v/>
      </c>
      <c r="B711" s="32" t="str">
        <f>IF(BPU!B711="","",BPU!B711)</f>
        <v/>
      </c>
      <c r="C711" s="35" t="str">
        <f>IF(BPU!C711="","",BPU!C711)</f>
        <v/>
      </c>
      <c r="D711" s="44" t="str">
        <f>IF(DQE!D711="","",DQE!D711)</f>
        <v/>
      </c>
      <c r="E711" s="37" t="str">
        <f>IF(BPU!D711="","",BPU!D711)</f>
        <v/>
      </c>
      <c r="F711" s="32" t="str">
        <f>IF(BPU!E711="","",BPU!E711)</f>
        <v/>
      </c>
      <c r="G711" s="38" t="str">
        <f>IF(DQE!F711="","",DQE!F711)</f>
        <v/>
      </c>
    </row>
    <row r="712" ht="26" customHeight="1">
      <c r="A712" s="35" t="str">
        <f>IF(BPU!A712="","",BPU!A712)</f>
        <v/>
      </c>
      <c r="B712" s="32" t="str">
        <f>IF(BPU!B712="","",BPU!B712)</f>
        <v/>
      </c>
      <c r="C712" s="35" t="str">
        <f>IF(BPU!C712="","",BPU!C712)</f>
        <v/>
      </c>
      <c r="D712" s="44" t="str">
        <f>IF(DQE!D712="","",DQE!D712)</f>
        <v/>
      </c>
      <c r="E712" s="37" t="str">
        <f>IF(BPU!D712="","",BPU!D712)</f>
        <v/>
      </c>
      <c r="F712" s="32" t="str">
        <f>IF(BPU!E712="","",BPU!E712)</f>
        <v/>
      </c>
      <c r="G712" s="38" t="str">
        <f>IF(DQE!F712="","",DQE!F712)</f>
        <v/>
      </c>
    </row>
    <row r="713" ht="26" customHeight="1">
      <c r="A713" s="35" t="str">
        <f>IF(BPU!A713="","",BPU!A713)</f>
        <v/>
      </c>
      <c r="B713" s="32" t="str">
        <f>IF(BPU!B713="","",BPU!B713)</f>
        <v/>
      </c>
      <c r="C713" s="35" t="str">
        <f>IF(BPU!C713="","",BPU!C713)</f>
        <v/>
      </c>
      <c r="D713" s="44" t="str">
        <f>IF(DQE!D713="","",DQE!D713)</f>
        <v/>
      </c>
      <c r="E713" s="37" t="str">
        <f>IF(BPU!D713="","",BPU!D713)</f>
        <v/>
      </c>
      <c r="F713" s="32" t="str">
        <f>IF(BPU!E713="","",BPU!E713)</f>
        <v/>
      </c>
      <c r="G713" s="38" t="str">
        <f>IF(DQE!F713="","",DQE!F713)</f>
        <v/>
      </c>
    </row>
    <row r="714" ht="26" customHeight="1">
      <c r="A714" s="35" t="str">
        <f>IF(BPU!A714="","",BPU!A714)</f>
        <v/>
      </c>
      <c r="B714" s="32" t="str">
        <f>IF(BPU!B714="","",BPU!B714)</f>
        <v/>
      </c>
      <c r="C714" s="35" t="str">
        <f>IF(BPU!C714="","",BPU!C714)</f>
        <v/>
      </c>
      <c r="D714" s="44" t="str">
        <f>IF(DQE!D714="","",DQE!D714)</f>
        <v/>
      </c>
      <c r="E714" s="37" t="str">
        <f>IF(BPU!D714="","",BPU!D714)</f>
        <v/>
      </c>
      <c r="F714" s="32" t="str">
        <f>IF(BPU!E714="","",BPU!E714)</f>
        <v/>
      </c>
      <c r="G714" s="38" t="str">
        <f>IF(DQE!F714="","",DQE!F714)</f>
        <v/>
      </c>
    </row>
    <row r="715" ht="26" customHeight="1">
      <c r="A715" s="35" t="str">
        <f>IF(BPU!A715="","",BPU!A715)</f>
        <v/>
      </c>
      <c r="B715" s="32" t="str">
        <f>IF(BPU!B715="","",BPU!B715)</f>
        <v/>
      </c>
      <c r="C715" s="35" t="str">
        <f>IF(BPU!C715="","",BPU!C715)</f>
        <v/>
      </c>
      <c r="D715" s="44" t="str">
        <f>IF(DQE!D715="","",DQE!D715)</f>
        <v/>
      </c>
      <c r="E715" s="37" t="str">
        <f>IF(BPU!D715="","",BPU!D715)</f>
        <v/>
      </c>
      <c r="F715" s="32" t="str">
        <f>IF(BPU!E715="","",BPU!E715)</f>
        <v/>
      </c>
      <c r="G715" s="38" t="str">
        <f>IF(DQE!F715="","",DQE!F715)</f>
        <v/>
      </c>
    </row>
    <row r="716" ht="26" customHeight="1">
      <c r="A716" s="35" t="str">
        <f>IF(BPU!A716="","",BPU!A716)</f>
        <v/>
      </c>
      <c r="B716" s="32" t="str">
        <f>IF(BPU!B716="","",BPU!B716)</f>
        <v/>
      </c>
      <c r="C716" s="35" t="str">
        <f>IF(BPU!C716="","",BPU!C716)</f>
        <v/>
      </c>
      <c r="D716" s="44" t="str">
        <f>IF(DQE!D716="","",DQE!D716)</f>
        <v/>
      </c>
      <c r="E716" s="37" t="str">
        <f>IF(BPU!D716="","",BPU!D716)</f>
        <v/>
      </c>
      <c r="F716" s="32" t="str">
        <f>IF(BPU!E716="","",BPU!E716)</f>
        <v/>
      </c>
      <c r="G716" s="38" t="str">
        <f>IF(DQE!F716="","",DQE!F716)</f>
        <v/>
      </c>
    </row>
    <row r="717" ht="26" customHeight="1">
      <c r="A717" s="35" t="str">
        <f>IF(BPU!A717="","",BPU!A717)</f>
        <v/>
      </c>
      <c r="B717" s="32" t="str">
        <f>IF(BPU!B717="","",BPU!B717)</f>
        <v/>
      </c>
      <c r="C717" s="35" t="str">
        <f>IF(BPU!C717="","",BPU!C717)</f>
        <v/>
      </c>
      <c r="D717" s="44" t="str">
        <f>IF(DQE!D717="","",DQE!D717)</f>
        <v/>
      </c>
      <c r="E717" s="37" t="str">
        <f>IF(BPU!D717="","",BPU!D717)</f>
        <v/>
      </c>
      <c r="F717" s="32" t="str">
        <f>IF(BPU!E717="","",BPU!E717)</f>
        <v/>
      </c>
      <c r="G717" s="38" t="str">
        <f>IF(DQE!F717="","",DQE!F717)</f>
        <v/>
      </c>
    </row>
    <row r="718" ht="26" customHeight="1">
      <c r="A718" s="35" t="str">
        <f>IF(BPU!A718="","",BPU!A718)</f>
        <v/>
      </c>
      <c r="B718" s="32" t="str">
        <f>IF(BPU!B718="","",BPU!B718)</f>
        <v/>
      </c>
      <c r="C718" s="35" t="str">
        <f>IF(BPU!C718="","",BPU!C718)</f>
        <v/>
      </c>
      <c r="D718" s="44" t="str">
        <f>IF(DQE!D718="","",DQE!D718)</f>
        <v/>
      </c>
      <c r="E718" s="37" t="str">
        <f>IF(BPU!D718="","",BPU!D718)</f>
        <v/>
      </c>
      <c r="F718" s="32" t="str">
        <f>IF(BPU!E718="","",BPU!E718)</f>
        <v/>
      </c>
      <c r="G718" s="38" t="str">
        <f>IF(DQE!F718="","",DQE!F718)</f>
        <v/>
      </c>
    </row>
    <row r="719" ht="26" customHeight="1">
      <c r="A719" s="35" t="str">
        <f>IF(BPU!A719="","",BPU!A719)</f>
        <v/>
      </c>
      <c r="B719" s="32" t="str">
        <f>IF(BPU!B719="","",BPU!B719)</f>
        <v/>
      </c>
      <c r="C719" s="35" t="str">
        <f>IF(BPU!C719="","",BPU!C719)</f>
        <v/>
      </c>
      <c r="D719" s="44" t="str">
        <f>IF(DQE!D719="","",DQE!D719)</f>
        <v/>
      </c>
      <c r="E719" s="37" t="str">
        <f>IF(BPU!D719="","",BPU!D719)</f>
        <v/>
      </c>
      <c r="F719" s="32" t="str">
        <f>IF(BPU!E719="","",BPU!E719)</f>
        <v/>
      </c>
      <c r="G719" s="38" t="str">
        <f>IF(DQE!F719="","",DQE!F719)</f>
        <v/>
      </c>
    </row>
    <row r="720" ht="26" customHeight="1">
      <c r="A720" s="35" t="str">
        <f>IF(BPU!A720="","",BPU!A720)</f>
        <v/>
      </c>
      <c r="B720" s="32" t="str">
        <f>IF(BPU!B720="","",BPU!B720)</f>
        <v/>
      </c>
      <c r="C720" s="35" t="str">
        <f>IF(BPU!C720="","",BPU!C720)</f>
        <v/>
      </c>
      <c r="D720" s="44" t="str">
        <f>IF(DQE!D720="","",DQE!D720)</f>
        <v/>
      </c>
      <c r="E720" s="37" t="str">
        <f>IF(BPU!D720="","",BPU!D720)</f>
        <v/>
      </c>
      <c r="F720" s="32" t="str">
        <f>IF(BPU!E720="","",BPU!E720)</f>
        <v/>
      </c>
      <c r="G720" s="38" t="str">
        <f>IF(DQE!F720="","",DQE!F720)</f>
        <v/>
      </c>
    </row>
    <row r="721" ht="26" customHeight="1">
      <c r="A721" s="35" t="str">
        <f>IF(BPU!A721="","",BPU!A721)</f>
        <v/>
      </c>
      <c r="B721" s="32" t="str">
        <f>IF(BPU!B721="","",BPU!B721)</f>
        <v/>
      </c>
      <c r="C721" s="35" t="str">
        <f>IF(BPU!C721="","",BPU!C721)</f>
        <v/>
      </c>
      <c r="D721" s="44" t="str">
        <f>IF(DQE!D721="","",DQE!D721)</f>
        <v/>
      </c>
      <c r="E721" s="37" t="str">
        <f>IF(BPU!D721="","",BPU!D721)</f>
        <v/>
      </c>
      <c r="F721" s="32" t="str">
        <f>IF(BPU!E721="","",BPU!E721)</f>
        <v/>
      </c>
      <c r="G721" s="38" t="str">
        <f>IF(DQE!F721="","",DQE!F721)</f>
        <v/>
      </c>
    </row>
    <row r="722" ht="26" customHeight="1">
      <c r="A722" s="35" t="str">
        <f>IF(BPU!A722="","",BPU!A722)</f>
        <v/>
      </c>
      <c r="B722" s="32" t="str">
        <f>IF(BPU!B722="","",BPU!B722)</f>
        <v/>
      </c>
      <c r="C722" s="35" t="str">
        <f>IF(BPU!C722="","",BPU!C722)</f>
        <v/>
      </c>
      <c r="D722" s="44" t="str">
        <f>IF(DQE!D722="","",DQE!D722)</f>
        <v/>
      </c>
      <c r="E722" s="37" t="str">
        <f>IF(BPU!D722="","",BPU!D722)</f>
        <v/>
      </c>
      <c r="F722" s="32" t="str">
        <f>IF(BPU!E722="","",BPU!E722)</f>
        <v/>
      </c>
      <c r="G722" s="38" t="str">
        <f>IF(DQE!F722="","",DQE!F722)</f>
        <v/>
      </c>
    </row>
    <row r="723" ht="26" customHeight="1">
      <c r="A723" s="35" t="str">
        <f>IF(BPU!A723="","",BPU!A723)</f>
        <v/>
      </c>
      <c r="B723" s="32" t="str">
        <f>IF(BPU!B723="","",BPU!B723)</f>
        <v/>
      </c>
      <c r="C723" s="35" t="str">
        <f>IF(BPU!C723="","",BPU!C723)</f>
        <v/>
      </c>
      <c r="D723" s="44" t="str">
        <f>IF(DQE!D723="","",DQE!D723)</f>
        <v/>
      </c>
      <c r="E723" s="37" t="str">
        <f>IF(BPU!D723="","",BPU!D723)</f>
        <v/>
      </c>
      <c r="F723" s="32" t="str">
        <f>IF(BPU!E723="","",BPU!E723)</f>
        <v/>
      </c>
      <c r="G723" s="38" t="str">
        <f>IF(DQE!F723="","",DQE!F723)</f>
        <v/>
      </c>
    </row>
    <row r="724" ht="26" customHeight="1">
      <c r="A724" s="35" t="str">
        <f>IF(BPU!A724="","",BPU!A724)</f>
        <v/>
      </c>
      <c r="B724" s="32" t="str">
        <f>IF(BPU!B724="","",BPU!B724)</f>
        <v/>
      </c>
      <c r="C724" s="35" t="str">
        <f>IF(BPU!C724="","",BPU!C724)</f>
        <v/>
      </c>
      <c r="D724" s="44" t="str">
        <f>IF(DQE!D724="","",DQE!D724)</f>
        <v/>
      </c>
      <c r="E724" s="37" t="str">
        <f>IF(BPU!D724="","",BPU!D724)</f>
        <v/>
      </c>
      <c r="F724" s="32" t="str">
        <f>IF(BPU!E724="","",BPU!E724)</f>
        <v/>
      </c>
      <c r="G724" s="38" t="str">
        <f>IF(DQE!F724="","",DQE!F724)</f>
        <v/>
      </c>
    </row>
    <row r="725" ht="26" customHeight="1">
      <c r="A725" s="35" t="str">
        <f>IF(BPU!A725="","",BPU!A725)</f>
        <v/>
      </c>
      <c r="B725" s="32" t="str">
        <f>IF(BPU!B725="","",BPU!B725)</f>
        <v/>
      </c>
      <c r="C725" s="35" t="str">
        <f>IF(BPU!C725="","",BPU!C725)</f>
        <v/>
      </c>
      <c r="D725" s="44" t="str">
        <f>IF(DQE!D725="","",DQE!D725)</f>
        <v/>
      </c>
      <c r="E725" s="37" t="str">
        <f>IF(BPU!D725="","",BPU!D725)</f>
        <v/>
      </c>
      <c r="F725" s="32" t="str">
        <f>IF(BPU!E725="","",BPU!E725)</f>
        <v/>
      </c>
      <c r="G725" s="38" t="str">
        <f>IF(DQE!F725="","",DQE!F725)</f>
        <v/>
      </c>
    </row>
    <row r="726" ht="26" customHeight="1">
      <c r="A726" s="35" t="str">
        <f>IF(BPU!A726="","",BPU!A726)</f>
        <v/>
      </c>
      <c r="B726" s="32" t="str">
        <f>IF(BPU!B726="","",BPU!B726)</f>
        <v/>
      </c>
      <c r="C726" s="35" t="str">
        <f>IF(BPU!C726="","",BPU!C726)</f>
        <v/>
      </c>
      <c r="D726" s="44" t="str">
        <f>IF(DQE!D726="","",DQE!D726)</f>
        <v/>
      </c>
      <c r="E726" s="37" t="str">
        <f>IF(BPU!D726="","",BPU!D726)</f>
        <v/>
      </c>
      <c r="F726" s="32" t="str">
        <f>IF(BPU!E726="","",BPU!E726)</f>
        <v/>
      </c>
      <c r="G726" s="38" t="str">
        <f>IF(DQE!F726="","",DQE!F726)</f>
        <v/>
      </c>
    </row>
    <row r="727" ht="26" customHeight="1">
      <c r="A727" s="35" t="str">
        <f>IF(BPU!A727="","",BPU!A727)</f>
        <v/>
      </c>
      <c r="B727" s="32" t="str">
        <f>IF(BPU!B727="","",BPU!B727)</f>
        <v/>
      </c>
      <c r="C727" s="35" t="str">
        <f>IF(BPU!C727="","",BPU!C727)</f>
        <v/>
      </c>
      <c r="D727" s="44" t="str">
        <f>IF(DQE!D727="","",DQE!D727)</f>
        <v/>
      </c>
      <c r="E727" s="37" t="str">
        <f>IF(BPU!D727="","",BPU!D727)</f>
        <v/>
      </c>
      <c r="F727" s="32" t="str">
        <f>IF(BPU!E727="","",BPU!E727)</f>
        <v/>
      </c>
      <c r="G727" s="38" t="str">
        <f>IF(DQE!F727="","",DQE!F727)</f>
        <v/>
      </c>
    </row>
    <row r="728" ht="26" customHeight="1">
      <c r="A728" s="35" t="str">
        <f>IF(BPU!A728="","",BPU!A728)</f>
        <v/>
      </c>
      <c r="B728" s="32" t="str">
        <f>IF(BPU!B728="","",BPU!B728)</f>
        <v/>
      </c>
      <c r="C728" s="35" t="str">
        <f>IF(BPU!C728="","",BPU!C728)</f>
        <v/>
      </c>
      <c r="D728" s="44" t="str">
        <f>IF(DQE!D728="","",DQE!D728)</f>
        <v/>
      </c>
      <c r="E728" s="37" t="str">
        <f>IF(BPU!D728="","",BPU!D728)</f>
        <v/>
      </c>
      <c r="F728" s="32" t="str">
        <f>IF(BPU!E728="","",BPU!E728)</f>
        <v/>
      </c>
      <c r="G728" s="38" t="str">
        <f>IF(DQE!F728="","",DQE!F728)</f>
        <v/>
      </c>
    </row>
    <row r="729" ht="26" customHeight="1">
      <c r="A729" s="35" t="str">
        <f>IF(BPU!A729="","",BPU!A729)</f>
        <v/>
      </c>
      <c r="B729" s="32" t="str">
        <f>IF(BPU!B729="","",BPU!B729)</f>
        <v/>
      </c>
      <c r="C729" s="35" t="str">
        <f>IF(BPU!C729="","",BPU!C729)</f>
        <v/>
      </c>
      <c r="D729" s="44" t="str">
        <f>IF(DQE!D729="","",DQE!D729)</f>
        <v/>
      </c>
      <c r="E729" s="37" t="str">
        <f>IF(BPU!D729="","",BPU!D729)</f>
        <v/>
      </c>
      <c r="F729" s="32" t="str">
        <f>IF(BPU!E729="","",BPU!E729)</f>
        <v/>
      </c>
      <c r="G729" s="38" t="str">
        <f>IF(DQE!F729="","",DQE!F729)</f>
        <v/>
      </c>
    </row>
    <row r="730" ht="26" customHeight="1">
      <c r="A730" s="35" t="str">
        <f>IF(BPU!A730="","",BPU!A730)</f>
        <v/>
      </c>
      <c r="B730" s="32" t="str">
        <f>IF(BPU!B730="","",BPU!B730)</f>
        <v/>
      </c>
      <c r="C730" s="35" t="str">
        <f>IF(BPU!C730="","",BPU!C730)</f>
        <v/>
      </c>
      <c r="D730" s="44" t="str">
        <f>IF(DQE!D730="","",DQE!D730)</f>
        <v/>
      </c>
      <c r="E730" s="37" t="str">
        <f>IF(BPU!D730="","",BPU!D730)</f>
        <v/>
      </c>
      <c r="F730" s="32" t="str">
        <f>IF(BPU!E730="","",BPU!E730)</f>
        <v/>
      </c>
      <c r="G730" s="38" t="str">
        <f>IF(DQE!F730="","",DQE!F730)</f>
        <v/>
      </c>
    </row>
    <row r="731" ht="26" customHeight="1">
      <c r="A731" s="35" t="str">
        <f>IF(BPU!A731="","",BPU!A731)</f>
        <v/>
      </c>
      <c r="B731" s="32" t="str">
        <f>IF(BPU!B731="","",BPU!B731)</f>
        <v/>
      </c>
      <c r="C731" s="35" t="str">
        <f>IF(BPU!C731="","",BPU!C731)</f>
        <v/>
      </c>
      <c r="D731" s="44" t="str">
        <f>IF(DQE!D731="","",DQE!D731)</f>
        <v/>
      </c>
      <c r="E731" s="37" t="str">
        <f>IF(BPU!D731="","",BPU!D731)</f>
        <v/>
      </c>
      <c r="F731" s="32" t="str">
        <f>IF(BPU!E731="","",BPU!E731)</f>
        <v/>
      </c>
      <c r="G731" s="38" t="str">
        <f>IF(DQE!F731="","",DQE!F731)</f>
        <v/>
      </c>
    </row>
    <row r="732" ht="26" customHeight="1">
      <c r="A732" s="35" t="str">
        <f>IF(BPU!A732="","",BPU!A732)</f>
        <v/>
      </c>
      <c r="B732" s="32" t="str">
        <f>IF(BPU!B732="","",BPU!B732)</f>
        <v/>
      </c>
      <c r="C732" s="35" t="str">
        <f>IF(BPU!C732="","",BPU!C732)</f>
        <v/>
      </c>
      <c r="D732" s="44" t="str">
        <f>IF(DQE!D732="","",DQE!D732)</f>
        <v/>
      </c>
      <c r="E732" s="37" t="str">
        <f>IF(BPU!D732="","",BPU!D732)</f>
        <v/>
      </c>
      <c r="F732" s="32" t="str">
        <f>IF(BPU!E732="","",BPU!E732)</f>
        <v/>
      </c>
      <c r="G732" s="38" t="str">
        <f>IF(DQE!F732="","",DQE!F732)</f>
        <v/>
      </c>
    </row>
    <row r="733" ht="26" customHeight="1">
      <c r="A733" s="35" t="str">
        <f>IF(BPU!A733="","",BPU!A733)</f>
        <v/>
      </c>
      <c r="B733" s="32" t="str">
        <f>IF(BPU!B733="","",BPU!B733)</f>
        <v/>
      </c>
      <c r="C733" s="35" t="str">
        <f>IF(BPU!C733="","",BPU!C733)</f>
        <v/>
      </c>
      <c r="D733" s="44" t="str">
        <f>IF(DQE!D733="","",DQE!D733)</f>
        <v/>
      </c>
      <c r="E733" s="37" t="str">
        <f>IF(BPU!D733="","",BPU!D733)</f>
        <v/>
      </c>
      <c r="F733" s="32" t="str">
        <f>IF(BPU!E733="","",BPU!E733)</f>
        <v/>
      </c>
      <c r="G733" s="38" t="str">
        <f>IF(DQE!F733="","",DQE!F733)</f>
        <v/>
      </c>
    </row>
    <row r="734" ht="26" customHeight="1">
      <c r="A734" s="35" t="str">
        <f>IF(BPU!A734="","",BPU!A734)</f>
        <v/>
      </c>
      <c r="B734" s="32" t="str">
        <f>IF(BPU!B734="","",BPU!B734)</f>
        <v/>
      </c>
      <c r="C734" s="35" t="str">
        <f>IF(BPU!C734="","",BPU!C734)</f>
        <v/>
      </c>
      <c r="D734" s="44" t="str">
        <f>IF(DQE!D734="","",DQE!D734)</f>
        <v/>
      </c>
      <c r="E734" s="37" t="str">
        <f>IF(BPU!D734="","",BPU!D734)</f>
        <v/>
      </c>
      <c r="F734" s="32" t="str">
        <f>IF(BPU!E734="","",BPU!E734)</f>
        <v/>
      </c>
      <c r="G734" s="38" t="str">
        <f>IF(DQE!F734="","",DQE!F734)</f>
        <v/>
      </c>
    </row>
    <row r="735" ht="26" customHeight="1">
      <c r="A735" s="35" t="str">
        <f>IF(BPU!A735="","",BPU!A735)</f>
        <v/>
      </c>
      <c r="B735" s="32" t="str">
        <f>IF(BPU!B735="","",BPU!B735)</f>
        <v/>
      </c>
      <c r="C735" s="35" t="str">
        <f>IF(BPU!C735="","",BPU!C735)</f>
        <v/>
      </c>
      <c r="D735" s="44" t="str">
        <f>IF(DQE!D735="","",DQE!D735)</f>
        <v/>
      </c>
      <c r="E735" s="37" t="str">
        <f>IF(BPU!D735="","",BPU!D735)</f>
        <v/>
      </c>
      <c r="F735" s="32" t="str">
        <f>IF(BPU!E735="","",BPU!E735)</f>
        <v/>
      </c>
      <c r="G735" s="38" t="str">
        <f>IF(DQE!F735="","",DQE!F735)</f>
        <v/>
      </c>
    </row>
    <row r="736" ht="26" customHeight="1">
      <c r="A736" s="35" t="str">
        <f>IF(BPU!A736="","",BPU!A736)</f>
        <v/>
      </c>
      <c r="B736" s="32" t="str">
        <f>IF(BPU!B736="","",BPU!B736)</f>
        <v/>
      </c>
      <c r="C736" s="35" t="str">
        <f>IF(BPU!C736="","",BPU!C736)</f>
        <v/>
      </c>
      <c r="D736" s="44" t="str">
        <f>IF(DQE!D736="","",DQE!D736)</f>
        <v/>
      </c>
      <c r="E736" s="37" t="str">
        <f>IF(BPU!D736="","",BPU!D736)</f>
        <v/>
      </c>
      <c r="F736" s="32" t="str">
        <f>IF(BPU!E736="","",BPU!E736)</f>
        <v/>
      </c>
      <c r="G736" s="38" t="str">
        <f>IF(DQE!F736="","",DQE!F736)</f>
        <v/>
      </c>
    </row>
    <row r="737" ht="26" customHeight="1">
      <c r="A737" s="35" t="str">
        <f>IF(BPU!A737="","",BPU!A737)</f>
        <v/>
      </c>
      <c r="B737" s="32" t="str">
        <f>IF(BPU!B737="","",BPU!B737)</f>
        <v/>
      </c>
      <c r="C737" s="35" t="str">
        <f>IF(BPU!C737="","",BPU!C737)</f>
        <v/>
      </c>
      <c r="D737" s="44" t="str">
        <f>IF(DQE!D737="","",DQE!D737)</f>
        <v/>
      </c>
      <c r="E737" s="37" t="str">
        <f>IF(BPU!D737="","",BPU!D737)</f>
        <v/>
      </c>
      <c r="F737" s="32" t="str">
        <f>IF(BPU!E737="","",BPU!E737)</f>
        <v/>
      </c>
      <c r="G737" s="38" t="str">
        <f>IF(DQE!F737="","",DQE!F737)</f>
        <v/>
      </c>
    </row>
    <row r="738" ht="26" customHeight="1">
      <c r="A738" s="35" t="str">
        <f>IF(BPU!A738="","",BPU!A738)</f>
        <v/>
      </c>
      <c r="B738" s="32" t="str">
        <f>IF(BPU!B738="","",BPU!B738)</f>
        <v/>
      </c>
      <c r="C738" s="35" t="str">
        <f>IF(BPU!C738="","",BPU!C738)</f>
        <v/>
      </c>
      <c r="D738" s="44" t="str">
        <f>IF(DQE!D738="","",DQE!D738)</f>
        <v/>
      </c>
      <c r="E738" s="37" t="str">
        <f>IF(BPU!D738="","",BPU!D738)</f>
        <v/>
      </c>
      <c r="F738" s="32" t="str">
        <f>IF(BPU!E738="","",BPU!E738)</f>
        <v/>
      </c>
      <c r="G738" s="38" t="str">
        <f>IF(DQE!F738="","",DQE!F738)</f>
        <v/>
      </c>
    </row>
    <row r="739" ht="26" customHeight="1">
      <c r="A739" s="35" t="str">
        <f>IF(BPU!A739="","",BPU!A739)</f>
        <v/>
      </c>
      <c r="B739" s="32" t="str">
        <f>IF(BPU!B739="","",BPU!B739)</f>
        <v/>
      </c>
      <c r="C739" s="35" t="str">
        <f>IF(BPU!C739="","",BPU!C739)</f>
        <v/>
      </c>
      <c r="D739" s="44" t="str">
        <f>IF(DQE!D739="","",DQE!D739)</f>
        <v/>
      </c>
      <c r="E739" s="37" t="str">
        <f>IF(BPU!D739="","",BPU!D739)</f>
        <v/>
      </c>
      <c r="F739" s="32" t="str">
        <f>IF(BPU!E739="","",BPU!E739)</f>
        <v/>
      </c>
      <c r="G739" s="38" t="str">
        <f>IF(DQE!F739="","",DQE!F739)</f>
        <v/>
      </c>
    </row>
    <row r="740" ht="26" customHeight="1">
      <c r="A740" s="35" t="str">
        <f>IF(BPU!A740="","",BPU!A740)</f>
        <v/>
      </c>
      <c r="B740" s="32" t="str">
        <f>IF(BPU!B740="","",BPU!B740)</f>
        <v/>
      </c>
      <c r="C740" s="35" t="str">
        <f>IF(BPU!C740="","",BPU!C740)</f>
        <v/>
      </c>
      <c r="D740" s="44" t="str">
        <f>IF(DQE!D740="","",DQE!D740)</f>
        <v/>
      </c>
      <c r="E740" s="37" t="str">
        <f>IF(BPU!D740="","",BPU!D740)</f>
        <v/>
      </c>
      <c r="F740" s="32" t="str">
        <f>IF(BPU!E740="","",BPU!E740)</f>
        <v/>
      </c>
      <c r="G740" s="38" t="str">
        <f>IF(DQE!F740="","",DQE!F740)</f>
        <v/>
      </c>
    </row>
    <row r="741" ht="26" customHeight="1">
      <c r="A741" s="35" t="str">
        <f>IF(BPU!A741="","",BPU!A741)</f>
        <v/>
      </c>
      <c r="B741" s="32" t="str">
        <f>IF(BPU!B741="","",BPU!B741)</f>
        <v/>
      </c>
      <c r="C741" s="35" t="str">
        <f>IF(BPU!C741="","",BPU!C741)</f>
        <v/>
      </c>
      <c r="D741" s="44" t="str">
        <f>IF(DQE!D741="","",DQE!D741)</f>
        <v/>
      </c>
      <c r="E741" s="37" t="str">
        <f>IF(BPU!D741="","",BPU!D741)</f>
        <v/>
      </c>
      <c r="F741" s="32" t="str">
        <f>IF(BPU!E741="","",BPU!E741)</f>
        <v/>
      </c>
      <c r="G741" s="38" t="str">
        <f>IF(DQE!F741="","",DQE!F741)</f>
        <v/>
      </c>
    </row>
    <row r="742" ht="26" customHeight="1">
      <c r="A742" s="35" t="str">
        <f>IF(BPU!A742="","",BPU!A742)</f>
        <v/>
      </c>
      <c r="B742" s="32" t="str">
        <f>IF(BPU!B742="","",BPU!B742)</f>
        <v/>
      </c>
      <c r="C742" s="35" t="str">
        <f>IF(BPU!C742="","",BPU!C742)</f>
        <v/>
      </c>
      <c r="D742" s="44" t="str">
        <f>IF(DQE!D742="","",DQE!D742)</f>
        <v/>
      </c>
      <c r="E742" s="37" t="str">
        <f>IF(BPU!D742="","",BPU!D742)</f>
        <v/>
      </c>
      <c r="F742" s="32" t="str">
        <f>IF(BPU!E742="","",BPU!E742)</f>
        <v/>
      </c>
      <c r="G742" s="38" t="str">
        <f>IF(DQE!F742="","",DQE!F742)</f>
        <v/>
      </c>
    </row>
    <row r="743" ht="26" customHeight="1">
      <c r="A743" s="35" t="str">
        <f>IF(BPU!A743="","",BPU!A743)</f>
        <v/>
      </c>
      <c r="B743" s="32" t="str">
        <f>IF(BPU!B743="","",BPU!B743)</f>
        <v/>
      </c>
      <c r="C743" s="35" t="str">
        <f>IF(BPU!C743="","",BPU!C743)</f>
        <v/>
      </c>
      <c r="D743" s="44" t="str">
        <f>IF(DQE!D743="","",DQE!D743)</f>
        <v/>
      </c>
      <c r="E743" s="37" t="str">
        <f>IF(BPU!D743="","",BPU!D743)</f>
        <v/>
      </c>
      <c r="F743" s="32" t="str">
        <f>IF(BPU!E743="","",BPU!E743)</f>
        <v/>
      </c>
      <c r="G743" s="38" t="str">
        <f>IF(DQE!F743="","",DQE!F743)</f>
        <v/>
      </c>
    </row>
    <row r="744" ht="26" customHeight="1">
      <c r="A744" s="35" t="str">
        <f>IF(BPU!A744="","",BPU!A744)</f>
        <v/>
      </c>
      <c r="B744" s="32" t="str">
        <f>IF(BPU!B744="","",BPU!B744)</f>
        <v/>
      </c>
      <c r="C744" s="35" t="str">
        <f>IF(BPU!C744="","",BPU!C744)</f>
        <v/>
      </c>
      <c r="D744" s="44" t="str">
        <f>IF(DQE!D744="","",DQE!D744)</f>
        <v/>
      </c>
      <c r="E744" s="37" t="str">
        <f>IF(BPU!D744="","",BPU!D744)</f>
        <v/>
      </c>
      <c r="F744" s="32" t="str">
        <f>IF(BPU!E744="","",BPU!E744)</f>
        <v/>
      </c>
      <c r="G744" s="38" t="str">
        <f>IF(DQE!F744="","",DQE!F744)</f>
        <v/>
      </c>
    </row>
    <row r="745" ht="26" customHeight="1">
      <c r="A745" s="35" t="str">
        <f>IF(BPU!A745="","",BPU!A745)</f>
        <v/>
      </c>
      <c r="B745" s="32" t="str">
        <f>IF(BPU!B745="","",BPU!B745)</f>
        <v/>
      </c>
      <c r="C745" s="35" t="str">
        <f>IF(BPU!C745="","",BPU!C745)</f>
        <v/>
      </c>
      <c r="D745" s="44" t="str">
        <f>IF(DQE!D745="","",DQE!D745)</f>
        <v/>
      </c>
      <c r="E745" s="37" t="str">
        <f>IF(BPU!D745="","",BPU!D745)</f>
        <v/>
      </c>
      <c r="F745" s="32" t="str">
        <f>IF(BPU!E745="","",BPU!E745)</f>
        <v/>
      </c>
      <c r="G745" s="38" t="str">
        <f>IF(DQE!F745="","",DQE!F745)</f>
        <v/>
      </c>
    </row>
    <row r="746" ht="26" customHeight="1">
      <c r="A746" s="35" t="str">
        <f>IF(BPU!A746="","",BPU!A746)</f>
        <v/>
      </c>
      <c r="B746" s="32" t="str">
        <f>IF(BPU!B746="","",BPU!B746)</f>
        <v/>
      </c>
      <c r="C746" s="35" t="str">
        <f>IF(BPU!C746="","",BPU!C746)</f>
        <v/>
      </c>
      <c r="D746" s="44" t="str">
        <f>IF(DQE!D746="","",DQE!D746)</f>
        <v/>
      </c>
      <c r="E746" s="37" t="str">
        <f>IF(BPU!D746="","",BPU!D746)</f>
        <v/>
      </c>
      <c r="F746" s="32" t="str">
        <f>IF(BPU!E746="","",BPU!E746)</f>
        <v/>
      </c>
      <c r="G746" s="38" t="str">
        <f>IF(DQE!F746="","",DQE!F746)</f>
        <v/>
      </c>
    </row>
    <row r="747" ht="26" customHeight="1">
      <c r="A747" s="35" t="str">
        <f>IF(BPU!A747="","",BPU!A747)</f>
        <v/>
      </c>
      <c r="B747" s="32" t="str">
        <f>IF(BPU!B747="","",BPU!B747)</f>
        <v/>
      </c>
      <c r="C747" s="35" t="str">
        <f>IF(BPU!C747="","",BPU!C747)</f>
        <v/>
      </c>
      <c r="D747" s="44" t="str">
        <f>IF(DQE!D747="","",DQE!D747)</f>
        <v/>
      </c>
      <c r="E747" s="37" t="str">
        <f>IF(BPU!D747="","",BPU!D747)</f>
        <v/>
      </c>
      <c r="F747" s="32" t="str">
        <f>IF(BPU!E747="","",BPU!E747)</f>
        <v/>
      </c>
      <c r="G747" s="38" t="str">
        <f>IF(DQE!F747="","",DQE!F747)</f>
        <v/>
      </c>
    </row>
    <row r="748" ht="26" customHeight="1">
      <c r="A748" s="35" t="str">
        <f>IF(BPU!A748="","",BPU!A748)</f>
        <v/>
      </c>
      <c r="B748" s="32" t="str">
        <f>IF(BPU!B748="","",BPU!B748)</f>
        <v/>
      </c>
      <c r="C748" s="35" t="str">
        <f>IF(BPU!C748="","",BPU!C748)</f>
        <v/>
      </c>
      <c r="D748" s="44" t="str">
        <f>IF(DQE!D748="","",DQE!D748)</f>
        <v/>
      </c>
      <c r="E748" s="37" t="str">
        <f>IF(BPU!D748="","",BPU!D748)</f>
        <v/>
      </c>
      <c r="F748" s="32" t="str">
        <f>IF(BPU!E748="","",BPU!E748)</f>
        <v/>
      </c>
      <c r="G748" s="38" t="str">
        <f>IF(DQE!F748="","",DQE!F748)</f>
        <v/>
      </c>
    </row>
    <row r="749" ht="26" customHeight="1">
      <c r="A749" s="35" t="str">
        <f>IF(BPU!A749="","",BPU!A749)</f>
        <v/>
      </c>
      <c r="B749" s="32" t="str">
        <f>IF(BPU!B749="","",BPU!B749)</f>
        <v/>
      </c>
      <c r="C749" s="35" t="str">
        <f>IF(BPU!C749="","",BPU!C749)</f>
        <v/>
      </c>
      <c r="D749" s="44" t="str">
        <f>IF(DQE!D749="","",DQE!D749)</f>
        <v/>
      </c>
      <c r="E749" s="37" t="str">
        <f>IF(BPU!D749="","",BPU!D749)</f>
        <v/>
      </c>
      <c r="F749" s="32" t="str">
        <f>IF(BPU!E749="","",BPU!E749)</f>
        <v/>
      </c>
      <c r="G749" s="38" t="str">
        <f>IF(DQE!F749="","",DQE!F749)</f>
        <v/>
      </c>
    </row>
    <row r="750" ht="26" customHeight="1">
      <c r="A750" s="35" t="str">
        <f>IF(BPU!A750="","",BPU!A750)</f>
        <v/>
      </c>
      <c r="B750" s="32" t="str">
        <f>IF(BPU!B750="","",BPU!B750)</f>
        <v/>
      </c>
      <c r="C750" s="35" t="str">
        <f>IF(BPU!C750="","",BPU!C750)</f>
        <v/>
      </c>
      <c r="D750" s="44" t="str">
        <f>IF(DQE!D750="","",DQE!D750)</f>
        <v/>
      </c>
      <c r="E750" s="37" t="str">
        <f>IF(BPU!D750="","",BPU!D750)</f>
        <v/>
      </c>
      <c r="F750" s="32" t="str">
        <f>IF(BPU!E750="","",BPU!E750)</f>
        <v/>
      </c>
      <c r="G750" s="38" t="str">
        <f>IF(DQE!F750="","",DQE!F750)</f>
        <v/>
      </c>
    </row>
    <row r="751" ht="26" customHeight="1">
      <c r="A751" s="35" t="str">
        <f>IF(BPU!A751="","",BPU!A751)</f>
        <v/>
      </c>
      <c r="B751" s="32" t="str">
        <f>IF(BPU!B751="","",BPU!B751)</f>
        <v/>
      </c>
      <c r="C751" s="35" t="str">
        <f>IF(BPU!C751="","",BPU!C751)</f>
        <v/>
      </c>
      <c r="D751" s="44" t="str">
        <f>IF(DQE!D751="","",DQE!D751)</f>
        <v/>
      </c>
      <c r="E751" s="37" t="str">
        <f>IF(BPU!D751="","",BPU!D751)</f>
        <v/>
      </c>
      <c r="F751" s="32" t="str">
        <f>IF(BPU!E751="","",BPU!E751)</f>
        <v/>
      </c>
      <c r="G751" s="38" t="str">
        <f>IF(DQE!F751="","",DQE!F751)</f>
        <v/>
      </c>
    </row>
    <row r="752" ht="26" customHeight="1">
      <c r="A752" s="35" t="str">
        <f>IF(BPU!A752="","",BPU!A752)</f>
        <v/>
      </c>
      <c r="B752" s="32" t="str">
        <f>IF(BPU!B752="","",BPU!B752)</f>
        <v/>
      </c>
      <c r="C752" s="35" t="str">
        <f>IF(BPU!C752="","",BPU!C752)</f>
        <v/>
      </c>
      <c r="D752" s="44" t="str">
        <f>IF(DQE!D752="","",DQE!D752)</f>
        <v/>
      </c>
      <c r="E752" s="37" t="str">
        <f>IF(BPU!D752="","",BPU!D752)</f>
        <v/>
      </c>
      <c r="F752" s="32" t="str">
        <f>IF(BPU!E752="","",BPU!E752)</f>
        <v/>
      </c>
      <c r="G752" s="38" t="str">
        <f>IF(DQE!F752="","",DQE!F752)</f>
        <v/>
      </c>
    </row>
    <row r="753" ht="26" customHeight="1">
      <c r="A753" s="35" t="str">
        <f>IF(BPU!A753="","",BPU!A753)</f>
        <v/>
      </c>
      <c r="B753" s="32" t="str">
        <f>IF(BPU!B753="","",BPU!B753)</f>
        <v/>
      </c>
      <c r="C753" s="35" t="str">
        <f>IF(BPU!C753="","",BPU!C753)</f>
        <v/>
      </c>
      <c r="D753" s="44" t="str">
        <f>IF(DQE!D753="","",DQE!D753)</f>
        <v/>
      </c>
      <c r="E753" s="37" t="str">
        <f>IF(BPU!D753="","",BPU!D753)</f>
        <v/>
      </c>
      <c r="F753" s="32" t="str">
        <f>IF(BPU!E753="","",BPU!E753)</f>
        <v/>
      </c>
      <c r="G753" s="38" t="str">
        <f>IF(DQE!F753="","",DQE!F753)</f>
        <v/>
      </c>
    </row>
    <row r="754" ht="26" customHeight="1">
      <c r="A754" s="35" t="str">
        <f>IF(BPU!A754="","",BPU!A754)</f>
        <v/>
      </c>
      <c r="B754" s="32" t="str">
        <f>IF(BPU!B754="","",BPU!B754)</f>
        <v/>
      </c>
      <c r="C754" s="35" t="str">
        <f>IF(BPU!C754="","",BPU!C754)</f>
        <v/>
      </c>
      <c r="D754" s="44" t="str">
        <f>IF(DQE!D754="","",DQE!D754)</f>
        <v/>
      </c>
      <c r="E754" s="37" t="str">
        <f>IF(BPU!D754="","",BPU!D754)</f>
        <v/>
      </c>
      <c r="F754" s="32" t="str">
        <f>IF(BPU!E754="","",BPU!E754)</f>
        <v/>
      </c>
      <c r="G754" s="38" t="str">
        <f>IF(DQE!F754="","",DQE!F754)</f>
        <v/>
      </c>
    </row>
    <row r="755" ht="26" customHeight="1">
      <c r="A755" s="35" t="str">
        <f>IF(BPU!A755="","",BPU!A755)</f>
        <v/>
      </c>
      <c r="B755" s="32" t="str">
        <f>IF(BPU!B755="","",BPU!B755)</f>
        <v/>
      </c>
      <c r="C755" s="35" t="str">
        <f>IF(BPU!C755="","",BPU!C755)</f>
        <v/>
      </c>
      <c r="D755" s="44" t="str">
        <f>IF(DQE!D755="","",DQE!D755)</f>
        <v/>
      </c>
      <c r="E755" s="37" t="str">
        <f>IF(BPU!D755="","",BPU!D755)</f>
        <v/>
      </c>
      <c r="F755" s="32" t="str">
        <f>IF(BPU!E755="","",BPU!E755)</f>
        <v/>
      </c>
      <c r="G755" s="38" t="str">
        <f>IF(DQE!F755="","",DQE!F755)</f>
        <v/>
      </c>
    </row>
    <row r="756" ht="26" customHeight="1">
      <c r="A756" s="35" t="str">
        <f>IF(BPU!A756="","",BPU!A756)</f>
        <v/>
      </c>
      <c r="B756" s="32" t="str">
        <f>IF(BPU!B756="","",BPU!B756)</f>
        <v/>
      </c>
      <c r="C756" s="35" t="str">
        <f>IF(BPU!C756="","",BPU!C756)</f>
        <v/>
      </c>
      <c r="D756" s="44" t="str">
        <f>IF(DQE!D756="","",DQE!D756)</f>
        <v/>
      </c>
      <c r="E756" s="37" t="str">
        <f>IF(BPU!D756="","",BPU!D756)</f>
        <v/>
      </c>
      <c r="F756" s="32" t="str">
        <f>IF(BPU!E756="","",BPU!E756)</f>
        <v/>
      </c>
      <c r="G756" s="38" t="str">
        <f>IF(DQE!F756="","",DQE!F756)</f>
        <v/>
      </c>
    </row>
    <row r="757" ht="26" customHeight="1">
      <c r="A757" s="35" t="str">
        <f>IF(BPU!A757="","",BPU!A757)</f>
        <v/>
      </c>
      <c r="B757" s="32" t="str">
        <f>IF(BPU!B757="","",BPU!B757)</f>
        <v/>
      </c>
      <c r="C757" s="35" t="str">
        <f>IF(BPU!C757="","",BPU!C757)</f>
        <v/>
      </c>
      <c r="D757" s="44" t="str">
        <f>IF(DQE!D757="","",DQE!D757)</f>
        <v/>
      </c>
      <c r="E757" s="37" t="str">
        <f>IF(BPU!D757="","",BPU!D757)</f>
        <v/>
      </c>
      <c r="F757" s="32" t="str">
        <f>IF(BPU!E757="","",BPU!E757)</f>
        <v/>
      </c>
      <c r="G757" s="38" t="str">
        <f>IF(DQE!F757="","",DQE!F757)</f>
        <v/>
      </c>
    </row>
    <row r="758" ht="26" customHeight="1">
      <c r="A758" s="35" t="str">
        <f>IF(BPU!A758="","",BPU!A758)</f>
        <v/>
      </c>
      <c r="B758" s="32" t="str">
        <f>IF(BPU!B758="","",BPU!B758)</f>
        <v/>
      </c>
      <c r="C758" s="35" t="str">
        <f>IF(BPU!C758="","",BPU!C758)</f>
        <v/>
      </c>
      <c r="D758" s="44" t="str">
        <f>IF(DQE!D758="","",DQE!D758)</f>
        <v/>
      </c>
      <c r="E758" s="37" t="str">
        <f>IF(BPU!D758="","",BPU!D758)</f>
        <v/>
      </c>
      <c r="F758" s="32" t="str">
        <f>IF(BPU!E758="","",BPU!E758)</f>
        <v/>
      </c>
      <c r="G758" s="38" t="str">
        <f>IF(DQE!F758="","",DQE!F758)</f>
        <v/>
      </c>
    </row>
    <row r="759" ht="26" customHeight="1">
      <c r="A759" s="35" t="str">
        <f>IF(BPU!A759="","",BPU!A759)</f>
        <v/>
      </c>
      <c r="B759" s="32" t="str">
        <f>IF(BPU!B759="","",BPU!B759)</f>
        <v/>
      </c>
      <c r="C759" s="35" t="str">
        <f>IF(BPU!C759="","",BPU!C759)</f>
        <v/>
      </c>
      <c r="D759" s="44" t="str">
        <f>IF(DQE!D759="","",DQE!D759)</f>
        <v/>
      </c>
      <c r="E759" s="37" t="str">
        <f>IF(BPU!D759="","",BPU!D759)</f>
        <v/>
      </c>
      <c r="F759" s="32" t="str">
        <f>IF(BPU!E759="","",BPU!E759)</f>
        <v/>
      </c>
      <c r="G759" s="38" t="str">
        <f>IF(DQE!F759="","",DQE!F759)</f>
        <v/>
      </c>
    </row>
    <row r="760" ht="26" customHeight="1">
      <c r="A760" s="35" t="str">
        <f>IF(BPU!A760="","",BPU!A760)</f>
        <v/>
      </c>
      <c r="B760" s="32" t="str">
        <f>IF(BPU!B760="","",BPU!B760)</f>
        <v/>
      </c>
      <c r="C760" s="35" t="str">
        <f>IF(BPU!C760="","",BPU!C760)</f>
        <v/>
      </c>
      <c r="D760" s="44" t="str">
        <f>IF(DQE!D760="","",DQE!D760)</f>
        <v/>
      </c>
      <c r="E760" s="37" t="str">
        <f>IF(BPU!D760="","",BPU!D760)</f>
        <v/>
      </c>
      <c r="F760" s="32" t="str">
        <f>IF(BPU!E760="","",BPU!E760)</f>
        <v/>
      </c>
      <c r="G760" s="38" t="str">
        <f>IF(DQE!F760="","",DQE!F760)</f>
        <v/>
      </c>
    </row>
    <row r="761" ht="26" customHeight="1">
      <c r="A761" s="35" t="str">
        <f>IF(BPU!A761="","",BPU!A761)</f>
        <v/>
      </c>
      <c r="B761" s="32" t="str">
        <f>IF(BPU!B761="","",BPU!B761)</f>
        <v/>
      </c>
      <c r="C761" s="35" t="str">
        <f>IF(BPU!C761="","",BPU!C761)</f>
        <v/>
      </c>
      <c r="D761" s="44" t="str">
        <f>IF(DQE!D761="","",DQE!D761)</f>
        <v/>
      </c>
      <c r="E761" s="37" t="str">
        <f>IF(BPU!D761="","",BPU!D761)</f>
        <v/>
      </c>
      <c r="F761" s="32" t="str">
        <f>IF(BPU!E761="","",BPU!E761)</f>
        <v/>
      </c>
      <c r="G761" s="38" t="str">
        <f>IF(DQE!F761="","",DQE!F761)</f>
        <v/>
      </c>
    </row>
    <row r="762" ht="26" customHeight="1">
      <c r="A762" s="35" t="str">
        <f>IF(BPU!A762="","",BPU!A762)</f>
        <v/>
      </c>
      <c r="B762" s="32" t="str">
        <f>IF(BPU!B762="","",BPU!B762)</f>
        <v/>
      </c>
      <c r="C762" s="35" t="str">
        <f>IF(BPU!C762="","",BPU!C762)</f>
        <v/>
      </c>
      <c r="D762" s="44" t="str">
        <f>IF(DQE!D762="","",DQE!D762)</f>
        <v/>
      </c>
      <c r="E762" s="37" t="str">
        <f>IF(BPU!D762="","",BPU!D762)</f>
        <v/>
      </c>
      <c r="F762" s="32" t="str">
        <f>IF(BPU!E762="","",BPU!E762)</f>
        <v/>
      </c>
      <c r="G762" s="38" t="str">
        <f>IF(DQE!F762="","",DQE!F762)</f>
        <v/>
      </c>
    </row>
    <row r="763" ht="26" customHeight="1">
      <c r="A763" s="35" t="str">
        <f>IF(BPU!A763="","",BPU!A763)</f>
        <v/>
      </c>
      <c r="B763" s="32" t="str">
        <f>IF(BPU!B763="","",BPU!B763)</f>
        <v/>
      </c>
      <c r="C763" s="35" t="str">
        <f>IF(BPU!C763="","",BPU!C763)</f>
        <v/>
      </c>
      <c r="D763" s="44" t="str">
        <f>IF(DQE!D763="","",DQE!D763)</f>
        <v/>
      </c>
      <c r="E763" s="37" t="str">
        <f>IF(BPU!D763="","",BPU!D763)</f>
        <v/>
      </c>
      <c r="F763" s="32" t="str">
        <f>IF(BPU!E763="","",BPU!E763)</f>
        <v/>
      </c>
      <c r="G763" s="38" t="str">
        <f>IF(DQE!F763="","",DQE!F763)</f>
        <v/>
      </c>
    </row>
    <row r="764" ht="26" customHeight="1">
      <c r="A764" s="35" t="str">
        <f>IF(BPU!A764="","",BPU!A764)</f>
        <v/>
      </c>
      <c r="B764" s="32" t="str">
        <f>IF(BPU!B764="","",BPU!B764)</f>
        <v/>
      </c>
      <c r="C764" s="35" t="str">
        <f>IF(BPU!C764="","",BPU!C764)</f>
        <v/>
      </c>
      <c r="D764" s="44" t="str">
        <f>IF(DQE!D764="","",DQE!D764)</f>
        <v/>
      </c>
      <c r="E764" s="37" t="str">
        <f>IF(BPU!D764="","",BPU!D764)</f>
        <v/>
      </c>
      <c r="F764" s="32" t="str">
        <f>IF(BPU!E764="","",BPU!E764)</f>
        <v/>
      </c>
      <c r="G764" s="38" t="str">
        <f>IF(DQE!F764="","",DQE!F764)</f>
        <v/>
      </c>
    </row>
    <row r="765" ht="26" customHeight="1">
      <c r="A765" s="35" t="str">
        <f>IF(BPU!A765="","",BPU!A765)</f>
        <v/>
      </c>
      <c r="B765" s="32" t="str">
        <f>IF(BPU!B765="","",BPU!B765)</f>
        <v/>
      </c>
      <c r="C765" s="35" t="str">
        <f>IF(BPU!C765="","",BPU!C765)</f>
        <v/>
      </c>
      <c r="D765" s="44" t="str">
        <f>IF(DQE!D765="","",DQE!D765)</f>
        <v/>
      </c>
      <c r="E765" s="37" t="str">
        <f>IF(BPU!D765="","",BPU!D765)</f>
        <v/>
      </c>
      <c r="F765" s="32" t="str">
        <f>IF(BPU!E765="","",BPU!E765)</f>
        <v/>
      </c>
      <c r="G765" s="38" t="str">
        <f>IF(DQE!F765="","",DQE!F765)</f>
        <v/>
      </c>
    </row>
    <row r="766" ht="26" customHeight="1">
      <c r="A766" s="35" t="str">
        <f>IF(BPU!A766="","",BPU!A766)</f>
        <v/>
      </c>
      <c r="B766" s="32" t="str">
        <f>IF(BPU!B766="","",BPU!B766)</f>
        <v/>
      </c>
      <c r="C766" s="35" t="str">
        <f>IF(BPU!C766="","",BPU!C766)</f>
        <v/>
      </c>
      <c r="D766" s="44" t="str">
        <f>IF(DQE!D766="","",DQE!D766)</f>
        <v/>
      </c>
      <c r="E766" s="37" t="str">
        <f>IF(BPU!D766="","",BPU!D766)</f>
        <v/>
      </c>
      <c r="F766" s="32" t="str">
        <f>IF(BPU!E766="","",BPU!E766)</f>
        <v/>
      </c>
      <c r="G766" s="38" t="str">
        <f>IF(DQE!F766="","",DQE!F766)</f>
        <v/>
      </c>
    </row>
    <row r="767" ht="26" customHeight="1">
      <c r="A767" s="35" t="str">
        <f>IF(BPU!A767="","",BPU!A767)</f>
        <v/>
      </c>
      <c r="B767" s="32" t="str">
        <f>IF(BPU!B767="","",BPU!B767)</f>
        <v/>
      </c>
      <c r="C767" s="35" t="str">
        <f>IF(BPU!C767="","",BPU!C767)</f>
        <v/>
      </c>
      <c r="D767" s="44" t="str">
        <f>IF(DQE!D767="","",DQE!D767)</f>
        <v/>
      </c>
      <c r="E767" s="37" t="str">
        <f>IF(BPU!D767="","",BPU!D767)</f>
        <v/>
      </c>
      <c r="F767" s="32" t="str">
        <f>IF(BPU!E767="","",BPU!E767)</f>
        <v/>
      </c>
      <c r="G767" s="38" t="str">
        <f>IF(DQE!F767="","",DQE!F767)</f>
        <v/>
      </c>
    </row>
    <row r="768" ht="26" customHeight="1">
      <c r="A768" s="35" t="str">
        <f>IF(BPU!A768="","",BPU!A768)</f>
        <v/>
      </c>
      <c r="B768" s="32" t="str">
        <f>IF(BPU!B768="","",BPU!B768)</f>
        <v/>
      </c>
      <c r="C768" s="35" t="str">
        <f>IF(BPU!C768="","",BPU!C768)</f>
        <v/>
      </c>
      <c r="D768" s="44" t="str">
        <f>IF(DQE!D768="","",DQE!D768)</f>
        <v/>
      </c>
      <c r="E768" s="37" t="str">
        <f>IF(BPU!D768="","",BPU!D768)</f>
        <v/>
      </c>
      <c r="F768" s="32" t="str">
        <f>IF(BPU!E768="","",BPU!E768)</f>
        <v/>
      </c>
      <c r="G768" s="38" t="str">
        <f>IF(DQE!F768="","",DQE!F768)</f>
        <v/>
      </c>
    </row>
    <row r="769" ht="26" customHeight="1">
      <c r="A769" s="35" t="str">
        <f>IF(BPU!A769="","",BPU!A769)</f>
        <v/>
      </c>
      <c r="B769" s="32" t="str">
        <f>IF(BPU!B769="","",BPU!B769)</f>
        <v/>
      </c>
      <c r="C769" s="35" t="str">
        <f>IF(BPU!C769="","",BPU!C769)</f>
        <v/>
      </c>
      <c r="D769" s="44" t="str">
        <f>IF(DQE!D769="","",DQE!D769)</f>
        <v/>
      </c>
      <c r="E769" s="37" t="str">
        <f>IF(BPU!D769="","",BPU!D769)</f>
        <v/>
      </c>
      <c r="F769" s="32" t="str">
        <f>IF(BPU!E769="","",BPU!E769)</f>
        <v/>
      </c>
      <c r="G769" s="38" t="str">
        <f>IF(DQE!F769="","",DQE!F769)</f>
        <v/>
      </c>
    </row>
    <row r="770" ht="26" customHeight="1">
      <c r="A770" s="35" t="str">
        <f>IF(BPU!A770="","",BPU!A770)</f>
        <v/>
      </c>
      <c r="B770" s="32" t="str">
        <f>IF(BPU!B770="","",BPU!B770)</f>
        <v/>
      </c>
      <c r="C770" s="35" t="str">
        <f>IF(BPU!C770="","",BPU!C770)</f>
        <v/>
      </c>
      <c r="D770" s="44" t="str">
        <f>IF(DQE!D770="","",DQE!D770)</f>
        <v/>
      </c>
      <c r="E770" s="37" t="str">
        <f>IF(BPU!D770="","",BPU!D770)</f>
        <v/>
      </c>
      <c r="F770" s="32" t="str">
        <f>IF(BPU!E770="","",BPU!E770)</f>
        <v/>
      </c>
      <c r="G770" s="38" t="str">
        <f>IF(DQE!F770="","",DQE!F770)</f>
        <v/>
      </c>
    </row>
    <row r="771" ht="26" customHeight="1">
      <c r="A771" s="35" t="str">
        <f>IF(BPU!A771="","",BPU!A771)</f>
        <v/>
      </c>
      <c r="B771" s="32" t="str">
        <f>IF(BPU!B771="","",BPU!B771)</f>
        <v/>
      </c>
      <c r="C771" s="35" t="str">
        <f>IF(BPU!C771="","",BPU!C771)</f>
        <v/>
      </c>
      <c r="D771" s="44" t="str">
        <f>IF(DQE!D771="","",DQE!D771)</f>
        <v/>
      </c>
      <c r="E771" s="37" t="str">
        <f>IF(BPU!D771="","",BPU!D771)</f>
        <v/>
      </c>
      <c r="F771" s="32" t="str">
        <f>IF(BPU!E771="","",BPU!E771)</f>
        <v/>
      </c>
      <c r="G771" s="38" t="str">
        <f>IF(DQE!F771="","",DQE!F771)</f>
        <v/>
      </c>
    </row>
    <row r="772" ht="26" customHeight="1">
      <c r="A772" s="35" t="str">
        <f>IF(BPU!A772="","",BPU!A772)</f>
        <v/>
      </c>
      <c r="B772" s="32" t="str">
        <f>IF(BPU!B772="","",BPU!B772)</f>
        <v/>
      </c>
      <c r="C772" s="35" t="str">
        <f>IF(BPU!C772="","",BPU!C772)</f>
        <v/>
      </c>
      <c r="D772" s="44" t="str">
        <f>IF(DQE!D772="","",DQE!D772)</f>
        <v/>
      </c>
      <c r="E772" s="37" t="str">
        <f>IF(BPU!D772="","",BPU!D772)</f>
        <v/>
      </c>
      <c r="F772" s="32" t="str">
        <f>IF(BPU!E772="","",BPU!E772)</f>
        <v/>
      </c>
      <c r="G772" s="38" t="str">
        <f>IF(DQE!F772="","",DQE!F772)</f>
        <v/>
      </c>
    </row>
    <row r="773" ht="26" customHeight="1">
      <c r="A773" s="35" t="str">
        <f>IF(BPU!A773="","",BPU!A773)</f>
        <v/>
      </c>
      <c r="B773" s="32" t="str">
        <f>IF(BPU!B773="","",BPU!B773)</f>
        <v/>
      </c>
      <c r="C773" s="35" t="str">
        <f>IF(BPU!C773="","",BPU!C773)</f>
        <v/>
      </c>
      <c r="D773" s="44" t="str">
        <f>IF(DQE!D773="","",DQE!D773)</f>
        <v/>
      </c>
      <c r="E773" s="37" t="str">
        <f>IF(BPU!D773="","",BPU!D773)</f>
        <v/>
      </c>
      <c r="F773" s="32" t="str">
        <f>IF(BPU!E773="","",BPU!E773)</f>
        <v/>
      </c>
      <c r="G773" s="38" t="str">
        <f>IF(DQE!F773="","",DQE!F773)</f>
        <v/>
      </c>
    </row>
    <row r="774" ht="26" customHeight="1">
      <c r="A774" s="35" t="str">
        <f>IF(BPU!A774="","",BPU!A774)</f>
        <v/>
      </c>
      <c r="B774" s="32" t="str">
        <f>IF(BPU!B774="","",BPU!B774)</f>
        <v/>
      </c>
      <c r="C774" s="35" t="str">
        <f>IF(BPU!C774="","",BPU!C774)</f>
        <v/>
      </c>
      <c r="D774" s="44" t="str">
        <f>IF(DQE!D774="","",DQE!D774)</f>
        <v/>
      </c>
      <c r="E774" s="37" t="str">
        <f>IF(BPU!D774="","",BPU!D774)</f>
        <v/>
      </c>
      <c r="F774" s="32" t="str">
        <f>IF(BPU!E774="","",BPU!E774)</f>
        <v/>
      </c>
      <c r="G774" s="38" t="str">
        <f>IF(DQE!F774="","",DQE!F774)</f>
        <v/>
      </c>
    </row>
    <row r="775" ht="26" customHeight="1">
      <c r="A775" s="35" t="str">
        <f>IF(BPU!A775="","",BPU!A775)</f>
        <v/>
      </c>
      <c r="B775" s="32" t="str">
        <f>IF(BPU!B775="","",BPU!B775)</f>
        <v/>
      </c>
      <c r="C775" s="35" t="str">
        <f>IF(BPU!C775="","",BPU!C775)</f>
        <v/>
      </c>
      <c r="D775" s="44" t="str">
        <f>IF(DQE!D775="","",DQE!D775)</f>
        <v/>
      </c>
      <c r="E775" s="37" t="str">
        <f>IF(BPU!D775="","",BPU!D775)</f>
        <v/>
      </c>
      <c r="F775" s="32" t="str">
        <f>IF(BPU!E775="","",BPU!E775)</f>
        <v/>
      </c>
      <c r="G775" s="38" t="str">
        <f>IF(DQE!F775="","",DQE!F775)</f>
        <v/>
      </c>
    </row>
    <row r="776" ht="26" customHeight="1">
      <c r="A776" s="35" t="str">
        <f>IF(BPU!A776="","",BPU!A776)</f>
        <v/>
      </c>
      <c r="B776" s="32" t="str">
        <f>IF(BPU!B776="","",BPU!B776)</f>
        <v/>
      </c>
      <c r="C776" s="35" t="str">
        <f>IF(BPU!C776="","",BPU!C776)</f>
        <v/>
      </c>
      <c r="D776" s="44" t="str">
        <f>IF(DQE!D776="","",DQE!D776)</f>
        <v/>
      </c>
      <c r="E776" s="37" t="str">
        <f>IF(BPU!D776="","",BPU!D776)</f>
        <v/>
      </c>
      <c r="F776" s="32" t="str">
        <f>IF(BPU!E776="","",BPU!E776)</f>
        <v/>
      </c>
      <c r="G776" s="38" t="str">
        <f>IF(DQE!F776="","",DQE!F776)</f>
        <v/>
      </c>
    </row>
    <row r="777" ht="26" customHeight="1">
      <c r="A777" s="35" t="str">
        <f>IF(BPU!A777="","",BPU!A777)</f>
        <v/>
      </c>
      <c r="B777" s="32" t="str">
        <f>IF(BPU!B777="","",BPU!B777)</f>
        <v/>
      </c>
      <c r="C777" s="35" t="str">
        <f>IF(BPU!C777="","",BPU!C777)</f>
        <v/>
      </c>
      <c r="D777" s="44" t="str">
        <f>IF(DQE!D777="","",DQE!D777)</f>
        <v/>
      </c>
      <c r="E777" s="37" t="str">
        <f>IF(BPU!D777="","",BPU!D777)</f>
        <v/>
      </c>
      <c r="F777" s="32" t="str">
        <f>IF(BPU!E777="","",BPU!E777)</f>
        <v/>
      </c>
      <c r="G777" s="38" t="str">
        <f>IF(DQE!F777="","",DQE!F777)</f>
        <v/>
      </c>
    </row>
    <row r="778" ht="26" customHeight="1">
      <c r="A778" s="35" t="str">
        <f>IF(BPU!A778="","",BPU!A778)</f>
        <v/>
      </c>
      <c r="B778" s="32" t="str">
        <f>IF(BPU!B778="","",BPU!B778)</f>
        <v/>
      </c>
      <c r="C778" s="35" t="str">
        <f>IF(BPU!C778="","",BPU!C778)</f>
        <v/>
      </c>
      <c r="D778" s="44" t="str">
        <f>IF(DQE!D778="","",DQE!D778)</f>
        <v/>
      </c>
      <c r="E778" s="37" t="str">
        <f>IF(BPU!D778="","",BPU!D778)</f>
        <v/>
      </c>
      <c r="F778" s="32" t="str">
        <f>IF(BPU!E778="","",BPU!E778)</f>
        <v/>
      </c>
      <c r="G778" s="38" t="str">
        <f>IF(DQE!F778="","",DQE!F778)</f>
        <v/>
      </c>
    </row>
    <row r="779" ht="26" customHeight="1">
      <c r="A779" s="35" t="str">
        <f>IF(BPU!A779="","",BPU!A779)</f>
        <v/>
      </c>
      <c r="B779" s="32" t="str">
        <f>IF(BPU!B779="","",BPU!B779)</f>
        <v/>
      </c>
      <c r="C779" s="35" t="str">
        <f>IF(BPU!C779="","",BPU!C779)</f>
        <v/>
      </c>
      <c r="D779" s="44" t="str">
        <f>IF(DQE!D779="","",DQE!D779)</f>
        <v/>
      </c>
      <c r="E779" s="37" t="str">
        <f>IF(BPU!D779="","",BPU!D779)</f>
        <v/>
      </c>
      <c r="F779" s="32" t="str">
        <f>IF(BPU!E779="","",BPU!E779)</f>
        <v/>
      </c>
      <c r="G779" s="38" t="str">
        <f>IF(DQE!F779="","",DQE!F779)</f>
        <v/>
      </c>
    </row>
    <row r="780" ht="26" customHeight="1">
      <c r="A780" s="35" t="str">
        <f>IF(BPU!A780="","",BPU!A780)</f>
        <v/>
      </c>
      <c r="B780" s="32" t="str">
        <f>IF(BPU!B780="","",BPU!B780)</f>
        <v/>
      </c>
      <c r="C780" s="35" t="str">
        <f>IF(BPU!C780="","",BPU!C780)</f>
        <v/>
      </c>
      <c r="D780" s="44" t="str">
        <f>IF(DQE!D780="","",DQE!D780)</f>
        <v/>
      </c>
      <c r="E780" s="37" t="str">
        <f>IF(BPU!D780="","",BPU!D780)</f>
        <v/>
      </c>
      <c r="F780" s="32" t="str">
        <f>IF(BPU!E780="","",BPU!E780)</f>
        <v/>
      </c>
      <c r="G780" s="38" t="str">
        <f>IF(DQE!F780="","",DQE!F780)</f>
        <v/>
      </c>
    </row>
    <row r="781" ht="26" customHeight="1">
      <c r="A781" s="35" t="str">
        <f>IF(BPU!A781="","",BPU!A781)</f>
        <v/>
      </c>
      <c r="B781" s="32" t="str">
        <f>IF(BPU!B781="","",BPU!B781)</f>
        <v/>
      </c>
      <c r="C781" s="35" t="str">
        <f>IF(BPU!C781="","",BPU!C781)</f>
        <v/>
      </c>
      <c r="D781" s="44" t="str">
        <f>IF(DQE!D781="","",DQE!D781)</f>
        <v/>
      </c>
      <c r="E781" s="37" t="str">
        <f>IF(BPU!D781="","",BPU!D781)</f>
        <v/>
      </c>
      <c r="F781" s="32" t="str">
        <f>IF(BPU!E781="","",BPU!E781)</f>
        <v/>
      </c>
      <c r="G781" s="38" t="str">
        <f>IF(DQE!F781="","",DQE!F781)</f>
        <v/>
      </c>
    </row>
    <row r="782" ht="26" customHeight="1">
      <c r="A782" s="35" t="str">
        <f>IF(BPU!A782="","",BPU!A782)</f>
        <v/>
      </c>
      <c r="B782" s="32" t="str">
        <f>IF(BPU!B782="","",BPU!B782)</f>
        <v/>
      </c>
      <c r="C782" s="35" t="str">
        <f>IF(BPU!C782="","",BPU!C782)</f>
        <v/>
      </c>
      <c r="D782" s="44" t="str">
        <f>IF(DQE!D782="","",DQE!D782)</f>
        <v/>
      </c>
      <c r="E782" s="37" t="str">
        <f>IF(BPU!D782="","",BPU!D782)</f>
        <v/>
      </c>
      <c r="F782" s="32" t="str">
        <f>IF(BPU!E782="","",BPU!E782)</f>
        <v/>
      </c>
      <c r="G782" s="38" t="str">
        <f>IF(DQE!F782="","",DQE!F782)</f>
        <v/>
      </c>
    </row>
    <row r="783" ht="26" customHeight="1">
      <c r="A783" s="35" t="str">
        <f>IF(BPU!A783="","",BPU!A783)</f>
        <v/>
      </c>
      <c r="B783" s="32" t="str">
        <f>IF(BPU!B783="","",BPU!B783)</f>
        <v/>
      </c>
      <c r="C783" s="35" t="str">
        <f>IF(BPU!C783="","",BPU!C783)</f>
        <v/>
      </c>
      <c r="D783" s="44" t="str">
        <f>IF(DQE!D783="","",DQE!D783)</f>
        <v/>
      </c>
      <c r="E783" s="37" t="str">
        <f>IF(BPU!D783="","",BPU!D783)</f>
        <v/>
      </c>
      <c r="F783" s="32" t="str">
        <f>IF(BPU!E783="","",BPU!E783)</f>
        <v/>
      </c>
      <c r="G783" s="38" t="str">
        <f>IF(DQE!F783="","",DQE!F783)</f>
        <v/>
      </c>
    </row>
    <row r="784" ht="26" customHeight="1">
      <c r="A784" s="35" t="str">
        <f>IF(BPU!A784="","",BPU!A784)</f>
        <v/>
      </c>
      <c r="B784" s="32" t="str">
        <f>IF(BPU!B784="","",BPU!B784)</f>
        <v/>
      </c>
      <c r="C784" s="35" t="str">
        <f>IF(BPU!C784="","",BPU!C784)</f>
        <v/>
      </c>
      <c r="D784" s="44" t="str">
        <f>IF(DQE!D784="","",DQE!D784)</f>
        <v/>
      </c>
      <c r="E784" s="37" t="str">
        <f>IF(BPU!D784="","",BPU!D784)</f>
        <v/>
      </c>
      <c r="F784" s="32" t="str">
        <f>IF(BPU!E784="","",BPU!E784)</f>
        <v/>
      </c>
      <c r="G784" s="38" t="str">
        <f>IF(DQE!F784="","",DQE!F784)</f>
        <v/>
      </c>
    </row>
    <row r="785" ht="26" customHeight="1">
      <c r="A785" s="35" t="str">
        <f>IF(BPU!A785="","",BPU!A785)</f>
        <v/>
      </c>
      <c r="B785" s="32" t="str">
        <f>IF(BPU!B785="","",BPU!B785)</f>
        <v/>
      </c>
      <c r="C785" s="35" t="str">
        <f>IF(BPU!C785="","",BPU!C785)</f>
        <v/>
      </c>
      <c r="D785" s="44" t="str">
        <f>IF(DQE!D785="","",DQE!D785)</f>
        <v/>
      </c>
      <c r="E785" s="37" t="str">
        <f>IF(BPU!D785="","",BPU!D785)</f>
        <v/>
      </c>
      <c r="F785" s="32" t="str">
        <f>IF(BPU!E785="","",BPU!E785)</f>
        <v/>
      </c>
      <c r="G785" s="38" t="str">
        <f>IF(DQE!F785="","",DQE!F785)</f>
        <v/>
      </c>
    </row>
    <row r="786" ht="26" customHeight="1">
      <c r="A786" s="35" t="str">
        <f>IF(BPU!A786="","",BPU!A786)</f>
        <v/>
      </c>
      <c r="B786" s="32" t="str">
        <f>IF(BPU!B786="","",BPU!B786)</f>
        <v/>
      </c>
      <c r="C786" s="35" t="str">
        <f>IF(BPU!C786="","",BPU!C786)</f>
        <v/>
      </c>
      <c r="D786" s="44" t="str">
        <f>IF(DQE!D786="","",DQE!D786)</f>
        <v/>
      </c>
      <c r="E786" s="37" t="str">
        <f>IF(BPU!D786="","",BPU!D786)</f>
        <v/>
      </c>
      <c r="F786" s="32" t="str">
        <f>IF(BPU!E786="","",BPU!E786)</f>
        <v/>
      </c>
      <c r="G786" s="38" t="str">
        <f>IF(DQE!F786="","",DQE!F786)</f>
        <v/>
      </c>
    </row>
    <row r="787" ht="26" customHeight="1">
      <c r="A787" s="35" t="str">
        <f>IF(BPU!A787="","",BPU!A787)</f>
        <v/>
      </c>
      <c r="B787" s="32" t="str">
        <f>IF(BPU!B787="","",BPU!B787)</f>
        <v/>
      </c>
      <c r="C787" s="35" t="str">
        <f>IF(BPU!C787="","",BPU!C787)</f>
        <v/>
      </c>
      <c r="D787" s="44" t="str">
        <f>IF(DQE!D787="","",DQE!D787)</f>
        <v/>
      </c>
      <c r="E787" s="37" t="str">
        <f>IF(BPU!D787="","",BPU!D787)</f>
        <v/>
      </c>
      <c r="F787" s="32" t="str">
        <f>IF(BPU!E787="","",BPU!E787)</f>
        <v/>
      </c>
      <c r="G787" s="38" t="str">
        <f>IF(DQE!F787="","",DQE!F787)</f>
        <v/>
      </c>
    </row>
    <row r="788" ht="26" customHeight="1">
      <c r="A788" s="35" t="str">
        <f>IF(BPU!A788="","",BPU!A788)</f>
        <v/>
      </c>
      <c r="B788" s="32" t="str">
        <f>IF(BPU!B788="","",BPU!B788)</f>
        <v/>
      </c>
      <c r="C788" s="35" t="str">
        <f>IF(BPU!C788="","",BPU!C788)</f>
        <v/>
      </c>
      <c r="D788" s="44" t="str">
        <f>IF(DQE!D788="","",DQE!D788)</f>
        <v/>
      </c>
      <c r="E788" s="37" t="str">
        <f>IF(BPU!D788="","",BPU!D788)</f>
        <v/>
      </c>
      <c r="F788" s="32" t="str">
        <f>IF(BPU!E788="","",BPU!E788)</f>
        <v/>
      </c>
      <c r="G788" s="38" t="str">
        <f>IF(DQE!F788="","",DQE!F788)</f>
        <v/>
      </c>
    </row>
    <row r="789" ht="26" customHeight="1">
      <c r="A789" s="35" t="str">
        <f>IF(BPU!A789="","",BPU!A789)</f>
        <v/>
      </c>
      <c r="B789" s="32" t="str">
        <f>IF(BPU!B789="","",BPU!B789)</f>
        <v/>
      </c>
      <c r="C789" s="35" t="str">
        <f>IF(BPU!C789="","",BPU!C789)</f>
        <v/>
      </c>
      <c r="D789" s="44" t="str">
        <f>IF(DQE!D789="","",DQE!D789)</f>
        <v/>
      </c>
      <c r="E789" s="37" t="str">
        <f>IF(BPU!D789="","",BPU!D789)</f>
        <v/>
      </c>
      <c r="F789" s="32" t="str">
        <f>IF(BPU!E789="","",BPU!E789)</f>
        <v/>
      </c>
      <c r="G789" s="38" t="str">
        <f>IF(DQE!F789="","",DQE!F789)</f>
        <v/>
      </c>
    </row>
    <row r="790" ht="26" customHeight="1">
      <c r="A790" s="35" t="str">
        <f>IF(BPU!A790="","",BPU!A790)</f>
        <v/>
      </c>
      <c r="B790" s="32" t="str">
        <f>IF(BPU!B790="","",BPU!B790)</f>
        <v/>
      </c>
      <c r="C790" s="35" t="str">
        <f>IF(BPU!C790="","",BPU!C790)</f>
        <v/>
      </c>
      <c r="D790" s="44" t="str">
        <f>IF(DQE!D790="","",DQE!D790)</f>
        <v/>
      </c>
      <c r="E790" s="37" t="str">
        <f>IF(BPU!D790="","",BPU!D790)</f>
        <v/>
      </c>
      <c r="F790" s="32" t="str">
        <f>IF(BPU!E790="","",BPU!E790)</f>
        <v/>
      </c>
      <c r="G790" s="38" t="str">
        <f>IF(DQE!F790="","",DQE!F790)</f>
        <v/>
      </c>
    </row>
    <row r="791" ht="26" customHeight="1">
      <c r="A791" s="35" t="str">
        <f>IF(BPU!A791="","",BPU!A791)</f>
        <v/>
      </c>
      <c r="B791" s="32" t="str">
        <f>IF(BPU!B791="","",BPU!B791)</f>
        <v/>
      </c>
      <c r="C791" s="35" t="str">
        <f>IF(BPU!C791="","",BPU!C791)</f>
        <v/>
      </c>
      <c r="D791" s="44" t="str">
        <f>IF(DQE!D791="","",DQE!D791)</f>
        <v/>
      </c>
      <c r="E791" s="37" t="str">
        <f>IF(BPU!D791="","",BPU!D791)</f>
        <v/>
      </c>
      <c r="F791" s="32" t="str">
        <f>IF(BPU!E791="","",BPU!E791)</f>
        <v/>
      </c>
      <c r="G791" s="38" t="str">
        <f>IF(DQE!F791="","",DQE!F791)</f>
        <v/>
      </c>
    </row>
    <row r="792" ht="26" customHeight="1">
      <c r="A792" s="35" t="str">
        <f>IF(BPU!A792="","",BPU!A792)</f>
        <v/>
      </c>
      <c r="B792" s="32" t="str">
        <f>IF(BPU!B792="","",BPU!B792)</f>
        <v/>
      </c>
      <c r="C792" s="35" t="str">
        <f>IF(BPU!C792="","",BPU!C792)</f>
        <v/>
      </c>
      <c r="D792" s="44" t="str">
        <f>IF(DQE!D792="","",DQE!D792)</f>
        <v/>
      </c>
      <c r="E792" s="37" t="str">
        <f>IF(BPU!D792="","",BPU!D792)</f>
        <v/>
      </c>
      <c r="F792" s="32" t="str">
        <f>IF(BPU!E792="","",BPU!E792)</f>
        <v/>
      </c>
      <c r="G792" s="38" t="str">
        <f>IF(DQE!F792="","",DQE!F792)</f>
        <v/>
      </c>
    </row>
    <row r="793" ht="26" customHeight="1">
      <c r="A793" s="35" t="str">
        <f>IF(BPU!A793="","",BPU!A793)</f>
        <v/>
      </c>
      <c r="B793" s="32" t="str">
        <f>IF(BPU!B793="","",BPU!B793)</f>
        <v/>
      </c>
      <c r="C793" s="35" t="str">
        <f>IF(BPU!C793="","",BPU!C793)</f>
        <v/>
      </c>
      <c r="D793" s="44" t="str">
        <f>IF(DQE!D793="","",DQE!D793)</f>
        <v/>
      </c>
      <c r="E793" s="37" t="str">
        <f>IF(BPU!D793="","",BPU!D793)</f>
        <v/>
      </c>
      <c r="F793" s="32" t="str">
        <f>IF(BPU!E793="","",BPU!E793)</f>
        <v/>
      </c>
      <c r="G793" s="38" t="str">
        <f>IF(DQE!F793="","",DQE!F793)</f>
        <v/>
      </c>
    </row>
    <row r="794" ht="26" customHeight="1">
      <c r="A794" s="35" t="str">
        <f>IF(BPU!A794="","",BPU!A794)</f>
        <v/>
      </c>
      <c r="B794" s="32" t="str">
        <f>IF(BPU!B794="","",BPU!B794)</f>
        <v/>
      </c>
      <c r="C794" s="35" t="str">
        <f>IF(BPU!C794="","",BPU!C794)</f>
        <v/>
      </c>
      <c r="D794" s="44" t="str">
        <f>IF(DQE!D794="","",DQE!D794)</f>
        <v/>
      </c>
      <c r="E794" s="37" t="str">
        <f>IF(BPU!D794="","",BPU!D794)</f>
        <v/>
      </c>
      <c r="F794" s="32" t="str">
        <f>IF(BPU!E794="","",BPU!E794)</f>
        <v/>
      </c>
      <c r="G794" s="38" t="str">
        <f>IF(DQE!F794="","",DQE!F794)</f>
        <v/>
      </c>
    </row>
    <row r="795" ht="26" customHeight="1">
      <c r="A795" s="35" t="str">
        <f>IF(BPU!A795="","",BPU!A795)</f>
        <v/>
      </c>
      <c r="B795" s="32" t="str">
        <f>IF(BPU!B795="","",BPU!B795)</f>
        <v/>
      </c>
      <c r="C795" s="35" t="str">
        <f>IF(BPU!C795="","",BPU!C795)</f>
        <v/>
      </c>
      <c r="D795" s="44" t="str">
        <f>IF(DQE!D795="","",DQE!D795)</f>
        <v/>
      </c>
      <c r="E795" s="37" t="str">
        <f>IF(BPU!D795="","",BPU!D795)</f>
        <v/>
      </c>
      <c r="F795" s="32" t="str">
        <f>IF(BPU!E795="","",BPU!E795)</f>
        <v/>
      </c>
      <c r="G795" s="38" t="str">
        <f>IF(DQE!F795="","",DQE!F795)</f>
        <v/>
      </c>
    </row>
    <row r="796" ht="26" customHeight="1">
      <c r="A796" s="35" t="str">
        <f>IF(BPU!A796="","",BPU!A796)</f>
        <v/>
      </c>
      <c r="B796" s="32" t="str">
        <f>IF(BPU!B796="","",BPU!B796)</f>
        <v/>
      </c>
      <c r="C796" s="35" t="str">
        <f>IF(BPU!C796="","",BPU!C796)</f>
        <v/>
      </c>
      <c r="D796" s="44" t="str">
        <f>IF(DQE!D796="","",DQE!D796)</f>
        <v/>
      </c>
      <c r="E796" s="37" t="str">
        <f>IF(BPU!D796="","",BPU!D796)</f>
        <v/>
      </c>
      <c r="F796" s="32" t="str">
        <f>IF(BPU!E796="","",BPU!E796)</f>
        <v/>
      </c>
      <c r="G796" s="38" t="str">
        <f>IF(DQE!F796="","",DQE!F796)</f>
        <v/>
      </c>
    </row>
    <row r="797" ht="26" customHeight="1">
      <c r="A797" s="35" t="str">
        <f>IF(BPU!A797="","",BPU!A797)</f>
        <v/>
      </c>
      <c r="B797" s="32" t="str">
        <f>IF(BPU!B797="","",BPU!B797)</f>
        <v/>
      </c>
      <c r="C797" s="35" t="str">
        <f>IF(BPU!C797="","",BPU!C797)</f>
        <v/>
      </c>
      <c r="D797" s="44" t="str">
        <f>IF(DQE!D797="","",DQE!D797)</f>
        <v/>
      </c>
      <c r="E797" s="37" t="str">
        <f>IF(BPU!D797="","",BPU!D797)</f>
        <v/>
      </c>
      <c r="F797" s="32" t="str">
        <f>IF(BPU!E797="","",BPU!E797)</f>
        <v/>
      </c>
      <c r="G797" s="38" t="str">
        <f>IF(DQE!F797="","",DQE!F797)</f>
        <v/>
      </c>
    </row>
    <row r="798" ht="26" customHeight="1">
      <c r="A798" s="35" t="str">
        <f>IF(BPU!A798="","",BPU!A798)</f>
        <v/>
      </c>
      <c r="B798" s="32" t="str">
        <f>IF(BPU!B798="","",BPU!B798)</f>
        <v/>
      </c>
      <c r="C798" s="35" t="str">
        <f>IF(BPU!C798="","",BPU!C798)</f>
        <v/>
      </c>
      <c r="D798" s="44" t="str">
        <f>IF(DQE!D798="","",DQE!D798)</f>
        <v/>
      </c>
      <c r="E798" s="37" t="str">
        <f>IF(BPU!D798="","",BPU!D798)</f>
        <v/>
      </c>
      <c r="F798" s="32" t="str">
        <f>IF(BPU!E798="","",BPU!E798)</f>
        <v/>
      </c>
      <c r="G798" s="38" t="str">
        <f>IF(DQE!F798="","",DQE!F798)</f>
        <v/>
      </c>
    </row>
    <row r="799" ht="26" customHeight="1">
      <c r="A799" s="35" t="str">
        <f>IF(BPU!A799="","",BPU!A799)</f>
        <v/>
      </c>
      <c r="B799" s="32" t="str">
        <f>IF(BPU!B799="","",BPU!B799)</f>
        <v/>
      </c>
      <c r="C799" s="35" t="str">
        <f>IF(BPU!C799="","",BPU!C799)</f>
        <v/>
      </c>
      <c r="D799" s="44" t="str">
        <f>IF(DQE!D799="","",DQE!D799)</f>
        <v/>
      </c>
      <c r="E799" s="37" t="str">
        <f>IF(BPU!D799="","",BPU!D799)</f>
        <v/>
      </c>
      <c r="F799" s="32" t="str">
        <f>IF(BPU!E799="","",BPU!E799)</f>
        <v/>
      </c>
      <c r="G799" s="38" t="str">
        <f>IF(DQE!F799="","",DQE!F799)</f>
        <v/>
      </c>
    </row>
    <row r="800" ht="26" customHeight="1">
      <c r="A800" s="35" t="str">
        <f>IF(BPU!A800="","",BPU!A800)</f>
        <v/>
      </c>
      <c r="B800" s="32" t="str">
        <f>IF(BPU!B800="","",BPU!B800)</f>
        <v/>
      </c>
      <c r="C800" s="35" t="str">
        <f>IF(BPU!C800="","",BPU!C800)</f>
        <v/>
      </c>
      <c r="D800" s="44" t="str">
        <f>IF(DQE!D800="","",DQE!D800)</f>
        <v/>
      </c>
      <c r="E800" s="37" t="str">
        <f>IF(BPU!D800="","",BPU!D800)</f>
        <v/>
      </c>
      <c r="F800" s="32" t="str">
        <f>IF(BPU!E800="","",BPU!E800)</f>
        <v/>
      </c>
      <c r="G800" s="38" t="str">
        <f>IF(DQE!F800="","",DQE!F800)</f>
        <v/>
      </c>
    </row>
    <row r="801" ht="26" customHeight="1">
      <c r="A801" s="35" t="str">
        <f>IF(BPU!A801="","",BPU!A801)</f>
        <v/>
      </c>
      <c r="B801" s="32" t="str">
        <f>IF(BPU!B801="","",BPU!B801)</f>
        <v/>
      </c>
      <c r="C801" s="35" t="str">
        <f>IF(BPU!C801="","",BPU!C801)</f>
        <v/>
      </c>
      <c r="D801" s="44" t="str">
        <f>IF(DQE!D801="","",DQE!D801)</f>
        <v/>
      </c>
      <c r="E801" s="37" t="str">
        <f>IF(BPU!D801="","",BPU!D801)</f>
        <v/>
      </c>
      <c r="F801" s="32" t="str">
        <f>IF(BPU!E801="","",BPU!E801)</f>
        <v/>
      </c>
      <c r="G801" s="38" t="str">
        <f>IF(DQE!F801="","",DQE!F801)</f>
        <v/>
      </c>
    </row>
    <row r="802" ht="26" customHeight="1">
      <c r="A802" s="35" t="str">
        <f>IF(BPU!A802="","",BPU!A802)</f>
        <v/>
      </c>
      <c r="B802" s="32" t="str">
        <f>IF(BPU!B802="","",BPU!B802)</f>
        <v/>
      </c>
      <c r="C802" s="35" t="str">
        <f>IF(BPU!C802="","",BPU!C802)</f>
        <v/>
      </c>
      <c r="D802" s="44" t="str">
        <f>IF(DQE!D802="","",DQE!D802)</f>
        <v/>
      </c>
      <c r="E802" s="37" t="str">
        <f>IF(BPU!D802="","",BPU!D802)</f>
        <v/>
      </c>
      <c r="F802" s="32" t="str">
        <f>IF(BPU!E802="","",BPU!E802)</f>
        <v/>
      </c>
      <c r="G802" s="38" t="str">
        <f>IF(DQE!F802="","",DQE!F802)</f>
        <v/>
      </c>
    </row>
    <row r="803" ht="26" customHeight="1">
      <c r="A803" s="35" t="str">
        <f>IF(BPU!A803="","",BPU!A803)</f>
        <v/>
      </c>
      <c r="B803" s="32" t="str">
        <f>IF(BPU!B803="","",BPU!B803)</f>
        <v/>
      </c>
      <c r="C803" s="35" t="str">
        <f>IF(BPU!C803="","",BPU!C803)</f>
        <v/>
      </c>
      <c r="D803" s="44" t="str">
        <f>IF(DQE!D803="","",DQE!D803)</f>
        <v/>
      </c>
      <c r="E803" s="37" t="str">
        <f>IF(BPU!D803="","",BPU!D803)</f>
        <v/>
      </c>
      <c r="F803" s="32" t="str">
        <f>IF(BPU!E803="","",BPU!E803)</f>
        <v/>
      </c>
      <c r="G803" s="38" t="str">
        <f>IF(DQE!F803="","",DQE!F803)</f>
        <v/>
      </c>
    </row>
    <row r="804" ht="26" customHeight="1">
      <c r="A804" s="35" t="str">
        <f>IF(BPU!A804="","",BPU!A804)</f>
        <v/>
      </c>
      <c r="B804" s="32" t="str">
        <f>IF(BPU!B804="","",BPU!B804)</f>
        <v/>
      </c>
      <c r="C804" s="35" t="str">
        <f>IF(BPU!C804="","",BPU!C804)</f>
        <v/>
      </c>
      <c r="D804" s="44" t="str">
        <f>IF(DQE!D804="","",DQE!D804)</f>
        <v/>
      </c>
      <c r="E804" s="37" t="str">
        <f>IF(BPU!D804="","",BPU!D804)</f>
        <v/>
      </c>
      <c r="F804" s="32" t="str">
        <f>IF(BPU!E804="","",BPU!E804)</f>
        <v/>
      </c>
      <c r="G804" s="38" t="str">
        <f>IF(DQE!F804="","",DQE!F804)</f>
        <v/>
      </c>
    </row>
    <row r="805" ht="26" customHeight="1">
      <c r="A805" s="35" t="str">
        <f>IF(BPU!A805="","",BPU!A805)</f>
        <v/>
      </c>
      <c r="B805" s="32" t="str">
        <f>IF(BPU!B805="","",BPU!B805)</f>
        <v/>
      </c>
      <c r="C805" s="35" t="str">
        <f>IF(BPU!C805="","",BPU!C805)</f>
        <v/>
      </c>
      <c r="D805" s="44" t="str">
        <f>IF(DQE!D805="","",DQE!D805)</f>
        <v/>
      </c>
      <c r="E805" s="37" t="str">
        <f>IF(BPU!D805="","",BPU!D805)</f>
        <v/>
      </c>
      <c r="F805" s="32" t="str">
        <f>IF(BPU!E805="","",BPU!E805)</f>
        <v/>
      </c>
      <c r="G805" s="38" t="str">
        <f>IF(DQE!F805="","",DQE!F805)</f>
        <v/>
      </c>
    </row>
    <row r="806" ht="26" customHeight="1">
      <c r="A806" s="35" t="str">
        <f>IF(BPU!A806="","",BPU!A806)</f>
        <v/>
      </c>
      <c r="B806" s="32" t="str">
        <f>IF(BPU!B806="","",BPU!B806)</f>
        <v/>
      </c>
      <c r="C806" s="35" t="str">
        <f>IF(BPU!C806="","",BPU!C806)</f>
        <v/>
      </c>
      <c r="D806" s="44" t="str">
        <f>IF(DQE!D806="","",DQE!D806)</f>
        <v/>
      </c>
      <c r="E806" s="37" t="str">
        <f>IF(BPU!D806="","",BPU!D806)</f>
        <v/>
      </c>
      <c r="F806" s="32" t="str">
        <f>IF(BPU!E806="","",BPU!E806)</f>
        <v/>
      </c>
      <c r="G806" s="38" t="str">
        <f>IF(DQE!F806="","",DQE!F806)</f>
        <v/>
      </c>
    </row>
    <row r="807" ht="26" customHeight="1">
      <c r="A807" s="35" t="str">
        <f>IF(BPU!A807="","",BPU!A807)</f>
        <v/>
      </c>
      <c r="B807" s="32" t="str">
        <f>IF(BPU!B807="","",BPU!B807)</f>
        <v/>
      </c>
      <c r="C807" s="35" t="str">
        <f>IF(BPU!C807="","",BPU!C807)</f>
        <v/>
      </c>
      <c r="D807" s="44" t="str">
        <f>IF(DQE!D807="","",DQE!D807)</f>
        <v/>
      </c>
      <c r="E807" s="37" t="str">
        <f>IF(BPU!D807="","",BPU!D807)</f>
        <v/>
      </c>
      <c r="F807" s="32" t="str">
        <f>IF(BPU!E807="","",BPU!E807)</f>
        <v/>
      </c>
      <c r="G807" s="38" t="str">
        <f>IF(DQE!F807="","",DQE!F807)</f>
        <v/>
      </c>
    </row>
    <row r="808" ht="26" customHeight="1">
      <c r="A808" s="35" t="str">
        <f>IF(BPU!A808="","",BPU!A808)</f>
        <v/>
      </c>
      <c r="B808" s="32" t="str">
        <f>IF(BPU!B808="","",BPU!B808)</f>
        <v/>
      </c>
      <c r="C808" s="35" t="str">
        <f>IF(BPU!C808="","",BPU!C808)</f>
        <v/>
      </c>
      <c r="D808" s="44" t="str">
        <f>IF(DQE!D808="","",DQE!D808)</f>
        <v/>
      </c>
      <c r="E808" s="37" t="str">
        <f>IF(BPU!D808="","",BPU!D808)</f>
        <v/>
      </c>
      <c r="F808" s="32" t="str">
        <f>IF(BPU!E808="","",BPU!E808)</f>
        <v/>
      </c>
      <c r="G808" s="38" t="str">
        <f>IF(DQE!F808="","",DQE!F808)</f>
        <v/>
      </c>
    </row>
    <row r="809" ht="26" customHeight="1">
      <c r="A809" s="35" t="str">
        <f>IF(BPU!A809="","",BPU!A809)</f>
        <v/>
      </c>
      <c r="B809" s="32" t="str">
        <f>IF(BPU!B809="","",BPU!B809)</f>
        <v/>
      </c>
      <c r="C809" s="35" t="str">
        <f>IF(BPU!C809="","",BPU!C809)</f>
        <v/>
      </c>
      <c r="D809" s="44" t="str">
        <f>IF(DQE!D809="","",DQE!D809)</f>
        <v/>
      </c>
      <c r="E809" s="37" t="str">
        <f>IF(BPU!D809="","",BPU!D809)</f>
        <v/>
      </c>
      <c r="F809" s="32" t="str">
        <f>IF(BPU!E809="","",BPU!E809)</f>
        <v/>
      </c>
      <c r="G809" s="38" t="str">
        <f>IF(DQE!F809="","",DQE!F809)</f>
        <v/>
      </c>
    </row>
    <row r="810" ht="26" customHeight="1">
      <c r="A810" s="35" t="str">
        <f>IF(BPU!A810="","",BPU!A810)</f>
        <v/>
      </c>
      <c r="B810" s="32" t="str">
        <f>IF(BPU!B810="","",BPU!B810)</f>
        <v/>
      </c>
      <c r="C810" s="35" t="str">
        <f>IF(BPU!C810="","",BPU!C810)</f>
        <v/>
      </c>
      <c r="D810" s="44" t="str">
        <f>IF(DQE!D810="","",DQE!D810)</f>
        <v/>
      </c>
      <c r="E810" s="37" t="str">
        <f>IF(BPU!D810="","",BPU!D810)</f>
        <v/>
      </c>
      <c r="F810" s="32" t="str">
        <f>IF(BPU!E810="","",BPU!E810)</f>
        <v/>
      </c>
      <c r="G810" s="38" t="str">
        <f>IF(DQE!F810="","",DQE!F810)</f>
        <v/>
      </c>
    </row>
    <row r="811" ht="26" customHeight="1">
      <c r="A811" s="35" t="str">
        <f>IF(BPU!A811="","",BPU!A811)</f>
        <v/>
      </c>
      <c r="B811" s="32" t="str">
        <f>IF(BPU!B811="","",BPU!B811)</f>
        <v/>
      </c>
      <c r="C811" s="35" t="str">
        <f>IF(BPU!C811="","",BPU!C811)</f>
        <v/>
      </c>
      <c r="D811" s="44" t="str">
        <f>IF(DQE!D811="","",DQE!D811)</f>
        <v/>
      </c>
      <c r="E811" s="37" t="str">
        <f>IF(BPU!D811="","",BPU!D811)</f>
        <v/>
      </c>
      <c r="F811" s="32" t="str">
        <f>IF(BPU!E811="","",BPU!E811)</f>
        <v/>
      </c>
      <c r="G811" s="38" t="str">
        <f>IF(DQE!F811="","",DQE!F811)</f>
        <v/>
      </c>
    </row>
    <row r="812" ht="26" customHeight="1">
      <c r="A812" s="35" t="str">
        <f>IF(BPU!A812="","",BPU!A812)</f>
        <v/>
      </c>
      <c r="B812" s="32" t="str">
        <f>IF(BPU!B812="","",BPU!B812)</f>
        <v/>
      </c>
      <c r="C812" s="35" t="str">
        <f>IF(BPU!C812="","",BPU!C812)</f>
        <v/>
      </c>
      <c r="D812" s="44" t="str">
        <f>IF(DQE!D812="","",DQE!D812)</f>
        <v/>
      </c>
      <c r="E812" s="37" t="str">
        <f>IF(BPU!D812="","",BPU!D812)</f>
        <v/>
      </c>
      <c r="F812" s="32" t="str">
        <f>IF(BPU!E812="","",BPU!E812)</f>
        <v/>
      </c>
      <c r="G812" s="38" t="str">
        <f>IF(DQE!F812="","",DQE!F812)</f>
        <v/>
      </c>
    </row>
    <row r="813" ht="26" customHeight="1">
      <c r="A813" s="35" t="str">
        <f>IF(BPU!A813="","",BPU!A813)</f>
        <v/>
      </c>
      <c r="B813" s="32" t="str">
        <f>IF(BPU!B813="","",BPU!B813)</f>
        <v/>
      </c>
      <c r="C813" s="35" t="str">
        <f>IF(BPU!C813="","",BPU!C813)</f>
        <v/>
      </c>
      <c r="D813" s="44" t="str">
        <f>IF(DQE!D813="","",DQE!D813)</f>
        <v/>
      </c>
      <c r="E813" s="37" t="str">
        <f>IF(BPU!D813="","",BPU!D813)</f>
        <v/>
      </c>
      <c r="F813" s="32" t="str">
        <f>IF(BPU!E813="","",BPU!E813)</f>
        <v/>
      </c>
      <c r="G813" s="38" t="str">
        <f>IF(DQE!F813="","",DQE!F813)</f>
        <v/>
      </c>
    </row>
    <row r="814" ht="26" customHeight="1">
      <c r="A814" s="35" t="str">
        <f>IF(BPU!A814="","",BPU!A814)</f>
        <v/>
      </c>
      <c r="B814" s="32" t="str">
        <f>IF(BPU!B814="","",BPU!B814)</f>
        <v/>
      </c>
      <c r="C814" s="35" t="str">
        <f>IF(BPU!C814="","",BPU!C814)</f>
        <v/>
      </c>
      <c r="D814" s="44" t="str">
        <f>IF(DQE!D814="","",DQE!D814)</f>
        <v/>
      </c>
      <c r="E814" s="37" t="str">
        <f>IF(BPU!D814="","",BPU!D814)</f>
        <v/>
      </c>
      <c r="F814" s="32" t="str">
        <f>IF(BPU!E814="","",BPU!E814)</f>
        <v/>
      </c>
      <c r="G814" s="38" t="str">
        <f>IF(DQE!F814="","",DQE!F814)</f>
        <v/>
      </c>
    </row>
    <row r="815" ht="26" customHeight="1">
      <c r="A815" s="35" t="str">
        <f>IF(BPU!A815="","",BPU!A815)</f>
        <v/>
      </c>
      <c r="B815" s="32" t="str">
        <f>IF(BPU!B815="","",BPU!B815)</f>
        <v/>
      </c>
      <c r="C815" s="35" t="str">
        <f>IF(BPU!C815="","",BPU!C815)</f>
        <v/>
      </c>
      <c r="D815" s="44" t="str">
        <f>IF(DQE!D815="","",DQE!D815)</f>
        <v/>
      </c>
      <c r="E815" s="37" t="str">
        <f>IF(BPU!D815="","",BPU!D815)</f>
        <v/>
      </c>
      <c r="F815" s="32" t="str">
        <f>IF(BPU!E815="","",BPU!E815)</f>
        <v/>
      </c>
      <c r="G815" s="38" t="str">
        <f>IF(DQE!F815="","",DQE!F815)</f>
        <v/>
      </c>
    </row>
    <row r="816" ht="26" customHeight="1">
      <c r="A816" s="35" t="str">
        <f>IF(BPU!A816="","",BPU!A816)</f>
        <v/>
      </c>
      <c r="B816" s="32" t="str">
        <f>IF(BPU!B816="","",BPU!B816)</f>
        <v/>
      </c>
      <c r="C816" s="35" t="str">
        <f>IF(BPU!C816="","",BPU!C816)</f>
        <v/>
      </c>
      <c r="D816" s="44" t="str">
        <f>IF(DQE!D816="","",DQE!D816)</f>
        <v/>
      </c>
      <c r="E816" s="37" t="str">
        <f>IF(BPU!D816="","",BPU!D816)</f>
        <v/>
      </c>
      <c r="F816" s="32" t="str">
        <f>IF(BPU!E816="","",BPU!E816)</f>
        <v/>
      </c>
      <c r="G816" s="38" t="str">
        <f>IF(DQE!F816="","",DQE!F816)</f>
        <v/>
      </c>
    </row>
    <row r="817" ht="26" customHeight="1">
      <c r="A817" s="35" t="str">
        <f>IF(BPU!A817="","",BPU!A817)</f>
        <v/>
      </c>
      <c r="B817" s="32" t="str">
        <f>IF(BPU!B817="","",BPU!B817)</f>
        <v/>
      </c>
      <c r="C817" s="35" t="str">
        <f>IF(BPU!C817="","",BPU!C817)</f>
        <v/>
      </c>
      <c r="D817" s="44" t="str">
        <f>IF(DQE!D817="","",DQE!D817)</f>
        <v/>
      </c>
      <c r="E817" s="37" t="str">
        <f>IF(BPU!D817="","",BPU!D817)</f>
        <v/>
      </c>
      <c r="F817" s="32" t="str">
        <f>IF(BPU!E817="","",BPU!E817)</f>
        <v/>
      </c>
      <c r="G817" s="38" t="str">
        <f>IF(DQE!F817="","",DQE!F817)</f>
        <v/>
      </c>
    </row>
    <row r="818" ht="26" customHeight="1">
      <c r="A818" s="35" t="str">
        <f>IF(BPU!A818="","",BPU!A818)</f>
        <v/>
      </c>
      <c r="B818" s="32" t="str">
        <f>IF(BPU!B818="","",BPU!B818)</f>
        <v/>
      </c>
      <c r="C818" s="35" t="str">
        <f>IF(BPU!C818="","",BPU!C818)</f>
        <v/>
      </c>
      <c r="D818" s="44" t="str">
        <f>IF(DQE!D818="","",DQE!D818)</f>
        <v/>
      </c>
      <c r="E818" s="37" t="str">
        <f>IF(BPU!D818="","",BPU!D818)</f>
        <v/>
      </c>
      <c r="F818" s="32" t="str">
        <f>IF(BPU!E818="","",BPU!E818)</f>
        <v/>
      </c>
      <c r="G818" s="38" t="str">
        <f>IF(DQE!F818="","",DQE!F818)</f>
        <v/>
      </c>
    </row>
    <row r="819" ht="26" customHeight="1">
      <c r="A819" s="35" t="str">
        <f>IF(BPU!A819="","",BPU!A819)</f>
        <v/>
      </c>
      <c r="B819" s="32" t="str">
        <f>IF(BPU!B819="","",BPU!B819)</f>
        <v/>
      </c>
      <c r="C819" s="35" t="str">
        <f>IF(BPU!C819="","",BPU!C819)</f>
        <v/>
      </c>
      <c r="D819" s="44" t="str">
        <f>IF(DQE!D819="","",DQE!D819)</f>
        <v/>
      </c>
      <c r="E819" s="37" t="str">
        <f>IF(BPU!D819="","",BPU!D819)</f>
        <v/>
      </c>
      <c r="F819" s="32" t="str">
        <f>IF(BPU!E819="","",BPU!E819)</f>
        <v/>
      </c>
      <c r="G819" s="38" t="str">
        <f>IF(DQE!F819="","",DQE!F819)</f>
        <v/>
      </c>
    </row>
    <row r="820" ht="26" customHeight="1">
      <c r="A820" s="35" t="str">
        <f>IF(BPU!A820="","",BPU!A820)</f>
        <v/>
      </c>
      <c r="B820" s="32" t="str">
        <f>IF(BPU!B820="","",BPU!B820)</f>
        <v/>
      </c>
      <c r="C820" s="35" t="str">
        <f>IF(BPU!C820="","",BPU!C820)</f>
        <v/>
      </c>
      <c r="D820" s="44" t="str">
        <f>IF(DQE!D820="","",DQE!D820)</f>
        <v/>
      </c>
      <c r="E820" s="37" t="str">
        <f>IF(BPU!D820="","",BPU!D820)</f>
        <v/>
      </c>
      <c r="F820" s="32" t="str">
        <f>IF(BPU!E820="","",BPU!E820)</f>
        <v/>
      </c>
      <c r="G820" s="38" t="str">
        <f>IF(DQE!F820="","",DQE!F820)</f>
        <v/>
      </c>
    </row>
    <row r="821" ht="26" customHeight="1">
      <c r="A821" s="35" t="str">
        <f>IF(BPU!A821="","",BPU!A821)</f>
        <v/>
      </c>
      <c r="B821" s="32" t="str">
        <f>IF(BPU!B821="","",BPU!B821)</f>
        <v/>
      </c>
      <c r="C821" s="35" t="str">
        <f>IF(BPU!C821="","",BPU!C821)</f>
        <v/>
      </c>
      <c r="D821" s="44" t="str">
        <f>IF(DQE!D821="","",DQE!D821)</f>
        <v/>
      </c>
      <c r="E821" s="37" t="str">
        <f>IF(BPU!D821="","",BPU!D821)</f>
        <v/>
      </c>
      <c r="F821" s="32" t="str">
        <f>IF(BPU!E821="","",BPU!E821)</f>
        <v/>
      </c>
      <c r="G821" s="38" t="str">
        <f>IF(DQE!F821="","",DQE!F821)</f>
        <v/>
      </c>
    </row>
    <row r="822" ht="26" customHeight="1">
      <c r="A822" s="35" t="str">
        <f>IF(BPU!A822="","",BPU!A822)</f>
        <v/>
      </c>
      <c r="B822" s="32" t="str">
        <f>IF(BPU!B822="","",BPU!B822)</f>
        <v/>
      </c>
      <c r="C822" s="35" t="str">
        <f>IF(BPU!C822="","",BPU!C822)</f>
        <v/>
      </c>
      <c r="D822" s="44" t="str">
        <f>IF(DQE!D822="","",DQE!D822)</f>
        <v/>
      </c>
      <c r="E822" s="37" t="str">
        <f>IF(BPU!D822="","",BPU!D822)</f>
        <v/>
      </c>
      <c r="F822" s="32" t="str">
        <f>IF(BPU!E822="","",BPU!E822)</f>
        <v/>
      </c>
      <c r="G822" s="38" t="str">
        <f>IF(DQE!F822="","",DQE!F822)</f>
        <v/>
      </c>
    </row>
    <row r="823" ht="26" customHeight="1">
      <c r="A823" s="35" t="str">
        <f>IF(BPU!A823="","",BPU!A823)</f>
        <v/>
      </c>
      <c r="B823" s="32" t="str">
        <f>IF(BPU!B823="","",BPU!B823)</f>
        <v/>
      </c>
      <c r="C823" s="35" t="str">
        <f>IF(BPU!C823="","",BPU!C823)</f>
        <v/>
      </c>
      <c r="D823" s="44" t="str">
        <f>IF(DQE!D823="","",DQE!D823)</f>
        <v/>
      </c>
      <c r="E823" s="37" t="str">
        <f>IF(BPU!D823="","",BPU!D823)</f>
        <v/>
      </c>
      <c r="F823" s="32" t="str">
        <f>IF(BPU!E823="","",BPU!E823)</f>
        <v/>
      </c>
      <c r="G823" s="38" t="str">
        <f>IF(DQE!F823="","",DQE!F823)</f>
        <v/>
      </c>
    </row>
    <row r="824" ht="26" customHeight="1">
      <c r="A824" s="35" t="str">
        <f>IF(BPU!A824="","",BPU!A824)</f>
        <v/>
      </c>
      <c r="B824" s="32" t="str">
        <f>IF(BPU!B824="","",BPU!B824)</f>
        <v/>
      </c>
      <c r="C824" s="35" t="str">
        <f>IF(BPU!C824="","",BPU!C824)</f>
        <v/>
      </c>
      <c r="D824" s="44" t="str">
        <f>IF(DQE!D824="","",DQE!D824)</f>
        <v/>
      </c>
      <c r="E824" s="37" t="str">
        <f>IF(BPU!D824="","",BPU!D824)</f>
        <v/>
      </c>
      <c r="F824" s="32" t="str">
        <f>IF(BPU!E824="","",BPU!E824)</f>
        <v/>
      </c>
      <c r="G824" s="38" t="str">
        <f>IF(DQE!F824="","",DQE!F824)</f>
        <v/>
      </c>
    </row>
    <row r="825" ht="26" customHeight="1">
      <c r="A825" s="35" t="str">
        <f>IF(BPU!A825="","",BPU!A825)</f>
        <v/>
      </c>
      <c r="B825" s="32" t="str">
        <f>IF(BPU!B825="","",BPU!B825)</f>
        <v/>
      </c>
      <c r="C825" s="35" t="str">
        <f>IF(BPU!C825="","",BPU!C825)</f>
        <v/>
      </c>
      <c r="D825" s="44" t="str">
        <f>IF(DQE!D825="","",DQE!D825)</f>
        <v/>
      </c>
      <c r="E825" s="37" t="str">
        <f>IF(BPU!D825="","",BPU!D825)</f>
        <v/>
      </c>
      <c r="F825" s="32" t="str">
        <f>IF(BPU!E825="","",BPU!E825)</f>
        <v/>
      </c>
      <c r="G825" s="38" t="str">
        <f>IF(DQE!F825="","",DQE!F825)</f>
        <v/>
      </c>
    </row>
    <row r="826" ht="26" customHeight="1">
      <c r="A826" s="35" t="str">
        <f>IF(BPU!A826="","",BPU!A826)</f>
        <v/>
      </c>
      <c r="B826" s="32" t="str">
        <f>IF(BPU!B826="","",BPU!B826)</f>
        <v/>
      </c>
      <c r="C826" s="35" t="str">
        <f>IF(BPU!C826="","",BPU!C826)</f>
        <v/>
      </c>
      <c r="D826" s="44" t="str">
        <f>IF(DQE!D826="","",DQE!D826)</f>
        <v/>
      </c>
      <c r="E826" s="37" t="str">
        <f>IF(BPU!D826="","",BPU!D826)</f>
        <v/>
      </c>
      <c r="F826" s="32" t="str">
        <f>IF(BPU!E826="","",BPU!E826)</f>
        <v/>
      </c>
      <c r="G826" s="38" t="str">
        <f>IF(DQE!F826="","",DQE!F826)</f>
        <v/>
      </c>
    </row>
    <row r="827" ht="26" customHeight="1">
      <c r="A827" s="35" t="str">
        <f>IF(BPU!A827="","",BPU!A827)</f>
        <v/>
      </c>
      <c r="B827" s="32" t="str">
        <f>IF(BPU!B827="","",BPU!B827)</f>
        <v/>
      </c>
      <c r="C827" s="35" t="str">
        <f>IF(BPU!C827="","",BPU!C827)</f>
        <v/>
      </c>
      <c r="D827" s="44" t="str">
        <f>IF(DQE!D827="","",DQE!D827)</f>
        <v/>
      </c>
      <c r="E827" s="37" t="str">
        <f>IF(BPU!D827="","",BPU!D827)</f>
        <v/>
      </c>
      <c r="F827" s="32" t="str">
        <f>IF(BPU!E827="","",BPU!E827)</f>
        <v/>
      </c>
      <c r="G827" s="38" t="str">
        <f>IF(DQE!F827="","",DQE!F827)</f>
        <v/>
      </c>
    </row>
    <row r="828" ht="26" customHeight="1">
      <c r="A828" s="35" t="str">
        <f>IF(BPU!A828="","",BPU!A828)</f>
        <v/>
      </c>
      <c r="B828" s="32" t="str">
        <f>IF(BPU!B828="","",BPU!B828)</f>
        <v/>
      </c>
      <c r="C828" s="35" t="str">
        <f>IF(BPU!C828="","",BPU!C828)</f>
        <v/>
      </c>
      <c r="D828" s="44" t="str">
        <f>IF(DQE!D828="","",DQE!D828)</f>
        <v/>
      </c>
      <c r="E828" s="37" t="str">
        <f>IF(BPU!D828="","",BPU!D828)</f>
        <v/>
      </c>
      <c r="F828" s="32" t="str">
        <f>IF(BPU!E828="","",BPU!E828)</f>
        <v/>
      </c>
      <c r="G828" s="38" t="str">
        <f>IF(DQE!F828="","",DQE!F828)</f>
        <v/>
      </c>
    </row>
    <row r="829" ht="26" customHeight="1">
      <c r="A829" s="35" t="str">
        <f>IF(BPU!A829="","",BPU!A829)</f>
        <v/>
      </c>
      <c r="B829" s="32" t="str">
        <f>IF(BPU!B829="","",BPU!B829)</f>
        <v/>
      </c>
      <c r="C829" s="35" t="str">
        <f>IF(BPU!C829="","",BPU!C829)</f>
        <v/>
      </c>
      <c r="D829" s="44" t="str">
        <f>IF(DQE!D829="","",DQE!D829)</f>
        <v/>
      </c>
      <c r="E829" s="37" t="str">
        <f>IF(BPU!D829="","",BPU!D829)</f>
        <v/>
      </c>
      <c r="F829" s="32" t="str">
        <f>IF(BPU!E829="","",BPU!E829)</f>
        <v/>
      </c>
      <c r="G829" s="38" t="str">
        <f>IF(DQE!F829="","",DQE!F829)</f>
        <v/>
      </c>
    </row>
    <row r="830" ht="26" customHeight="1">
      <c r="A830" s="35" t="str">
        <f>IF(BPU!A830="","",BPU!A830)</f>
        <v/>
      </c>
      <c r="B830" s="32" t="str">
        <f>IF(BPU!B830="","",BPU!B830)</f>
        <v/>
      </c>
      <c r="C830" s="35" t="str">
        <f>IF(BPU!C830="","",BPU!C830)</f>
        <v/>
      </c>
      <c r="D830" s="44" t="str">
        <f>IF(DQE!D830="","",DQE!D830)</f>
        <v/>
      </c>
      <c r="E830" s="37" t="str">
        <f>IF(BPU!D830="","",BPU!D830)</f>
        <v/>
      </c>
      <c r="F830" s="32" t="str">
        <f>IF(BPU!E830="","",BPU!E830)</f>
        <v/>
      </c>
      <c r="G830" s="38" t="str">
        <f>IF(DQE!F830="","",DQE!F830)</f>
        <v/>
      </c>
    </row>
    <row r="831" ht="26" customHeight="1">
      <c r="A831" s="35" t="str">
        <f>IF(BPU!A831="","",BPU!A831)</f>
        <v/>
      </c>
      <c r="B831" s="32" t="str">
        <f>IF(BPU!B831="","",BPU!B831)</f>
        <v/>
      </c>
      <c r="C831" s="35" t="str">
        <f>IF(BPU!C831="","",BPU!C831)</f>
        <v/>
      </c>
      <c r="D831" s="44" t="str">
        <f>IF(DQE!D831="","",DQE!D831)</f>
        <v/>
      </c>
      <c r="E831" s="37" t="str">
        <f>IF(BPU!D831="","",BPU!D831)</f>
        <v/>
      </c>
      <c r="F831" s="32" t="str">
        <f>IF(BPU!E831="","",BPU!E831)</f>
        <v/>
      </c>
      <c r="G831" s="38" t="str">
        <f>IF(DQE!F831="","",DQE!F831)</f>
        <v/>
      </c>
    </row>
    <row r="832" ht="26" customHeight="1">
      <c r="A832" s="35" t="str">
        <f>IF(BPU!A832="","",BPU!A832)</f>
        <v/>
      </c>
      <c r="B832" s="32" t="str">
        <f>IF(BPU!B832="","",BPU!B832)</f>
        <v/>
      </c>
      <c r="C832" s="35" t="str">
        <f>IF(BPU!C832="","",BPU!C832)</f>
        <v/>
      </c>
      <c r="D832" s="44" t="str">
        <f>IF(DQE!D832="","",DQE!D832)</f>
        <v/>
      </c>
      <c r="E832" s="37" t="str">
        <f>IF(BPU!D832="","",BPU!D832)</f>
        <v/>
      </c>
      <c r="F832" s="32" t="str">
        <f>IF(BPU!E832="","",BPU!E832)</f>
        <v/>
      </c>
      <c r="G832" s="38" t="str">
        <f>IF(DQE!F832="","",DQE!F832)</f>
        <v/>
      </c>
    </row>
    <row r="833" ht="26" customHeight="1">
      <c r="A833" s="35" t="str">
        <f>IF(BPU!A833="","",BPU!A833)</f>
        <v/>
      </c>
      <c r="B833" s="32" t="str">
        <f>IF(BPU!B833="","",BPU!B833)</f>
        <v/>
      </c>
      <c r="C833" s="35" t="str">
        <f>IF(BPU!C833="","",BPU!C833)</f>
        <v/>
      </c>
      <c r="D833" s="44" t="str">
        <f>IF(DQE!D833="","",DQE!D833)</f>
        <v/>
      </c>
      <c r="E833" s="37" t="str">
        <f>IF(BPU!D833="","",BPU!D833)</f>
        <v/>
      </c>
      <c r="F833" s="32" t="str">
        <f>IF(BPU!E833="","",BPU!E833)</f>
        <v/>
      </c>
      <c r="G833" s="38" t="str">
        <f>IF(DQE!F833="","",DQE!F833)</f>
        <v/>
      </c>
    </row>
    <row r="834" ht="26" customHeight="1">
      <c r="A834" s="35" t="str">
        <f>IF(BPU!A834="","",BPU!A834)</f>
        <v/>
      </c>
      <c r="B834" s="32" t="str">
        <f>IF(BPU!B834="","",BPU!B834)</f>
        <v/>
      </c>
      <c r="C834" s="35" t="str">
        <f>IF(BPU!C834="","",BPU!C834)</f>
        <v/>
      </c>
      <c r="D834" s="44" t="str">
        <f>IF(DQE!D834="","",DQE!D834)</f>
        <v/>
      </c>
      <c r="E834" s="37" t="str">
        <f>IF(BPU!D834="","",BPU!D834)</f>
        <v/>
      </c>
      <c r="F834" s="32" t="str">
        <f>IF(BPU!E834="","",BPU!E834)</f>
        <v/>
      </c>
      <c r="G834" s="38" t="str">
        <f>IF(DQE!F834="","",DQE!F834)</f>
        <v/>
      </c>
    </row>
    <row r="835" ht="26" customHeight="1">
      <c r="A835" s="35" t="str">
        <f>IF(BPU!A835="","",BPU!A835)</f>
        <v/>
      </c>
      <c r="B835" s="32" t="str">
        <f>IF(BPU!B835="","",BPU!B835)</f>
        <v/>
      </c>
      <c r="C835" s="35" t="str">
        <f>IF(BPU!C835="","",BPU!C835)</f>
        <v/>
      </c>
      <c r="D835" s="44" t="str">
        <f>IF(DQE!D835="","",DQE!D835)</f>
        <v/>
      </c>
      <c r="E835" s="37" t="str">
        <f>IF(BPU!D835="","",BPU!D835)</f>
        <v/>
      </c>
      <c r="F835" s="32" t="str">
        <f>IF(BPU!E835="","",BPU!E835)</f>
        <v/>
      </c>
      <c r="G835" s="38" t="str">
        <f>IF(DQE!F835="","",DQE!F835)</f>
        <v/>
      </c>
    </row>
    <row r="836" ht="26" customHeight="1">
      <c r="A836" s="35" t="str">
        <f>IF(BPU!A836="","",BPU!A836)</f>
        <v/>
      </c>
      <c r="B836" s="32" t="str">
        <f>IF(BPU!B836="","",BPU!B836)</f>
        <v/>
      </c>
      <c r="C836" s="35" t="str">
        <f>IF(BPU!C836="","",BPU!C836)</f>
        <v/>
      </c>
      <c r="D836" s="44" t="str">
        <f>IF(DQE!D836="","",DQE!D836)</f>
        <v/>
      </c>
      <c r="E836" s="37" t="str">
        <f>IF(BPU!D836="","",BPU!D836)</f>
        <v/>
      </c>
      <c r="F836" s="32" t="str">
        <f>IF(BPU!E836="","",BPU!E836)</f>
        <v/>
      </c>
      <c r="G836" s="38" t="str">
        <f>IF(DQE!F836="","",DQE!F836)</f>
        <v/>
      </c>
    </row>
    <row r="837" ht="26" customHeight="1">
      <c r="A837" s="35" t="str">
        <f>IF(BPU!A837="","",BPU!A837)</f>
        <v/>
      </c>
      <c r="B837" s="32" t="str">
        <f>IF(BPU!B837="","",BPU!B837)</f>
        <v/>
      </c>
      <c r="C837" s="35" t="str">
        <f>IF(BPU!C837="","",BPU!C837)</f>
        <v/>
      </c>
      <c r="D837" s="44" t="str">
        <f>IF(DQE!D837="","",DQE!D837)</f>
        <v/>
      </c>
      <c r="E837" s="37" t="str">
        <f>IF(BPU!D837="","",BPU!D837)</f>
        <v/>
      </c>
      <c r="F837" s="32" t="str">
        <f>IF(BPU!E837="","",BPU!E837)</f>
        <v/>
      </c>
      <c r="G837" s="38" t="str">
        <f>IF(DQE!F837="","",DQE!F837)</f>
        <v/>
      </c>
    </row>
    <row r="838" ht="26" customHeight="1">
      <c r="A838" s="35" t="str">
        <f>IF(BPU!A838="","",BPU!A838)</f>
        <v/>
      </c>
      <c r="B838" s="32" t="str">
        <f>IF(BPU!B838="","",BPU!B838)</f>
        <v/>
      </c>
      <c r="C838" s="35" t="str">
        <f>IF(BPU!C838="","",BPU!C838)</f>
        <v/>
      </c>
      <c r="D838" s="44" t="str">
        <f>IF(DQE!D838="","",DQE!D838)</f>
        <v/>
      </c>
      <c r="E838" s="37" t="str">
        <f>IF(BPU!D838="","",BPU!D838)</f>
        <v/>
      </c>
      <c r="F838" s="32" t="str">
        <f>IF(BPU!E838="","",BPU!E838)</f>
        <v/>
      </c>
      <c r="G838" s="38" t="str">
        <f>IF(DQE!F838="","",DQE!F838)</f>
        <v/>
      </c>
    </row>
    <row r="839" ht="26" customHeight="1">
      <c r="A839" s="35" t="str">
        <f>IF(BPU!A839="","",BPU!A839)</f>
        <v/>
      </c>
      <c r="B839" s="32" t="str">
        <f>IF(BPU!B839="","",BPU!B839)</f>
        <v/>
      </c>
      <c r="C839" s="35" t="str">
        <f>IF(BPU!C839="","",BPU!C839)</f>
        <v/>
      </c>
      <c r="D839" s="44" t="str">
        <f>IF(DQE!D839="","",DQE!D839)</f>
        <v/>
      </c>
      <c r="E839" s="37" t="str">
        <f>IF(BPU!D839="","",BPU!D839)</f>
        <v/>
      </c>
      <c r="F839" s="32" t="str">
        <f>IF(BPU!E839="","",BPU!E839)</f>
        <v/>
      </c>
      <c r="G839" s="38" t="str">
        <f>IF(DQE!F839="","",DQE!F839)</f>
        <v/>
      </c>
    </row>
    <row r="840" ht="26" customHeight="1">
      <c r="A840" s="35" t="str">
        <f>IF(BPU!A840="","",BPU!A840)</f>
        <v/>
      </c>
      <c r="B840" s="32" t="str">
        <f>IF(BPU!B840="","",BPU!B840)</f>
        <v/>
      </c>
      <c r="C840" s="35" t="str">
        <f>IF(BPU!C840="","",BPU!C840)</f>
        <v/>
      </c>
      <c r="D840" s="44" t="str">
        <f>IF(DQE!D840="","",DQE!D840)</f>
        <v/>
      </c>
      <c r="E840" s="37" t="str">
        <f>IF(BPU!D840="","",BPU!D840)</f>
        <v/>
      </c>
      <c r="F840" s="32" t="str">
        <f>IF(BPU!E840="","",BPU!E840)</f>
        <v/>
      </c>
      <c r="G840" s="38" t="str">
        <f>IF(DQE!F840="","",DQE!F840)</f>
        <v/>
      </c>
    </row>
    <row r="841" ht="26" customHeight="1">
      <c r="A841" s="35" t="str">
        <f>IF(BPU!A841="","",BPU!A841)</f>
        <v/>
      </c>
      <c r="B841" s="32" t="str">
        <f>IF(BPU!B841="","",BPU!B841)</f>
        <v/>
      </c>
      <c r="C841" s="35" t="str">
        <f>IF(BPU!C841="","",BPU!C841)</f>
        <v/>
      </c>
      <c r="D841" s="44" t="str">
        <f>IF(DQE!D841="","",DQE!D841)</f>
        <v/>
      </c>
      <c r="E841" s="37" t="str">
        <f>IF(BPU!D841="","",BPU!D841)</f>
        <v/>
      </c>
      <c r="F841" s="32" t="str">
        <f>IF(BPU!E841="","",BPU!E841)</f>
        <v/>
      </c>
      <c r="G841" s="38" t="str">
        <f>IF(DQE!F841="","",DQE!F841)</f>
        <v/>
      </c>
    </row>
    <row r="842" ht="26" customHeight="1">
      <c r="A842" s="35" t="str">
        <f>IF(BPU!A842="","",BPU!A842)</f>
        <v/>
      </c>
      <c r="B842" s="32" t="str">
        <f>IF(BPU!B842="","",BPU!B842)</f>
        <v/>
      </c>
      <c r="C842" s="35" t="str">
        <f>IF(BPU!C842="","",BPU!C842)</f>
        <v/>
      </c>
      <c r="D842" s="44" t="str">
        <f>IF(DQE!D842="","",DQE!D842)</f>
        <v/>
      </c>
      <c r="E842" s="37" t="str">
        <f>IF(BPU!D842="","",BPU!D842)</f>
        <v/>
      </c>
      <c r="F842" s="32" t="str">
        <f>IF(BPU!E842="","",BPU!E842)</f>
        <v/>
      </c>
      <c r="G842" s="38" t="str">
        <f>IF(DQE!F842="","",DQE!F842)</f>
        <v/>
      </c>
    </row>
    <row r="843" ht="26" customHeight="1">
      <c r="A843" s="35" t="str">
        <f>IF(BPU!A843="","",BPU!A843)</f>
        <v/>
      </c>
      <c r="B843" s="32" t="str">
        <f>IF(BPU!B843="","",BPU!B843)</f>
        <v/>
      </c>
      <c r="C843" s="35" t="str">
        <f>IF(BPU!C843="","",BPU!C843)</f>
        <v/>
      </c>
      <c r="D843" s="44" t="str">
        <f>IF(DQE!D843="","",DQE!D843)</f>
        <v/>
      </c>
      <c r="E843" s="37" t="str">
        <f>IF(BPU!D843="","",BPU!D843)</f>
        <v/>
      </c>
      <c r="F843" s="32" t="str">
        <f>IF(BPU!E843="","",BPU!E843)</f>
        <v/>
      </c>
      <c r="G843" s="38" t="str">
        <f>IF(DQE!F843="","",DQE!F843)</f>
        <v/>
      </c>
    </row>
    <row r="844" ht="26" customHeight="1">
      <c r="A844" s="35" t="str">
        <f>IF(BPU!A844="","",BPU!A844)</f>
        <v/>
      </c>
      <c r="B844" s="32" t="str">
        <f>IF(BPU!B844="","",BPU!B844)</f>
        <v/>
      </c>
      <c r="C844" s="35" t="str">
        <f>IF(BPU!C844="","",BPU!C844)</f>
        <v/>
      </c>
      <c r="D844" s="44" t="str">
        <f>IF(DQE!D844="","",DQE!D844)</f>
        <v/>
      </c>
      <c r="E844" s="37" t="str">
        <f>IF(BPU!D844="","",BPU!D844)</f>
        <v/>
      </c>
      <c r="F844" s="32" t="str">
        <f>IF(BPU!E844="","",BPU!E844)</f>
        <v/>
      </c>
      <c r="G844" s="38" t="str">
        <f>IF(DQE!F844="","",DQE!F844)</f>
        <v/>
      </c>
    </row>
    <row r="845" ht="26" customHeight="1">
      <c r="A845" s="35" t="str">
        <f>IF(BPU!A845="","",BPU!A845)</f>
        <v/>
      </c>
      <c r="B845" s="32" t="str">
        <f>IF(BPU!B845="","",BPU!B845)</f>
        <v/>
      </c>
      <c r="C845" s="35" t="str">
        <f>IF(BPU!C845="","",BPU!C845)</f>
        <v/>
      </c>
      <c r="D845" s="44" t="str">
        <f>IF(DQE!D845="","",DQE!D845)</f>
        <v/>
      </c>
      <c r="E845" s="37" t="str">
        <f>IF(BPU!D845="","",BPU!D845)</f>
        <v/>
      </c>
      <c r="F845" s="32" t="str">
        <f>IF(BPU!E845="","",BPU!E845)</f>
        <v/>
      </c>
      <c r="G845" s="38" t="str">
        <f>IF(DQE!F845="","",DQE!F845)</f>
        <v/>
      </c>
    </row>
    <row r="846" ht="26" customHeight="1">
      <c r="A846" s="35" t="str">
        <f>IF(BPU!A846="","",BPU!A846)</f>
        <v/>
      </c>
      <c r="B846" s="32" t="str">
        <f>IF(BPU!B846="","",BPU!B846)</f>
        <v/>
      </c>
      <c r="C846" s="35" t="str">
        <f>IF(BPU!C846="","",BPU!C846)</f>
        <v/>
      </c>
      <c r="D846" s="44" t="str">
        <f>IF(DQE!D846="","",DQE!D846)</f>
        <v/>
      </c>
      <c r="E846" s="37" t="str">
        <f>IF(BPU!D846="","",BPU!D846)</f>
        <v/>
      </c>
      <c r="F846" s="32" t="str">
        <f>IF(BPU!E846="","",BPU!E846)</f>
        <v/>
      </c>
      <c r="G846" s="38" t="str">
        <f>IF(DQE!F846="","",DQE!F846)</f>
        <v/>
      </c>
    </row>
    <row r="847" ht="26" customHeight="1">
      <c r="A847" s="35" t="str">
        <f>IF(BPU!A847="","",BPU!A847)</f>
        <v/>
      </c>
      <c r="B847" s="32" t="str">
        <f>IF(BPU!B847="","",BPU!B847)</f>
        <v/>
      </c>
      <c r="C847" s="35" t="str">
        <f>IF(BPU!C847="","",BPU!C847)</f>
        <v/>
      </c>
      <c r="D847" s="44" t="str">
        <f>IF(DQE!D847="","",DQE!D847)</f>
        <v/>
      </c>
      <c r="E847" s="37" t="str">
        <f>IF(BPU!D847="","",BPU!D847)</f>
        <v/>
      </c>
      <c r="F847" s="32" t="str">
        <f>IF(BPU!E847="","",BPU!E847)</f>
        <v/>
      </c>
      <c r="G847" s="38" t="str">
        <f>IF(DQE!F847="","",DQE!F847)</f>
        <v/>
      </c>
    </row>
    <row r="848" ht="26" customHeight="1">
      <c r="A848" s="35" t="str">
        <f>IF(BPU!A848="","",BPU!A848)</f>
        <v/>
      </c>
      <c r="B848" s="32" t="str">
        <f>IF(BPU!B848="","",BPU!B848)</f>
        <v/>
      </c>
      <c r="C848" s="35" t="str">
        <f>IF(BPU!C848="","",BPU!C848)</f>
        <v/>
      </c>
      <c r="D848" s="44" t="str">
        <f>IF(DQE!D848="","",DQE!D848)</f>
        <v/>
      </c>
      <c r="E848" s="37" t="str">
        <f>IF(BPU!D848="","",BPU!D848)</f>
        <v/>
      </c>
      <c r="F848" s="32" t="str">
        <f>IF(BPU!E848="","",BPU!E848)</f>
        <v/>
      </c>
      <c r="G848" s="38" t="str">
        <f>IF(DQE!F848="","",DQE!F848)</f>
        <v/>
      </c>
    </row>
    <row r="849" ht="26" customHeight="1">
      <c r="A849" s="35" t="str">
        <f>IF(BPU!A849="","",BPU!A849)</f>
        <v/>
      </c>
      <c r="B849" s="32" t="str">
        <f>IF(BPU!B849="","",BPU!B849)</f>
        <v/>
      </c>
      <c r="C849" s="35" t="str">
        <f>IF(BPU!C849="","",BPU!C849)</f>
        <v/>
      </c>
      <c r="D849" s="44" t="str">
        <f>IF(DQE!D849="","",DQE!D849)</f>
        <v/>
      </c>
      <c r="E849" s="37" t="str">
        <f>IF(BPU!D849="","",BPU!D849)</f>
        <v/>
      </c>
      <c r="F849" s="32" t="str">
        <f>IF(BPU!E849="","",BPU!E849)</f>
        <v/>
      </c>
      <c r="G849" s="38" t="str">
        <f>IF(DQE!F849="","",DQE!F849)</f>
        <v/>
      </c>
    </row>
    <row r="850" ht="26" customHeight="1">
      <c r="A850" s="35" t="str">
        <f>IF(BPU!A850="","",BPU!A850)</f>
        <v/>
      </c>
      <c r="B850" s="32" t="str">
        <f>IF(BPU!B850="","",BPU!B850)</f>
        <v/>
      </c>
      <c r="C850" s="35" t="str">
        <f>IF(BPU!C850="","",BPU!C850)</f>
        <v/>
      </c>
      <c r="D850" s="44" t="str">
        <f>IF(DQE!D850="","",DQE!D850)</f>
        <v/>
      </c>
      <c r="E850" s="37" t="str">
        <f>IF(BPU!D850="","",BPU!D850)</f>
        <v/>
      </c>
      <c r="F850" s="32" t="str">
        <f>IF(BPU!E850="","",BPU!E850)</f>
        <v/>
      </c>
      <c r="G850" s="38" t="str">
        <f>IF(DQE!F850="","",DQE!F850)</f>
        <v/>
      </c>
    </row>
    <row r="851" ht="26" customHeight="1">
      <c r="A851" s="35" t="str">
        <f>IF(BPU!A851="","",BPU!A851)</f>
        <v/>
      </c>
      <c r="B851" s="32" t="str">
        <f>IF(BPU!B851="","",BPU!B851)</f>
        <v/>
      </c>
      <c r="C851" s="35" t="str">
        <f>IF(BPU!C851="","",BPU!C851)</f>
        <v/>
      </c>
      <c r="D851" s="44" t="str">
        <f>IF(DQE!D851="","",DQE!D851)</f>
        <v/>
      </c>
      <c r="E851" s="37" t="str">
        <f>IF(BPU!D851="","",BPU!D851)</f>
        <v/>
      </c>
      <c r="F851" s="32" t="str">
        <f>IF(BPU!E851="","",BPU!E851)</f>
        <v/>
      </c>
      <c r="G851" s="38" t="str">
        <f>IF(DQE!F851="","",DQE!F851)</f>
        <v/>
      </c>
    </row>
    <row r="852" ht="26" customHeight="1">
      <c r="A852" s="35" t="str">
        <f>IF(BPU!A852="","",BPU!A852)</f>
        <v/>
      </c>
      <c r="B852" s="32" t="str">
        <f>IF(BPU!B852="","",BPU!B852)</f>
        <v/>
      </c>
      <c r="C852" s="35" t="str">
        <f>IF(BPU!C852="","",BPU!C852)</f>
        <v/>
      </c>
      <c r="D852" s="44" t="str">
        <f>IF(DQE!D852="","",DQE!D852)</f>
        <v/>
      </c>
      <c r="E852" s="37" t="str">
        <f>IF(BPU!D852="","",BPU!D852)</f>
        <v/>
      </c>
      <c r="F852" s="32" t="str">
        <f>IF(BPU!E852="","",BPU!E852)</f>
        <v/>
      </c>
      <c r="G852" s="38" t="str">
        <f>IF(DQE!F852="","",DQE!F852)</f>
        <v/>
      </c>
    </row>
    <row r="853" ht="26" customHeight="1">
      <c r="A853" s="35" t="str">
        <f>IF(BPU!A853="","",BPU!A853)</f>
        <v/>
      </c>
      <c r="B853" s="32" t="str">
        <f>IF(BPU!B853="","",BPU!B853)</f>
        <v/>
      </c>
      <c r="C853" s="35" t="str">
        <f>IF(BPU!C853="","",BPU!C853)</f>
        <v/>
      </c>
      <c r="D853" s="44" t="str">
        <f>IF(DQE!D853="","",DQE!D853)</f>
        <v/>
      </c>
      <c r="E853" s="37" t="str">
        <f>IF(BPU!D853="","",BPU!D853)</f>
        <v/>
      </c>
      <c r="F853" s="32" t="str">
        <f>IF(BPU!E853="","",BPU!E853)</f>
        <v/>
      </c>
      <c r="G853" s="38" t="str">
        <f>IF(DQE!F853="","",DQE!F853)</f>
        <v/>
      </c>
    </row>
    <row r="854" ht="26" customHeight="1">
      <c r="A854" s="35" t="str">
        <f>IF(BPU!A854="","",BPU!A854)</f>
        <v/>
      </c>
      <c r="B854" s="32" t="str">
        <f>IF(BPU!B854="","",BPU!B854)</f>
        <v/>
      </c>
      <c r="C854" s="35" t="str">
        <f>IF(BPU!C854="","",BPU!C854)</f>
        <v/>
      </c>
      <c r="D854" s="44" t="str">
        <f>IF(DQE!D854="","",DQE!D854)</f>
        <v/>
      </c>
      <c r="E854" s="37" t="str">
        <f>IF(BPU!D854="","",BPU!D854)</f>
        <v/>
      </c>
      <c r="F854" s="32" t="str">
        <f>IF(BPU!E854="","",BPU!E854)</f>
        <v/>
      </c>
      <c r="G854" s="38" t="str">
        <f>IF(DQE!F854="","",DQE!F854)</f>
        <v/>
      </c>
    </row>
    <row r="855" ht="26" customHeight="1">
      <c r="A855" s="35" t="str">
        <f>IF(BPU!A855="","",BPU!A855)</f>
        <v/>
      </c>
      <c r="B855" s="32" t="str">
        <f>IF(BPU!B855="","",BPU!B855)</f>
        <v/>
      </c>
      <c r="C855" s="35" t="str">
        <f>IF(BPU!C855="","",BPU!C855)</f>
        <v/>
      </c>
      <c r="D855" s="44" t="str">
        <f>IF(DQE!D855="","",DQE!D855)</f>
        <v/>
      </c>
      <c r="E855" s="37" t="str">
        <f>IF(BPU!D855="","",BPU!D855)</f>
        <v/>
      </c>
      <c r="F855" s="32" t="str">
        <f>IF(BPU!E855="","",BPU!E855)</f>
        <v/>
      </c>
      <c r="G855" s="38" t="str">
        <f>IF(DQE!F855="","",DQE!F855)</f>
        <v/>
      </c>
    </row>
    <row r="856" ht="26" customHeight="1">
      <c r="A856" s="35" t="str">
        <f>IF(BPU!A856="","",BPU!A856)</f>
        <v/>
      </c>
      <c r="B856" s="32" t="str">
        <f>IF(BPU!B856="","",BPU!B856)</f>
        <v/>
      </c>
      <c r="C856" s="35" t="str">
        <f>IF(BPU!C856="","",BPU!C856)</f>
        <v/>
      </c>
      <c r="D856" s="44" t="str">
        <f>IF(DQE!D856="","",DQE!D856)</f>
        <v/>
      </c>
      <c r="E856" s="37" t="str">
        <f>IF(BPU!D856="","",BPU!D856)</f>
        <v/>
      </c>
      <c r="F856" s="32" t="str">
        <f>IF(BPU!E856="","",BPU!E856)</f>
        <v/>
      </c>
      <c r="G856" s="38" t="str">
        <f>IF(DQE!F856="","",DQE!F856)</f>
        <v/>
      </c>
    </row>
    <row r="857" ht="26" customHeight="1">
      <c r="A857" s="35" t="str">
        <f>IF(BPU!A857="","",BPU!A857)</f>
        <v/>
      </c>
      <c r="B857" s="32" t="str">
        <f>IF(BPU!B857="","",BPU!B857)</f>
        <v/>
      </c>
      <c r="C857" s="35" t="str">
        <f>IF(BPU!C857="","",BPU!C857)</f>
        <v/>
      </c>
      <c r="D857" s="44" t="str">
        <f>IF(DQE!D857="","",DQE!D857)</f>
        <v/>
      </c>
      <c r="E857" s="37" t="str">
        <f>IF(BPU!D857="","",BPU!D857)</f>
        <v/>
      </c>
      <c r="F857" s="32" t="str">
        <f>IF(BPU!E857="","",BPU!E857)</f>
        <v/>
      </c>
      <c r="G857" s="38" t="str">
        <f>IF(DQE!F857="","",DQE!F857)</f>
        <v/>
      </c>
    </row>
    <row r="858" ht="26" customHeight="1">
      <c r="A858" s="35" t="str">
        <f>IF(BPU!A858="","",BPU!A858)</f>
        <v/>
      </c>
      <c r="B858" s="32" t="str">
        <f>IF(BPU!B858="","",BPU!B858)</f>
        <v/>
      </c>
      <c r="C858" s="35" t="str">
        <f>IF(BPU!C858="","",BPU!C858)</f>
        <v/>
      </c>
      <c r="D858" s="44" t="str">
        <f>IF(DQE!D858="","",DQE!D858)</f>
        <v/>
      </c>
      <c r="E858" s="37" t="str">
        <f>IF(BPU!D858="","",BPU!D858)</f>
        <v/>
      </c>
      <c r="F858" s="32" t="str">
        <f>IF(BPU!E858="","",BPU!E858)</f>
        <v/>
      </c>
      <c r="G858" s="38" t="str">
        <f>IF(DQE!F858="","",DQE!F858)</f>
        <v/>
      </c>
    </row>
    <row r="859" ht="26" customHeight="1">
      <c r="A859" s="35" t="str">
        <f>IF(BPU!A859="","",BPU!A859)</f>
        <v/>
      </c>
      <c r="B859" s="32" t="str">
        <f>IF(BPU!B859="","",BPU!B859)</f>
        <v/>
      </c>
      <c r="C859" s="35" t="str">
        <f>IF(BPU!C859="","",BPU!C859)</f>
        <v/>
      </c>
      <c r="D859" s="44" t="str">
        <f>IF(DQE!D859="","",DQE!D859)</f>
        <v/>
      </c>
      <c r="E859" s="37" t="str">
        <f>IF(BPU!D859="","",BPU!D859)</f>
        <v/>
      </c>
      <c r="F859" s="32" t="str">
        <f>IF(BPU!E859="","",BPU!E859)</f>
        <v/>
      </c>
      <c r="G859" s="38" t="str">
        <f>IF(DQE!F859="","",DQE!F859)</f>
        <v/>
      </c>
    </row>
    <row r="860" ht="26" customHeight="1">
      <c r="A860" s="35" t="str">
        <f>IF(BPU!A860="","",BPU!A860)</f>
        <v/>
      </c>
      <c r="B860" s="32" t="str">
        <f>IF(BPU!B860="","",BPU!B860)</f>
        <v/>
      </c>
      <c r="C860" s="35" t="str">
        <f>IF(BPU!C860="","",BPU!C860)</f>
        <v/>
      </c>
      <c r="D860" s="44" t="str">
        <f>IF(DQE!D860="","",DQE!D860)</f>
        <v/>
      </c>
      <c r="E860" s="37" t="str">
        <f>IF(BPU!D860="","",BPU!D860)</f>
        <v/>
      </c>
      <c r="F860" s="32" t="str">
        <f>IF(BPU!E860="","",BPU!E860)</f>
        <v/>
      </c>
      <c r="G860" s="38" t="str">
        <f>IF(DQE!F860="","",DQE!F860)</f>
        <v/>
      </c>
    </row>
    <row r="861" ht="26" customHeight="1">
      <c r="A861" s="35" t="str">
        <f>IF(BPU!A861="","",BPU!A861)</f>
        <v/>
      </c>
      <c r="B861" s="32" t="str">
        <f>IF(BPU!B861="","",BPU!B861)</f>
        <v/>
      </c>
      <c r="C861" s="35" t="str">
        <f>IF(BPU!C861="","",BPU!C861)</f>
        <v/>
      </c>
      <c r="D861" s="44" t="str">
        <f>IF(DQE!D861="","",DQE!D861)</f>
        <v/>
      </c>
      <c r="E861" s="37" t="str">
        <f>IF(BPU!D861="","",BPU!D861)</f>
        <v/>
      </c>
      <c r="F861" s="32" t="str">
        <f>IF(BPU!E861="","",BPU!E861)</f>
        <v/>
      </c>
      <c r="G861" s="38" t="str">
        <f>IF(DQE!F861="","",DQE!F861)</f>
        <v/>
      </c>
    </row>
    <row r="862" ht="26" customHeight="1">
      <c r="A862" s="35" t="str">
        <f>IF(BPU!A862="","",BPU!A862)</f>
        <v/>
      </c>
      <c r="B862" s="32" t="str">
        <f>IF(BPU!B862="","",BPU!B862)</f>
        <v/>
      </c>
      <c r="C862" s="35" t="str">
        <f>IF(BPU!C862="","",BPU!C862)</f>
        <v/>
      </c>
      <c r="D862" s="44" t="str">
        <f>IF(DQE!D862="","",DQE!D862)</f>
        <v/>
      </c>
      <c r="E862" s="37" t="str">
        <f>IF(BPU!D862="","",BPU!D862)</f>
        <v/>
      </c>
      <c r="F862" s="32" t="str">
        <f>IF(BPU!E862="","",BPU!E862)</f>
        <v/>
      </c>
      <c r="G862" s="38" t="str">
        <f>IF(DQE!F862="","",DQE!F862)</f>
        <v/>
      </c>
    </row>
    <row r="863" ht="26" customHeight="1">
      <c r="A863" s="35" t="str">
        <f>IF(BPU!A863="","",BPU!A863)</f>
        <v/>
      </c>
      <c r="B863" s="32" t="str">
        <f>IF(BPU!B863="","",BPU!B863)</f>
        <v/>
      </c>
      <c r="C863" s="35" t="str">
        <f>IF(BPU!C863="","",BPU!C863)</f>
        <v/>
      </c>
      <c r="D863" s="44" t="str">
        <f>IF(DQE!D863="","",DQE!D863)</f>
        <v/>
      </c>
      <c r="E863" s="37" t="str">
        <f>IF(BPU!D863="","",BPU!D863)</f>
        <v/>
      </c>
      <c r="F863" s="32" t="str">
        <f>IF(BPU!E863="","",BPU!E863)</f>
        <v/>
      </c>
      <c r="G863" s="38" t="str">
        <f>IF(DQE!F863="","",DQE!F863)</f>
        <v/>
      </c>
    </row>
    <row r="864" ht="26" customHeight="1">
      <c r="A864" s="35" t="str">
        <f>IF(BPU!A864="","",BPU!A864)</f>
        <v/>
      </c>
      <c r="B864" s="32" t="str">
        <f>IF(BPU!B864="","",BPU!B864)</f>
        <v/>
      </c>
      <c r="C864" s="35" t="str">
        <f>IF(BPU!C864="","",BPU!C864)</f>
        <v/>
      </c>
      <c r="D864" s="44" t="str">
        <f>IF(DQE!D864="","",DQE!D864)</f>
        <v/>
      </c>
      <c r="E864" s="37" t="str">
        <f>IF(BPU!D864="","",BPU!D864)</f>
        <v/>
      </c>
      <c r="F864" s="32" t="str">
        <f>IF(BPU!E864="","",BPU!E864)</f>
        <v/>
      </c>
      <c r="G864" s="38" t="str">
        <f>IF(DQE!F864="","",DQE!F864)</f>
        <v/>
      </c>
    </row>
    <row r="865" ht="26" customHeight="1">
      <c r="A865" s="35" t="str">
        <f>IF(BPU!A865="","",BPU!A865)</f>
        <v/>
      </c>
      <c r="B865" s="32" t="str">
        <f>IF(BPU!B865="","",BPU!B865)</f>
        <v/>
      </c>
      <c r="C865" s="35" t="str">
        <f>IF(BPU!C865="","",BPU!C865)</f>
        <v/>
      </c>
      <c r="D865" s="44" t="str">
        <f>IF(DQE!D865="","",DQE!D865)</f>
        <v/>
      </c>
      <c r="E865" s="37" t="str">
        <f>IF(BPU!D865="","",BPU!D865)</f>
        <v/>
      </c>
      <c r="F865" s="32" t="str">
        <f>IF(BPU!E865="","",BPU!E865)</f>
        <v/>
      </c>
      <c r="G865" s="38" t="str">
        <f>IF(DQE!F865="","",DQE!F865)</f>
        <v/>
      </c>
    </row>
    <row r="866" ht="26" customHeight="1">
      <c r="A866" s="35" t="str">
        <f>IF(BPU!A866="","",BPU!A866)</f>
        <v/>
      </c>
      <c r="B866" s="32" t="str">
        <f>IF(BPU!B866="","",BPU!B866)</f>
        <v/>
      </c>
      <c r="C866" s="35" t="str">
        <f>IF(BPU!C866="","",BPU!C866)</f>
        <v/>
      </c>
      <c r="D866" s="44" t="str">
        <f>IF(DQE!D866="","",DQE!D866)</f>
        <v/>
      </c>
      <c r="E866" s="37" t="str">
        <f>IF(BPU!D866="","",BPU!D866)</f>
        <v/>
      </c>
      <c r="F866" s="32" t="str">
        <f>IF(BPU!E866="","",BPU!E866)</f>
        <v/>
      </c>
      <c r="G866" s="38" t="str">
        <f>IF(DQE!F866="","",DQE!F866)</f>
        <v/>
      </c>
    </row>
    <row r="867" ht="26" customHeight="1">
      <c r="A867" s="35" t="str">
        <f>IF(BPU!A867="","",BPU!A867)</f>
        <v/>
      </c>
      <c r="B867" s="32" t="str">
        <f>IF(BPU!B867="","",BPU!B867)</f>
        <v/>
      </c>
      <c r="C867" s="35" t="str">
        <f>IF(BPU!C867="","",BPU!C867)</f>
        <v/>
      </c>
      <c r="D867" s="44" t="str">
        <f>IF(DQE!D867="","",DQE!D867)</f>
        <v/>
      </c>
      <c r="E867" s="37" t="str">
        <f>IF(BPU!D867="","",BPU!D867)</f>
        <v/>
      </c>
      <c r="F867" s="32" t="str">
        <f>IF(BPU!E867="","",BPU!E867)</f>
        <v/>
      </c>
      <c r="G867" s="38" t="str">
        <f>IF(DQE!F867="","",DQE!F867)</f>
        <v/>
      </c>
    </row>
    <row r="868" ht="26" customHeight="1">
      <c r="A868" s="35" t="str">
        <f>IF(BPU!A868="","",BPU!A868)</f>
        <v/>
      </c>
      <c r="B868" s="32" t="str">
        <f>IF(BPU!B868="","",BPU!B868)</f>
        <v/>
      </c>
      <c r="C868" s="35" t="str">
        <f>IF(BPU!C868="","",BPU!C868)</f>
        <v/>
      </c>
      <c r="D868" s="44" t="str">
        <f>IF(DQE!D868="","",DQE!D868)</f>
        <v/>
      </c>
      <c r="E868" s="37" t="str">
        <f>IF(BPU!D868="","",BPU!D868)</f>
        <v/>
      </c>
      <c r="F868" s="32" t="str">
        <f>IF(BPU!E868="","",BPU!E868)</f>
        <v/>
      </c>
      <c r="G868" s="38" t="str">
        <f>IF(DQE!F868="","",DQE!F868)</f>
        <v/>
      </c>
    </row>
    <row r="869" ht="26" customHeight="1">
      <c r="A869" s="35" t="str">
        <f>IF(BPU!A869="","",BPU!A869)</f>
        <v/>
      </c>
      <c r="B869" s="32" t="str">
        <f>IF(BPU!B869="","",BPU!B869)</f>
        <v/>
      </c>
      <c r="C869" s="35" t="str">
        <f>IF(BPU!C869="","",BPU!C869)</f>
        <v/>
      </c>
      <c r="D869" s="44" t="str">
        <f>IF(DQE!D869="","",DQE!D869)</f>
        <v/>
      </c>
      <c r="E869" s="37" t="str">
        <f>IF(BPU!D869="","",BPU!D869)</f>
        <v/>
      </c>
      <c r="F869" s="32" t="str">
        <f>IF(BPU!E869="","",BPU!E869)</f>
        <v/>
      </c>
      <c r="G869" s="38" t="str">
        <f>IF(DQE!F869="","",DQE!F869)</f>
        <v/>
      </c>
    </row>
    <row r="870" ht="26" customHeight="1">
      <c r="A870" s="35" t="str">
        <f>IF(BPU!A870="","",BPU!A870)</f>
        <v/>
      </c>
      <c r="B870" s="32" t="str">
        <f>IF(BPU!B870="","",BPU!B870)</f>
        <v/>
      </c>
      <c r="C870" s="35" t="str">
        <f>IF(BPU!C870="","",BPU!C870)</f>
        <v/>
      </c>
      <c r="D870" s="44" t="str">
        <f>IF(DQE!D870="","",DQE!D870)</f>
        <v/>
      </c>
      <c r="E870" s="37" t="str">
        <f>IF(BPU!D870="","",BPU!D870)</f>
        <v/>
      </c>
      <c r="F870" s="32" t="str">
        <f>IF(BPU!E870="","",BPU!E870)</f>
        <v/>
      </c>
      <c r="G870" s="38" t="str">
        <f>IF(DQE!F870="","",DQE!F870)</f>
        <v/>
      </c>
    </row>
    <row r="871" ht="26" customHeight="1">
      <c r="A871" s="35" t="str">
        <f>IF(BPU!A871="","",BPU!A871)</f>
        <v/>
      </c>
      <c r="B871" s="32" t="str">
        <f>IF(BPU!B871="","",BPU!B871)</f>
        <v/>
      </c>
      <c r="C871" s="35" t="str">
        <f>IF(BPU!C871="","",BPU!C871)</f>
        <v/>
      </c>
      <c r="D871" s="44" t="str">
        <f>IF(DQE!D871="","",DQE!D871)</f>
        <v/>
      </c>
      <c r="E871" s="37" t="str">
        <f>IF(BPU!D871="","",BPU!D871)</f>
        <v/>
      </c>
      <c r="F871" s="32" t="str">
        <f>IF(BPU!E871="","",BPU!E871)</f>
        <v/>
      </c>
      <c r="G871" s="38" t="str">
        <f>IF(DQE!F871="","",DQE!F871)</f>
        <v/>
      </c>
    </row>
    <row r="872" ht="26" customHeight="1">
      <c r="A872" s="35" t="str">
        <f>IF(BPU!A872="","",BPU!A872)</f>
        <v/>
      </c>
      <c r="B872" s="32" t="str">
        <f>IF(BPU!B872="","",BPU!B872)</f>
        <v/>
      </c>
      <c r="C872" s="35" t="str">
        <f>IF(BPU!C872="","",BPU!C872)</f>
        <v/>
      </c>
      <c r="D872" s="44" t="str">
        <f>IF(DQE!D872="","",DQE!D872)</f>
        <v/>
      </c>
      <c r="E872" s="37" t="str">
        <f>IF(BPU!D872="","",BPU!D872)</f>
        <v/>
      </c>
      <c r="F872" s="32" t="str">
        <f>IF(BPU!E872="","",BPU!E872)</f>
        <v/>
      </c>
      <c r="G872" s="38" t="str">
        <f>IF(DQE!F872="","",DQE!F872)</f>
        <v/>
      </c>
    </row>
    <row r="873" ht="26" customHeight="1">
      <c r="A873" s="35" t="str">
        <f>IF(BPU!A873="","",BPU!A873)</f>
        <v/>
      </c>
      <c r="B873" s="32" t="str">
        <f>IF(BPU!B873="","",BPU!B873)</f>
        <v/>
      </c>
      <c r="C873" s="35" t="str">
        <f>IF(BPU!C873="","",BPU!C873)</f>
        <v/>
      </c>
      <c r="D873" s="44" t="str">
        <f>IF(DQE!D873="","",DQE!D873)</f>
        <v/>
      </c>
      <c r="E873" s="37" t="str">
        <f>IF(BPU!D873="","",BPU!D873)</f>
        <v/>
      </c>
      <c r="F873" s="32" t="str">
        <f>IF(BPU!E873="","",BPU!E873)</f>
        <v/>
      </c>
      <c r="G873" s="38" t="str">
        <f>IF(DQE!F873="","",DQE!F873)</f>
        <v/>
      </c>
    </row>
    <row r="874" ht="26" customHeight="1">
      <c r="A874" s="35" t="str">
        <f>IF(BPU!A874="","",BPU!A874)</f>
        <v/>
      </c>
      <c r="B874" s="32" t="str">
        <f>IF(BPU!B874="","",BPU!B874)</f>
        <v/>
      </c>
      <c r="C874" s="35" t="str">
        <f>IF(BPU!C874="","",BPU!C874)</f>
        <v/>
      </c>
      <c r="D874" s="44" t="str">
        <f>IF(DQE!D874="","",DQE!D874)</f>
        <v/>
      </c>
      <c r="E874" s="37" t="str">
        <f>IF(BPU!D874="","",BPU!D874)</f>
        <v/>
      </c>
      <c r="F874" s="32" t="str">
        <f>IF(BPU!E874="","",BPU!E874)</f>
        <v/>
      </c>
      <c r="G874" s="38" t="str">
        <f>IF(DQE!F874="","",DQE!F874)</f>
        <v/>
      </c>
    </row>
    <row r="875" ht="26" customHeight="1">
      <c r="A875" s="35" t="str">
        <f>IF(BPU!A875="","",BPU!A875)</f>
        <v/>
      </c>
      <c r="B875" s="32" t="str">
        <f>IF(BPU!B875="","",BPU!B875)</f>
        <v/>
      </c>
      <c r="C875" s="35" t="str">
        <f>IF(BPU!C875="","",BPU!C875)</f>
        <v/>
      </c>
      <c r="D875" s="44" t="str">
        <f>IF(DQE!D875="","",DQE!D875)</f>
        <v/>
      </c>
      <c r="E875" s="37" t="str">
        <f>IF(BPU!D875="","",BPU!D875)</f>
        <v/>
      </c>
      <c r="F875" s="32" t="str">
        <f>IF(BPU!E875="","",BPU!E875)</f>
        <v/>
      </c>
      <c r="G875" s="38" t="str">
        <f>IF(DQE!F875="","",DQE!F875)</f>
        <v/>
      </c>
    </row>
    <row r="876" ht="26" customHeight="1">
      <c r="A876" s="35" t="str">
        <f>IF(BPU!A876="","",BPU!A876)</f>
        <v/>
      </c>
      <c r="B876" s="32" t="str">
        <f>IF(BPU!B876="","",BPU!B876)</f>
        <v/>
      </c>
      <c r="C876" s="35" t="str">
        <f>IF(BPU!C876="","",BPU!C876)</f>
        <v/>
      </c>
      <c r="D876" s="44" t="str">
        <f>IF(DQE!D876="","",DQE!D876)</f>
        <v/>
      </c>
      <c r="E876" s="37" t="str">
        <f>IF(BPU!D876="","",BPU!D876)</f>
        <v/>
      </c>
      <c r="F876" s="32" t="str">
        <f>IF(BPU!E876="","",BPU!E876)</f>
        <v/>
      </c>
      <c r="G876" s="38" t="str">
        <f>IF(DQE!F876="","",DQE!F876)</f>
        <v/>
      </c>
    </row>
    <row r="877" ht="26" customHeight="1">
      <c r="A877" s="35" t="str">
        <f>IF(BPU!A877="","",BPU!A877)</f>
        <v/>
      </c>
      <c r="B877" s="32" t="str">
        <f>IF(BPU!B877="","",BPU!B877)</f>
        <v/>
      </c>
      <c r="C877" s="35" t="str">
        <f>IF(BPU!C877="","",BPU!C877)</f>
        <v/>
      </c>
      <c r="D877" s="44" t="str">
        <f>IF(DQE!D877="","",DQE!D877)</f>
        <v/>
      </c>
      <c r="E877" s="37" t="str">
        <f>IF(BPU!D877="","",BPU!D877)</f>
        <v/>
      </c>
      <c r="F877" s="32" t="str">
        <f>IF(BPU!E877="","",BPU!E877)</f>
        <v/>
      </c>
      <c r="G877" s="38" t="str">
        <f>IF(DQE!F877="","",DQE!F877)</f>
        <v/>
      </c>
    </row>
    <row r="878" ht="26" customHeight="1">
      <c r="A878" s="35" t="str">
        <f>IF(BPU!A878="","",BPU!A878)</f>
        <v/>
      </c>
      <c r="B878" s="32" t="str">
        <f>IF(BPU!B878="","",BPU!B878)</f>
        <v/>
      </c>
      <c r="C878" s="35" t="str">
        <f>IF(BPU!C878="","",BPU!C878)</f>
        <v/>
      </c>
      <c r="D878" s="44" t="str">
        <f>IF(DQE!D878="","",DQE!D878)</f>
        <v/>
      </c>
      <c r="E878" s="37" t="str">
        <f>IF(BPU!D878="","",BPU!D878)</f>
        <v/>
      </c>
      <c r="F878" s="32" t="str">
        <f>IF(BPU!E878="","",BPU!E878)</f>
        <v/>
      </c>
      <c r="G878" s="38" t="str">
        <f>IF(DQE!F878="","",DQE!F878)</f>
        <v/>
      </c>
    </row>
    <row r="879" ht="26" customHeight="1">
      <c r="A879" s="35" t="str">
        <f>IF(BPU!A879="","",BPU!A879)</f>
        <v/>
      </c>
      <c r="B879" s="32" t="str">
        <f>IF(BPU!B879="","",BPU!B879)</f>
        <v/>
      </c>
      <c r="C879" s="35" t="str">
        <f>IF(BPU!C879="","",BPU!C879)</f>
        <v/>
      </c>
      <c r="D879" s="44" t="str">
        <f>IF(DQE!D879="","",DQE!D879)</f>
        <v/>
      </c>
      <c r="E879" s="37" t="str">
        <f>IF(BPU!D879="","",BPU!D879)</f>
        <v/>
      </c>
      <c r="F879" s="32" t="str">
        <f>IF(BPU!E879="","",BPU!E879)</f>
        <v/>
      </c>
      <c r="G879" s="38" t="str">
        <f>IF(DQE!F879="","",DQE!F879)</f>
        <v/>
      </c>
    </row>
    <row r="880" ht="26" customHeight="1">
      <c r="A880" s="35" t="str">
        <f>IF(BPU!A880="","",BPU!A880)</f>
        <v/>
      </c>
      <c r="B880" s="32" t="str">
        <f>IF(BPU!B880="","",BPU!B880)</f>
        <v/>
      </c>
      <c r="C880" s="35" t="str">
        <f>IF(BPU!C880="","",BPU!C880)</f>
        <v/>
      </c>
      <c r="D880" s="44" t="str">
        <f>IF(DQE!D880="","",DQE!D880)</f>
        <v/>
      </c>
      <c r="E880" s="37" t="str">
        <f>IF(BPU!D880="","",BPU!D880)</f>
        <v/>
      </c>
      <c r="F880" s="32" t="str">
        <f>IF(BPU!E880="","",BPU!E880)</f>
        <v/>
      </c>
      <c r="G880" s="38" t="str">
        <f>IF(DQE!F880="","",DQE!F880)</f>
        <v/>
      </c>
    </row>
    <row r="881" ht="26" customHeight="1">
      <c r="A881" s="35" t="str">
        <f>IF(BPU!A881="","",BPU!A881)</f>
        <v/>
      </c>
      <c r="B881" s="32" t="str">
        <f>IF(BPU!B881="","",BPU!B881)</f>
        <v/>
      </c>
      <c r="C881" s="35" t="str">
        <f>IF(BPU!C881="","",BPU!C881)</f>
        <v/>
      </c>
      <c r="D881" s="44" t="str">
        <f>IF(DQE!D881="","",DQE!D881)</f>
        <v/>
      </c>
      <c r="E881" s="37" t="str">
        <f>IF(BPU!D881="","",BPU!D881)</f>
        <v/>
      </c>
      <c r="F881" s="32" t="str">
        <f>IF(BPU!E881="","",BPU!E881)</f>
        <v/>
      </c>
      <c r="G881" s="38" t="str">
        <f>IF(DQE!F881="","",DQE!F881)</f>
        <v/>
      </c>
    </row>
    <row r="882" ht="26" customHeight="1">
      <c r="A882" s="35" t="str">
        <f>IF(BPU!A882="","",BPU!A882)</f>
        <v/>
      </c>
      <c r="B882" s="32" t="str">
        <f>IF(BPU!B882="","",BPU!B882)</f>
        <v/>
      </c>
      <c r="C882" s="35" t="str">
        <f>IF(BPU!C882="","",BPU!C882)</f>
        <v/>
      </c>
      <c r="D882" s="44" t="str">
        <f>IF(DQE!D882="","",DQE!D882)</f>
        <v/>
      </c>
      <c r="E882" s="37" t="str">
        <f>IF(BPU!D882="","",BPU!D882)</f>
        <v/>
      </c>
      <c r="F882" s="32" t="str">
        <f>IF(BPU!E882="","",BPU!E882)</f>
        <v/>
      </c>
      <c r="G882" s="38" t="str">
        <f>IF(DQE!F882="","",DQE!F882)</f>
        <v/>
      </c>
    </row>
    <row r="883" ht="26" customHeight="1">
      <c r="A883" s="35" t="str">
        <f>IF(BPU!A883="","",BPU!A883)</f>
        <v/>
      </c>
      <c r="B883" s="32" t="str">
        <f>IF(BPU!B883="","",BPU!B883)</f>
        <v/>
      </c>
      <c r="C883" s="35" t="str">
        <f>IF(BPU!C883="","",BPU!C883)</f>
        <v/>
      </c>
      <c r="D883" s="44" t="str">
        <f>IF(DQE!D883="","",DQE!D883)</f>
        <v/>
      </c>
      <c r="E883" s="37" t="str">
        <f>IF(BPU!D883="","",BPU!D883)</f>
        <v/>
      </c>
      <c r="F883" s="32" t="str">
        <f>IF(BPU!E883="","",BPU!E883)</f>
        <v/>
      </c>
      <c r="G883" s="38" t="str">
        <f>IF(DQE!F883="","",DQE!F883)</f>
        <v/>
      </c>
    </row>
    <row r="884" ht="26" customHeight="1">
      <c r="A884" s="35" t="str">
        <f>IF(BPU!A884="","",BPU!A884)</f>
        <v/>
      </c>
      <c r="B884" s="32" t="str">
        <f>IF(BPU!B884="","",BPU!B884)</f>
        <v/>
      </c>
      <c r="C884" s="35" t="str">
        <f>IF(BPU!C884="","",BPU!C884)</f>
        <v/>
      </c>
      <c r="D884" s="44" t="str">
        <f>IF(DQE!D884="","",DQE!D884)</f>
        <v/>
      </c>
      <c r="E884" s="37" t="str">
        <f>IF(BPU!D884="","",BPU!D884)</f>
        <v/>
      </c>
      <c r="F884" s="32" t="str">
        <f>IF(BPU!E884="","",BPU!E884)</f>
        <v/>
      </c>
      <c r="G884" s="38" t="str">
        <f>IF(DQE!F884="","",DQE!F884)</f>
        <v/>
      </c>
    </row>
    <row r="885" ht="26" customHeight="1">
      <c r="A885" s="35" t="str">
        <f>IF(BPU!A885="","",BPU!A885)</f>
        <v/>
      </c>
      <c r="B885" s="32" t="str">
        <f>IF(BPU!B885="","",BPU!B885)</f>
        <v/>
      </c>
      <c r="C885" s="35" t="str">
        <f>IF(BPU!C885="","",BPU!C885)</f>
        <v/>
      </c>
      <c r="D885" s="44" t="str">
        <f>IF(DQE!D885="","",DQE!D885)</f>
        <v/>
      </c>
      <c r="E885" s="37" t="str">
        <f>IF(BPU!D885="","",BPU!D885)</f>
        <v/>
      </c>
      <c r="F885" s="32" t="str">
        <f>IF(BPU!E885="","",BPU!E885)</f>
        <v/>
      </c>
      <c r="G885" s="38" t="str">
        <f>IF(DQE!F885="","",DQE!F885)</f>
        <v/>
      </c>
    </row>
    <row r="886" ht="26" customHeight="1">
      <c r="A886" s="35" t="str">
        <f>IF(BPU!A886="","",BPU!A886)</f>
        <v/>
      </c>
      <c r="B886" s="32" t="str">
        <f>IF(BPU!B886="","",BPU!B886)</f>
        <v/>
      </c>
      <c r="C886" s="35" t="str">
        <f>IF(BPU!C886="","",BPU!C886)</f>
        <v/>
      </c>
      <c r="D886" s="44" t="str">
        <f>IF(DQE!D886="","",DQE!D886)</f>
        <v/>
      </c>
      <c r="E886" s="37" t="str">
        <f>IF(BPU!D886="","",BPU!D886)</f>
        <v/>
      </c>
      <c r="F886" s="32" t="str">
        <f>IF(BPU!E886="","",BPU!E886)</f>
        <v/>
      </c>
      <c r="G886" s="38" t="str">
        <f>IF(DQE!F886="","",DQE!F886)</f>
        <v/>
      </c>
    </row>
    <row r="887" ht="26" customHeight="1">
      <c r="A887" s="35" t="str">
        <f>IF(BPU!A887="","",BPU!A887)</f>
        <v/>
      </c>
      <c r="B887" s="32" t="str">
        <f>IF(BPU!B887="","",BPU!B887)</f>
        <v/>
      </c>
      <c r="C887" s="35" t="str">
        <f>IF(BPU!C887="","",BPU!C887)</f>
        <v/>
      </c>
      <c r="D887" s="44" t="str">
        <f>IF(DQE!D887="","",DQE!D887)</f>
        <v/>
      </c>
      <c r="E887" s="37" t="str">
        <f>IF(BPU!D887="","",BPU!D887)</f>
        <v/>
      </c>
      <c r="F887" s="32" t="str">
        <f>IF(BPU!E887="","",BPU!E887)</f>
        <v/>
      </c>
      <c r="G887" s="38" t="str">
        <f>IF(DQE!F887="","",DQE!F887)</f>
        <v/>
      </c>
    </row>
    <row r="888" ht="26" customHeight="1">
      <c r="A888" s="35" t="str">
        <f>IF(BPU!A888="","",BPU!A888)</f>
        <v/>
      </c>
      <c r="B888" s="32" t="str">
        <f>IF(BPU!B888="","",BPU!B888)</f>
        <v/>
      </c>
      <c r="C888" s="35" t="str">
        <f>IF(BPU!C888="","",BPU!C888)</f>
        <v/>
      </c>
      <c r="D888" s="44" t="str">
        <f>IF(DQE!D888="","",DQE!D888)</f>
        <v/>
      </c>
      <c r="E888" s="37" t="str">
        <f>IF(BPU!D888="","",BPU!D888)</f>
        <v/>
      </c>
      <c r="F888" s="32" t="str">
        <f>IF(BPU!E888="","",BPU!E888)</f>
        <v/>
      </c>
      <c r="G888" s="38" t="str">
        <f>IF(DQE!F888="","",DQE!F888)</f>
        <v/>
      </c>
    </row>
    <row r="889" ht="26" customHeight="1">
      <c r="A889" s="35" t="str">
        <f>IF(BPU!A889="","",BPU!A889)</f>
        <v/>
      </c>
      <c r="B889" s="32" t="str">
        <f>IF(BPU!B889="","",BPU!B889)</f>
        <v/>
      </c>
      <c r="C889" s="35" t="str">
        <f>IF(BPU!C889="","",BPU!C889)</f>
        <v/>
      </c>
      <c r="D889" s="44" t="str">
        <f>IF(DQE!D889="","",DQE!D889)</f>
        <v/>
      </c>
      <c r="E889" s="37" t="str">
        <f>IF(BPU!D889="","",BPU!D889)</f>
        <v/>
      </c>
      <c r="F889" s="32" t="str">
        <f>IF(BPU!E889="","",BPU!E889)</f>
        <v/>
      </c>
      <c r="G889" s="38" t="str">
        <f>IF(DQE!F889="","",DQE!F889)</f>
        <v/>
      </c>
    </row>
    <row r="890" ht="26" customHeight="1">
      <c r="A890" s="35" t="str">
        <f>IF(BPU!A890="","",BPU!A890)</f>
        <v/>
      </c>
      <c r="B890" s="32" t="str">
        <f>IF(BPU!B890="","",BPU!B890)</f>
        <v/>
      </c>
      <c r="C890" s="35" t="str">
        <f>IF(BPU!C890="","",BPU!C890)</f>
        <v/>
      </c>
      <c r="D890" s="44" t="str">
        <f>IF(DQE!D890="","",DQE!D890)</f>
        <v/>
      </c>
      <c r="E890" s="37" t="str">
        <f>IF(BPU!D890="","",BPU!D890)</f>
        <v/>
      </c>
      <c r="F890" s="32" t="str">
        <f>IF(BPU!E890="","",BPU!E890)</f>
        <v/>
      </c>
      <c r="G890" s="38" t="str">
        <f>IF(DQE!F890="","",DQE!F890)</f>
        <v/>
      </c>
    </row>
    <row r="891" ht="26" customHeight="1">
      <c r="A891" s="35" t="str">
        <f>IF(BPU!A891="","",BPU!A891)</f>
        <v/>
      </c>
      <c r="B891" s="32" t="str">
        <f>IF(BPU!B891="","",BPU!B891)</f>
        <v/>
      </c>
      <c r="C891" s="35" t="str">
        <f>IF(BPU!C891="","",BPU!C891)</f>
        <v/>
      </c>
      <c r="D891" s="44" t="str">
        <f>IF(DQE!D891="","",DQE!D891)</f>
        <v/>
      </c>
      <c r="E891" s="37" t="str">
        <f>IF(BPU!D891="","",BPU!D891)</f>
        <v/>
      </c>
      <c r="F891" s="32" t="str">
        <f>IF(BPU!E891="","",BPU!E891)</f>
        <v/>
      </c>
      <c r="G891" s="38" t="str">
        <f>IF(DQE!F891="","",DQE!F891)</f>
        <v/>
      </c>
    </row>
    <row r="892" ht="26" customHeight="1">
      <c r="A892" s="35" t="str">
        <f>IF(BPU!A892="","",BPU!A892)</f>
        <v/>
      </c>
      <c r="B892" s="32" t="str">
        <f>IF(BPU!B892="","",BPU!B892)</f>
        <v/>
      </c>
      <c r="C892" s="35" t="str">
        <f>IF(BPU!C892="","",BPU!C892)</f>
        <v/>
      </c>
      <c r="D892" s="44" t="str">
        <f>IF(DQE!D892="","",DQE!D892)</f>
        <v/>
      </c>
      <c r="E892" s="37" t="str">
        <f>IF(BPU!D892="","",BPU!D892)</f>
        <v/>
      </c>
      <c r="F892" s="32" t="str">
        <f>IF(BPU!E892="","",BPU!E892)</f>
        <v/>
      </c>
      <c r="G892" s="38" t="str">
        <f>IF(DQE!F892="","",DQE!F892)</f>
        <v/>
      </c>
    </row>
    <row r="893" ht="26" customHeight="1">
      <c r="A893" s="35" t="str">
        <f>IF(BPU!A893="","",BPU!A893)</f>
        <v/>
      </c>
      <c r="B893" s="32" t="str">
        <f>IF(BPU!B893="","",BPU!B893)</f>
        <v/>
      </c>
      <c r="C893" s="35" t="str">
        <f>IF(BPU!C893="","",BPU!C893)</f>
        <v/>
      </c>
      <c r="D893" s="44" t="str">
        <f>IF(DQE!D893="","",DQE!D893)</f>
        <v/>
      </c>
      <c r="E893" s="37" t="str">
        <f>IF(BPU!D893="","",BPU!D893)</f>
        <v/>
      </c>
      <c r="F893" s="32" t="str">
        <f>IF(BPU!E893="","",BPU!E893)</f>
        <v/>
      </c>
      <c r="G893" s="38" t="str">
        <f>IF(DQE!F893="","",DQE!F893)</f>
        <v/>
      </c>
    </row>
    <row r="894" ht="26" customHeight="1">
      <c r="A894" s="35" t="str">
        <f>IF(BPU!A894="","",BPU!A894)</f>
        <v/>
      </c>
      <c r="B894" s="32" t="str">
        <f>IF(BPU!B894="","",BPU!B894)</f>
        <v/>
      </c>
      <c r="C894" s="35" t="str">
        <f>IF(BPU!C894="","",BPU!C894)</f>
        <v/>
      </c>
      <c r="D894" s="44" t="str">
        <f>IF(DQE!D894="","",DQE!D894)</f>
        <v/>
      </c>
      <c r="E894" s="37" t="str">
        <f>IF(BPU!D894="","",BPU!D894)</f>
        <v/>
      </c>
      <c r="F894" s="32" t="str">
        <f>IF(BPU!E894="","",BPU!E894)</f>
        <v/>
      </c>
      <c r="G894" s="38" t="str">
        <f>IF(DQE!F894="","",DQE!F894)</f>
        <v/>
      </c>
    </row>
    <row r="895" ht="26" customHeight="1">
      <c r="A895" s="35" t="str">
        <f>IF(BPU!A895="","",BPU!A895)</f>
        <v/>
      </c>
      <c r="B895" s="32" t="str">
        <f>IF(BPU!B895="","",BPU!B895)</f>
        <v/>
      </c>
      <c r="C895" s="35" t="str">
        <f>IF(BPU!C895="","",BPU!C895)</f>
        <v/>
      </c>
      <c r="D895" s="44" t="str">
        <f>IF(DQE!D895="","",DQE!D895)</f>
        <v/>
      </c>
      <c r="E895" s="37" t="str">
        <f>IF(BPU!D895="","",BPU!D895)</f>
        <v/>
      </c>
      <c r="F895" s="32" t="str">
        <f>IF(BPU!E895="","",BPU!E895)</f>
        <v/>
      </c>
      <c r="G895" s="38" t="str">
        <f>IF(DQE!F895="","",DQE!F895)</f>
        <v/>
      </c>
    </row>
    <row r="896" ht="26" customHeight="1">
      <c r="A896" s="35" t="str">
        <f>IF(BPU!A896="","",BPU!A896)</f>
        <v/>
      </c>
      <c r="B896" s="32" t="str">
        <f>IF(BPU!B896="","",BPU!B896)</f>
        <v/>
      </c>
      <c r="C896" s="35" t="str">
        <f>IF(BPU!C896="","",BPU!C896)</f>
        <v/>
      </c>
      <c r="D896" s="44" t="str">
        <f>IF(DQE!D896="","",DQE!D896)</f>
        <v/>
      </c>
      <c r="E896" s="37" t="str">
        <f>IF(BPU!D896="","",BPU!D896)</f>
        <v/>
      </c>
      <c r="F896" s="32" t="str">
        <f>IF(BPU!E896="","",BPU!E896)</f>
        <v/>
      </c>
      <c r="G896" s="38" t="str">
        <f>IF(DQE!F896="","",DQE!F896)</f>
        <v/>
      </c>
    </row>
    <row r="897" ht="26" customHeight="1">
      <c r="A897" s="35" t="str">
        <f>IF(BPU!A897="","",BPU!A897)</f>
        <v/>
      </c>
      <c r="B897" s="32" t="str">
        <f>IF(BPU!B897="","",BPU!B897)</f>
        <v/>
      </c>
      <c r="C897" s="35" t="str">
        <f>IF(BPU!C897="","",BPU!C897)</f>
        <v/>
      </c>
      <c r="D897" s="44" t="str">
        <f>IF(DQE!D897="","",DQE!D897)</f>
        <v/>
      </c>
      <c r="E897" s="37" t="str">
        <f>IF(BPU!D897="","",BPU!D897)</f>
        <v/>
      </c>
      <c r="F897" s="32" t="str">
        <f>IF(BPU!E897="","",BPU!E897)</f>
        <v/>
      </c>
      <c r="G897" s="38" t="str">
        <f>IF(DQE!F897="","",DQE!F897)</f>
        <v/>
      </c>
    </row>
    <row r="898" ht="26" customHeight="1">
      <c r="A898" s="35" t="str">
        <f>IF(BPU!A898="","",BPU!A898)</f>
        <v/>
      </c>
      <c r="B898" s="32" t="str">
        <f>IF(BPU!B898="","",BPU!B898)</f>
        <v/>
      </c>
      <c r="C898" s="35" t="str">
        <f>IF(BPU!C898="","",BPU!C898)</f>
        <v/>
      </c>
      <c r="D898" s="44" t="str">
        <f>IF(DQE!D898="","",DQE!D898)</f>
        <v/>
      </c>
      <c r="E898" s="37" t="str">
        <f>IF(BPU!D898="","",BPU!D898)</f>
        <v/>
      </c>
      <c r="F898" s="32" t="str">
        <f>IF(BPU!E898="","",BPU!E898)</f>
        <v/>
      </c>
      <c r="G898" s="38" t="str">
        <f>IF(DQE!F898="","",DQE!F898)</f>
        <v/>
      </c>
    </row>
    <row r="899" ht="26" customHeight="1">
      <c r="A899" s="35" t="str">
        <f>IF(BPU!A899="","",BPU!A899)</f>
        <v/>
      </c>
      <c r="B899" s="32" t="str">
        <f>IF(BPU!B899="","",BPU!B899)</f>
        <v/>
      </c>
      <c r="C899" s="35" t="str">
        <f>IF(BPU!C899="","",BPU!C899)</f>
        <v/>
      </c>
      <c r="D899" s="44" t="str">
        <f>IF(DQE!D899="","",DQE!D899)</f>
        <v/>
      </c>
      <c r="E899" s="37" t="str">
        <f>IF(BPU!D899="","",BPU!D899)</f>
        <v/>
      </c>
      <c r="F899" s="32" t="str">
        <f>IF(BPU!E899="","",BPU!E899)</f>
        <v/>
      </c>
      <c r="G899" s="38" t="str">
        <f>IF(DQE!F899="","",DQE!F899)</f>
        <v/>
      </c>
    </row>
    <row r="900" ht="26" customHeight="1">
      <c r="A900" s="35" t="str">
        <f>IF(BPU!A900="","",BPU!A900)</f>
        <v/>
      </c>
      <c r="B900" s="32" t="str">
        <f>IF(BPU!B900="","",BPU!B900)</f>
        <v/>
      </c>
      <c r="C900" s="35" t="str">
        <f>IF(BPU!C900="","",BPU!C900)</f>
        <v/>
      </c>
      <c r="D900" s="44" t="str">
        <f>IF(DQE!D900="","",DQE!D900)</f>
        <v/>
      </c>
      <c r="E900" s="37" t="str">
        <f>IF(BPU!D900="","",BPU!D900)</f>
        <v/>
      </c>
      <c r="F900" s="32" t="str">
        <f>IF(BPU!E900="","",BPU!E900)</f>
        <v/>
      </c>
      <c r="G900" s="38" t="str">
        <f>IF(DQE!F900="","",DQE!F900)</f>
        <v/>
      </c>
    </row>
    <row r="901" ht="26" customHeight="1">
      <c r="A901" s="35" t="str">
        <f>IF(BPU!A901="","",BPU!A901)</f>
        <v/>
      </c>
      <c r="B901" s="32" t="str">
        <f>IF(BPU!B901="","",BPU!B901)</f>
        <v/>
      </c>
      <c r="C901" s="35" t="str">
        <f>IF(BPU!C901="","",BPU!C901)</f>
        <v/>
      </c>
      <c r="D901" s="44" t="str">
        <f>IF(DQE!D901="","",DQE!D901)</f>
        <v/>
      </c>
      <c r="E901" s="37" t="str">
        <f>IF(BPU!D901="","",BPU!D901)</f>
        <v/>
      </c>
      <c r="F901" s="32" t="str">
        <f>IF(BPU!E901="","",BPU!E901)</f>
        <v/>
      </c>
      <c r="G901" s="38" t="str">
        <f>IF(DQE!F901="","",DQE!F901)</f>
        <v/>
      </c>
    </row>
    <row r="902" ht="26" customHeight="1">
      <c r="A902" s="35" t="str">
        <f>IF(BPU!A902="","",BPU!A902)</f>
        <v/>
      </c>
      <c r="B902" s="32" t="str">
        <f>IF(BPU!B902="","",BPU!B902)</f>
        <v/>
      </c>
      <c r="C902" s="35" t="str">
        <f>IF(BPU!C902="","",BPU!C902)</f>
        <v/>
      </c>
      <c r="D902" s="44" t="str">
        <f>IF(DQE!D902="","",DQE!D902)</f>
        <v/>
      </c>
      <c r="E902" s="37" t="str">
        <f>IF(BPU!D902="","",BPU!D902)</f>
        <v/>
      </c>
      <c r="F902" s="32" t="str">
        <f>IF(BPU!E902="","",BPU!E902)</f>
        <v/>
      </c>
      <c r="G902" s="38" t="str">
        <f>IF(DQE!F902="","",DQE!F902)</f>
        <v/>
      </c>
    </row>
    <row r="903" ht="26" customHeight="1">
      <c r="A903" s="35" t="str">
        <f>IF(BPU!A903="","",BPU!A903)</f>
        <v/>
      </c>
      <c r="B903" s="32" t="str">
        <f>IF(BPU!B903="","",BPU!B903)</f>
        <v/>
      </c>
      <c r="C903" s="35" t="str">
        <f>IF(BPU!C903="","",BPU!C903)</f>
        <v/>
      </c>
      <c r="D903" s="44" t="str">
        <f>IF(DQE!D903="","",DQE!D903)</f>
        <v/>
      </c>
      <c r="E903" s="37" t="str">
        <f>IF(BPU!D903="","",BPU!D903)</f>
        <v/>
      </c>
      <c r="F903" s="32" t="str">
        <f>IF(BPU!E903="","",BPU!E903)</f>
        <v/>
      </c>
      <c r="G903" s="38" t="str">
        <f>IF(DQE!F903="","",DQE!F903)</f>
        <v/>
      </c>
    </row>
    <row r="904" ht="26" customHeight="1">
      <c r="A904" s="35" t="str">
        <f>IF(BPU!A904="","",BPU!A904)</f>
        <v/>
      </c>
      <c r="B904" s="32" t="str">
        <f>IF(BPU!B904="","",BPU!B904)</f>
        <v/>
      </c>
      <c r="C904" s="35" t="str">
        <f>IF(BPU!C904="","",BPU!C904)</f>
        <v/>
      </c>
      <c r="D904" s="44" t="str">
        <f>IF(DQE!D904="","",DQE!D904)</f>
        <v/>
      </c>
      <c r="E904" s="37" t="str">
        <f>IF(BPU!D904="","",BPU!D904)</f>
        <v/>
      </c>
      <c r="F904" s="32" t="str">
        <f>IF(BPU!E904="","",BPU!E904)</f>
        <v/>
      </c>
      <c r="G904" s="38" t="str">
        <f>IF(DQE!F904="","",DQE!F904)</f>
        <v/>
      </c>
    </row>
    <row r="905" ht="26" customHeight="1">
      <c r="A905" s="35" t="str">
        <f>IF(BPU!A905="","",BPU!A905)</f>
        <v/>
      </c>
      <c r="B905" s="32" t="str">
        <f>IF(BPU!B905="","",BPU!B905)</f>
        <v/>
      </c>
      <c r="C905" s="35" t="str">
        <f>IF(BPU!C905="","",BPU!C905)</f>
        <v/>
      </c>
      <c r="D905" s="44" t="str">
        <f>IF(DQE!D905="","",DQE!D905)</f>
        <v/>
      </c>
      <c r="E905" s="37" t="str">
        <f>IF(BPU!D905="","",BPU!D905)</f>
        <v/>
      </c>
      <c r="F905" s="32" t="str">
        <f>IF(BPU!E905="","",BPU!E905)</f>
        <v/>
      </c>
      <c r="G905" s="38" t="str">
        <f>IF(DQE!F905="","",DQE!F905)</f>
        <v/>
      </c>
    </row>
    <row r="906" ht="26" customHeight="1">
      <c r="A906" s="35" t="str">
        <f>IF(BPU!A906="","",BPU!A906)</f>
        <v/>
      </c>
      <c r="B906" s="32" t="str">
        <f>IF(BPU!B906="","",BPU!B906)</f>
        <v/>
      </c>
      <c r="C906" s="35" t="str">
        <f>IF(BPU!C906="","",BPU!C906)</f>
        <v/>
      </c>
      <c r="D906" s="44" t="str">
        <f>IF(DQE!D906="","",DQE!D906)</f>
        <v/>
      </c>
      <c r="E906" s="37" t="str">
        <f>IF(BPU!D906="","",BPU!D906)</f>
        <v/>
      </c>
      <c r="F906" s="32" t="str">
        <f>IF(BPU!E906="","",BPU!E906)</f>
        <v/>
      </c>
      <c r="G906" s="38" t="str">
        <f>IF(DQE!F906="","",DQE!F906)</f>
        <v/>
      </c>
    </row>
    <row r="907" ht="26" customHeight="1">
      <c r="A907" s="35" t="str">
        <f>IF(BPU!A907="","",BPU!A907)</f>
        <v/>
      </c>
      <c r="B907" s="32" t="str">
        <f>IF(BPU!B907="","",BPU!B907)</f>
        <v/>
      </c>
      <c r="C907" s="35" t="str">
        <f>IF(BPU!C907="","",BPU!C907)</f>
        <v/>
      </c>
      <c r="D907" s="44" t="str">
        <f>IF(DQE!D907="","",DQE!D907)</f>
        <v/>
      </c>
      <c r="E907" s="37" t="str">
        <f>IF(BPU!D907="","",BPU!D907)</f>
        <v/>
      </c>
      <c r="F907" s="32" t="str">
        <f>IF(BPU!E907="","",BPU!E907)</f>
        <v/>
      </c>
      <c r="G907" s="38" t="str">
        <f>IF(DQE!F907="","",DQE!F907)</f>
        <v/>
      </c>
    </row>
    <row r="908" ht="26" customHeight="1">
      <c r="A908" s="35" t="str">
        <f>IF(BPU!A908="","",BPU!A908)</f>
        <v/>
      </c>
      <c r="B908" s="32" t="str">
        <f>IF(BPU!B908="","",BPU!B908)</f>
        <v/>
      </c>
      <c r="C908" s="35" t="str">
        <f>IF(BPU!C908="","",BPU!C908)</f>
        <v/>
      </c>
      <c r="D908" s="44" t="str">
        <f>IF(DQE!D908="","",DQE!D908)</f>
        <v/>
      </c>
      <c r="E908" s="37" t="str">
        <f>IF(BPU!D908="","",BPU!D908)</f>
        <v/>
      </c>
      <c r="F908" s="32" t="str">
        <f>IF(BPU!E908="","",BPU!E908)</f>
        <v/>
      </c>
      <c r="G908" s="38" t="str">
        <f>IF(DQE!F908="","",DQE!F908)</f>
        <v/>
      </c>
    </row>
    <row r="909" ht="26" customHeight="1">
      <c r="A909" s="35" t="str">
        <f>IF(BPU!A909="","",BPU!A909)</f>
        <v/>
      </c>
      <c r="B909" s="32" t="str">
        <f>IF(BPU!B909="","",BPU!B909)</f>
        <v/>
      </c>
      <c r="C909" s="35" t="str">
        <f>IF(BPU!C909="","",BPU!C909)</f>
        <v/>
      </c>
      <c r="D909" s="44" t="str">
        <f>IF(DQE!D909="","",DQE!D909)</f>
        <v/>
      </c>
      <c r="E909" s="37" t="str">
        <f>IF(BPU!D909="","",BPU!D909)</f>
        <v/>
      </c>
      <c r="F909" s="32" t="str">
        <f>IF(BPU!E909="","",BPU!E909)</f>
        <v/>
      </c>
      <c r="G909" s="38" t="str">
        <f>IF(DQE!F909="","",DQE!F909)</f>
        <v/>
      </c>
    </row>
    <row r="910" ht="26" customHeight="1">
      <c r="A910" s="35" t="str">
        <f>IF(BPU!A910="","",BPU!A910)</f>
        <v/>
      </c>
      <c r="B910" s="32" t="str">
        <f>IF(BPU!B910="","",BPU!B910)</f>
        <v/>
      </c>
      <c r="C910" s="35" t="str">
        <f>IF(BPU!C910="","",BPU!C910)</f>
        <v/>
      </c>
      <c r="D910" s="44" t="str">
        <f>IF(DQE!D910="","",DQE!D910)</f>
        <v/>
      </c>
      <c r="E910" s="37" t="str">
        <f>IF(BPU!D910="","",BPU!D910)</f>
        <v/>
      </c>
      <c r="F910" s="32" t="str">
        <f>IF(BPU!E910="","",BPU!E910)</f>
        <v/>
      </c>
      <c r="G910" s="38" t="str">
        <f>IF(DQE!F910="","",DQE!F910)</f>
        <v/>
      </c>
    </row>
    <row r="911" ht="26" customHeight="1">
      <c r="A911" s="35" t="str">
        <f>IF(BPU!A911="","",BPU!A911)</f>
        <v/>
      </c>
      <c r="B911" s="32" t="str">
        <f>IF(BPU!B911="","",BPU!B911)</f>
        <v/>
      </c>
      <c r="C911" s="35" t="str">
        <f>IF(BPU!C911="","",BPU!C911)</f>
        <v/>
      </c>
      <c r="D911" s="44" t="str">
        <f>IF(DQE!D911="","",DQE!D911)</f>
        <v/>
      </c>
      <c r="E911" s="37" t="str">
        <f>IF(BPU!D911="","",BPU!D911)</f>
        <v/>
      </c>
      <c r="F911" s="32" t="str">
        <f>IF(BPU!E911="","",BPU!E911)</f>
        <v/>
      </c>
      <c r="G911" s="38" t="str">
        <f>IF(DQE!F911="","",DQE!F911)</f>
        <v/>
      </c>
    </row>
    <row r="912" ht="26" customHeight="1">
      <c r="A912" s="35" t="str">
        <f>IF(BPU!A912="","",BPU!A912)</f>
        <v/>
      </c>
      <c r="B912" s="32" t="str">
        <f>IF(BPU!B912="","",BPU!B912)</f>
        <v/>
      </c>
      <c r="C912" s="35" t="str">
        <f>IF(BPU!C912="","",BPU!C912)</f>
        <v/>
      </c>
      <c r="D912" s="44" t="str">
        <f>IF(DQE!D912="","",DQE!D912)</f>
        <v/>
      </c>
      <c r="E912" s="37" t="str">
        <f>IF(BPU!D912="","",BPU!D912)</f>
        <v/>
      </c>
      <c r="F912" s="32" t="str">
        <f>IF(BPU!E912="","",BPU!E912)</f>
        <v/>
      </c>
      <c r="G912" s="38" t="str">
        <f>IF(DQE!F912="","",DQE!F912)</f>
        <v/>
      </c>
    </row>
    <row r="913" ht="26" customHeight="1">
      <c r="A913" s="35" t="str">
        <f>IF(BPU!A913="","",BPU!A913)</f>
        <v/>
      </c>
      <c r="B913" s="32" t="str">
        <f>IF(BPU!B913="","",BPU!B913)</f>
        <v/>
      </c>
      <c r="C913" s="35" t="str">
        <f>IF(BPU!C913="","",BPU!C913)</f>
        <v/>
      </c>
      <c r="D913" s="44" t="str">
        <f>IF(DQE!D913="","",DQE!D913)</f>
        <v/>
      </c>
      <c r="E913" s="37" t="str">
        <f>IF(BPU!D913="","",BPU!D913)</f>
        <v/>
      </c>
      <c r="F913" s="32" t="str">
        <f>IF(BPU!E913="","",BPU!E913)</f>
        <v/>
      </c>
      <c r="G913" s="38" t="str">
        <f>IF(DQE!F913="","",DQE!F913)</f>
        <v/>
      </c>
    </row>
    <row r="914" ht="26" customHeight="1">
      <c r="A914" s="35" t="str">
        <f>IF(BPU!A914="","",BPU!A914)</f>
        <v/>
      </c>
      <c r="B914" s="32" t="str">
        <f>IF(BPU!B914="","",BPU!B914)</f>
        <v/>
      </c>
      <c r="C914" s="35" t="str">
        <f>IF(BPU!C914="","",BPU!C914)</f>
        <v/>
      </c>
      <c r="D914" s="44" t="str">
        <f>IF(DQE!D914="","",DQE!D914)</f>
        <v/>
      </c>
      <c r="E914" s="37" t="str">
        <f>IF(BPU!D914="","",BPU!D914)</f>
        <v/>
      </c>
      <c r="F914" s="32" t="str">
        <f>IF(BPU!E914="","",BPU!E914)</f>
        <v/>
      </c>
      <c r="G914" s="38" t="str">
        <f>IF(DQE!F914="","",DQE!F914)</f>
        <v/>
      </c>
    </row>
    <row r="915" ht="26" customHeight="1">
      <c r="A915" s="35" t="str">
        <f>IF(BPU!A915="","",BPU!A915)</f>
        <v/>
      </c>
      <c r="B915" s="32" t="str">
        <f>IF(BPU!B915="","",BPU!B915)</f>
        <v/>
      </c>
      <c r="C915" s="35" t="str">
        <f>IF(BPU!C915="","",BPU!C915)</f>
        <v/>
      </c>
      <c r="D915" s="44" t="str">
        <f>IF(DQE!D915="","",DQE!D915)</f>
        <v/>
      </c>
      <c r="E915" s="37" t="str">
        <f>IF(BPU!D915="","",BPU!D915)</f>
        <v/>
      </c>
      <c r="F915" s="32" t="str">
        <f>IF(BPU!E915="","",BPU!E915)</f>
        <v/>
      </c>
      <c r="G915" s="38" t="str">
        <f>IF(DQE!F915="","",DQE!F915)</f>
        <v/>
      </c>
    </row>
    <row r="916" ht="26" customHeight="1">
      <c r="A916" s="35" t="str">
        <f>IF(BPU!A916="","",BPU!A916)</f>
        <v/>
      </c>
      <c r="B916" s="32" t="str">
        <f>IF(BPU!B916="","",BPU!B916)</f>
        <v/>
      </c>
      <c r="C916" s="35" t="str">
        <f>IF(BPU!C916="","",BPU!C916)</f>
        <v/>
      </c>
      <c r="D916" s="44" t="str">
        <f>IF(DQE!D916="","",DQE!D916)</f>
        <v/>
      </c>
      <c r="E916" s="37" t="str">
        <f>IF(BPU!D916="","",BPU!D916)</f>
        <v/>
      </c>
      <c r="F916" s="32" t="str">
        <f>IF(BPU!E916="","",BPU!E916)</f>
        <v/>
      </c>
      <c r="G916" s="38" t="str">
        <f>IF(DQE!F916="","",DQE!F916)</f>
        <v/>
      </c>
    </row>
    <row r="917" ht="26" customHeight="1">
      <c r="A917" s="35" t="str">
        <f>IF(BPU!A917="","",BPU!A917)</f>
        <v/>
      </c>
      <c r="B917" s="32" t="str">
        <f>IF(BPU!B917="","",BPU!B917)</f>
        <v/>
      </c>
      <c r="C917" s="35" t="str">
        <f>IF(BPU!C917="","",BPU!C917)</f>
        <v/>
      </c>
      <c r="D917" s="44" t="str">
        <f>IF(DQE!D917="","",DQE!D917)</f>
        <v/>
      </c>
      <c r="E917" s="37" t="str">
        <f>IF(BPU!D917="","",BPU!D917)</f>
        <v/>
      </c>
      <c r="F917" s="32" t="str">
        <f>IF(BPU!E917="","",BPU!E917)</f>
        <v/>
      </c>
      <c r="G917" s="38" t="str">
        <f>IF(DQE!F917="","",DQE!F917)</f>
        <v/>
      </c>
    </row>
    <row r="918" ht="26" customHeight="1">
      <c r="A918" s="35" t="str">
        <f>IF(BPU!A918="","",BPU!A918)</f>
        <v/>
      </c>
      <c r="B918" s="32" t="str">
        <f>IF(BPU!B918="","",BPU!B918)</f>
        <v/>
      </c>
      <c r="C918" s="35" t="str">
        <f>IF(BPU!C918="","",BPU!C918)</f>
        <v/>
      </c>
      <c r="D918" s="44" t="str">
        <f>IF(DQE!D918="","",DQE!D918)</f>
        <v/>
      </c>
      <c r="E918" s="37" t="str">
        <f>IF(BPU!D918="","",BPU!D918)</f>
        <v/>
      </c>
      <c r="F918" s="32" t="str">
        <f>IF(BPU!E918="","",BPU!E918)</f>
        <v/>
      </c>
      <c r="G918" s="38" t="str">
        <f>IF(DQE!F918="","",DQE!F918)</f>
        <v/>
      </c>
    </row>
    <row r="919" ht="26" customHeight="1">
      <c r="A919" s="35" t="str">
        <f>IF(BPU!A919="","",BPU!A919)</f>
        <v/>
      </c>
      <c r="B919" s="32" t="str">
        <f>IF(BPU!B919="","",BPU!B919)</f>
        <v/>
      </c>
      <c r="C919" s="35" t="str">
        <f>IF(BPU!C919="","",BPU!C919)</f>
        <v/>
      </c>
      <c r="D919" s="44" t="str">
        <f>IF(DQE!D919="","",DQE!D919)</f>
        <v/>
      </c>
      <c r="E919" s="37" t="str">
        <f>IF(BPU!D919="","",BPU!D919)</f>
        <v/>
      </c>
      <c r="F919" s="32" t="str">
        <f>IF(BPU!E919="","",BPU!E919)</f>
        <v/>
      </c>
      <c r="G919" s="38" t="str">
        <f>IF(DQE!F919="","",DQE!F919)</f>
        <v/>
      </c>
    </row>
    <row r="920" ht="26" customHeight="1">
      <c r="A920" s="35" t="str">
        <f>IF(BPU!A920="","",BPU!A920)</f>
        <v/>
      </c>
      <c r="B920" s="32" t="str">
        <f>IF(BPU!B920="","",BPU!B920)</f>
        <v/>
      </c>
      <c r="C920" s="35" t="str">
        <f>IF(BPU!C920="","",BPU!C920)</f>
        <v/>
      </c>
      <c r="D920" s="44" t="str">
        <f>IF(DQE!D920="","",DQE!D920)</f>
        <v/>
      </c>
      <c r="E920" s="37" t="str">
        <f>IF(BPU!D920="","",BPU!D920)</f>
        <v/>
      </c>
      <c r="F920" s="32" t="str">
        <f>IF(BPU!E920="","",BPU!E920)</f>
        <v/>
      </c>
      <c r="G920" s="38" t="str">
        <f>IF(DQE!F920="","",DQE!F920)</f>
        <v/>
      </c>
    </row>
    <row r="921" ht="26" customHeight="1">
      <c r="A921" s="35" t="str">
        <f>IF(BPU!A921="","",BPU!A921)</f>
        <v/>
      </c>
      <c r="B921" s="32" t="str">
        <f>IF(BPU!B921="","",BPU!B921)</f>
        <v/>
      </c>
      <c r="C921" s="35" t="str">
        <f>IF(BPU!C921="","",BPU!C921)</f>
        <v/>
      </c>
      <c r="D921" s="44" t="str">
        <f>IF(DQE!D921="","",DQE!D921)</f>
        <v/>
      </c>
      <c r="E921" s="37" t="str">
        <f>IF(BPU!D921="","",BPU!D921)</f>
        <v/>
      </c>
      <c r="F921" s="32" t="str">
        <f>IF(BPU!E921="","",BPU!E921)</f>
        <v/>
      </c>
      <c r="G921" s="38" t="str">
        <f>IF(DQE!F921="","",DQE!F921)</f>
        <v/>
      </c>
    </row>
    <row r="922" ht="26" customHeight="1">
      <c r="A922" s="35" t="str">
        <f>IF(BPU!A922="","",BPU!A922)</f>
        <v/>
      </c>
      <c r="B922" s="32" t="str">
        <f>IF(BPU!B922="","",BPU!B922)</f>
        <v/>
      </c>
      <c r="C922" s="35" t="str">
        <f>IF(BPU!C922="","",BPU!C922)</f>
        <v/>
      </c>
      <c r="D922" s="44" t="str">
        <f>IF(DQE!D922="","",DQE!D922)</f>
        <v/>
      </c>
      <c r="E922" s="37" t="str">
        <f>IF(BPU!D922="","",BPU!D922)</f>
        <v/>
      </c>
      <c r="F922" s="32" t="str">
        <f>IF(BPU!E922="","",BPU!E922)</f>
        <v/>
      </c>
      <c r="G922" s="38" t="str">
        <f>IF(DQE!F922="","",DQE!F922)</f>
        <v/>
      </c>
    </row>
    <row r="923" ht="26" customHeight="1">
      <c r="A923" s="35" t="str">
        <f>IF(BPU!A923="","",BPU!A923)</f>
        <v/>
      </c>
      <c r="B923" s="32" t="str">
        <f>IF(BPU!B923="","",BPU!B923)</f>
        <v/>
      </c>
      <c r="C923" s="35" t="str">
        <f>IF(BPU!C923="","",BPU!C923)</f>
        <v/>
      </c>
      <c r="D923" s="44" t="str">
        <f>IF(DQE!D923="","",DQE!D923)</f>
        <v/>
      </c>
      <c r="E923" s="37" t="str">
        <f>IF(BPU!D923="","",BPU!D923)</f>
        <v/>
      </c>
      <c r="F923" s="32" t="str">
        <f>IF(BPU!E923="","",BPU!E923)</f>
        <v/>
      </c>
      <c r="G923" s="38" t="str">
        <f>IF(DQE!F923="","",DQE!F923)</f>
        <v/>
      </c>
    </row>
    <row r="924" ht="26" customHeight="1">
      <c r="A924" s="35" t="str">
        <f>IF(BPU!A924="","",BPU!A924)</f>
        <v/>
      </c>
      <c r="B924" s="32" t="str">
        <f>IF(BPU!B924="","",BPU!B924)</f>
        <v/>
      </c>
      <c r="C924" s="35" t="str">
        <f>IF(BPU!C924="","",BPU!C924)</f>
        <v/>
      </c>
      <c r="D924" s="44" t="str">
        <f>IF(DQE!D924="","",DQE!D924)</f>
        <v/>
      </c>
      <c r="E924" s="37" t="str">
        <f>IF(BPU!D924="","",BPU!D924)</f>
        <v/>
      </c>
      <c r="F924" s="32" t="str">
        <f>IF(BPU!E924="","",BPU!E924)</f>
        <v/>
      </c>
      <c r="G924" s="38" t="str">
        <f>IF(DQE!F924="","",DQE!F924)</f>
        <v/>
      </c>
    </row>
    <row r="925" ht="26" customHeight="1">
      <c r="A925" s="35" t="str">
        <f>IF(BPU!A925="","",BPU!A925)</f>
        <v/>
      </c>
      <c r="B925" s="32" t="str">
        <f>IF(BPU!B925="","",BPU!B925)</f>
        <v/>
      </c>
      <c r="C925" s="35" t="str">
        <f>IF(BPU!C925="","",BPU!C925)</f>
        <v/>
      </c>
      <c r="D925" s="44" t="str">
        <f>IF(DQE!D925="","",DQE!D925)</f>
        <v/>
      </c>
      <c r="E925" s="37" t="str">
        <f>IF(BPU!D925="","",BPU!D925)</f>
        <v/>
      </c>
      <c r="F925" s="32" t="str">
        <f>IF(BPU!E925="","",BPU!E925)</f>
        <v/>
      </c>
      <c r="G925" s="38" t="str">
        <f>IF(DQE!F925="","",DQE!F925)</f>
        <v/>
      </c>
    </row>
    <row r="926" ht="26" customHeight="1">
      <c r="A926" s="35" t="str">
        <f>IF(BPU!A926="","",BPU!A926)</f>
        <v/>
      </c>
      <c r="B926" s="32" t="str">
        <f>IF(BPU!B926="","",BPU!B926)</f>
        <v/>
      </c>
      <c r="C926" s="35" t="str">
        <f>IF(BPU!C926="","",BPU!C926)</f>
        <v/>
      </c>
      <c r="D926" s="44" t="str">
        <f>IF(DQE!D926="","",DQE!D926)</f>
        <v/>
      </c>
      <c r="E926" s="37" t="str">
        <f>IF(BPU!D926="","",BPU!D926)</f>
        <v/>
      </c>
      <c r="F926" s="32" t="str">
        <f>IF(BPU!E926="","",BPU!E926)</f>
        <v/>
      </c>
      <c r="G926" s="38" t="str">
        <f>IF(DQE!F926="","",DQE!F926)</f>
        <v/>
      </c>
    </row>
    <row r="927" ht="26" customHeight="1">
      <c r="A927" s="35" t="str">
        <f>IF(BPU!A927="","",BPU!A927)</f>
        <v/>
      </c>
      <c r="B927" s="32" t="str">
        <f>IF(BPU!B927="","",BPU!B927)</f>
        <v/>
      </c>
      <c r="C927" s="35" t="str">
        <f>IF(BPU!C927="","",BPU!C927)</f>
        <v/>
      </c>
      <c r="D927" s="44" t="str">
        <f>IF(DQE!D927="","",DQE!D927)</f>
        <v/>
      </c>
      <c r="E927" s="37" t="str">
        <f>IF(BPU!D927="","",BPU!D927)</f>
        <v/>
      </c>
      <c r="F927" s="32" t="str">
        <f>IF(BPU!E927="","",BPU!E927)</f>
        <v/>
      </c>
      <c r="G927" s="38" t="str">
        <f>IF(DQE!F927="","",DQE!F927)</f>
        <v/>
      </c>
    </row>
    <row r="928" ht="26" customHeight="1">
      <c r="A928" s="35" t="str">
        <f>IF(BPU!A928="","",BPU!A928)</f>
        <v/>
      </c>
      <c r="B928" s="32" t="str">
        <f>IF(BPU!B928="","",BPU!B928)</f>
        <v/>
      </c>
      <c r="C928" s="35" t="str">
        <f>IF(BPU!C928="","",BPU!C928)</f>
        <v/>
      </c>
      <c r="D928" s="44" t="str">
        <f>IF(DQE!D928="","",DQE!D928)</f>
        <v/>
      </c>
      <c r="E928" s="37" t="str">
        <f>IF(BPU!D928="","",BPU!D928)</f>
        <v/>
      </c>
      <c r="F928" s="32" t="str">
        <f>IF(BPU!E928="","",BPU!E928)</f>
        <v/>
      </c>
      <c r="G928" s="38" t="str">
        <f>IF(DQE!F928="","",DQE!F928)</f>
        <v/>
      </c>
    </row>
    <row r="929" ht="26" customHeight="1">
      <c r="A929" s="35" t="str">
        <f>IF(BPU!A929="","",BPU!A929)</f>
        <v/>
      </c>
      <c r="B929" s="32" t="str">
        <f>IF(BPU!B929="","",BPU!B929)</f>
        <v/>
      </c>
      <c r="C929" s="35" t="str">
        <f>IF(BPU!C929="","",BPU!C929)</f>
        <v/>
      </c>
      <c r="D929" s="44" t="str">
        <f>IF(DQE!D929="","",DQE!D929)</f>
        <v/>
      </c>
      <c r="E929" s="37" t="str">
        <f>IF(BPU!D929="","",BPU!D929)</f>
        <v/>
      </c>
      <c r="F929" s="32" t="str">
        <f>IF(BPU!E929="","",BPU!E929)</f>
        <v/>
      </c>
      <c r="G929" s="38" t="str">
        <f>IF(DQE!F929="","",DQE!F929)</f>
        <v/>
      </c>
    </row>
    <row r="930" ht="26" customHeight="1">
      <c r="A930" s="35" t="str">
        <f>IF(BPU!A930="","",BPU!A930)</f>
        <v/>
      </c>
      <c r="B930" s="32" t="str">
        <f>IF(BPU!B930="","",BPU!B930)</f>
        <v/>
      </c>
      <c r="C930" s="35" t="str">
        <f>IF(BPU!C930="","",BPU!C930)</f>
        <v/>
      </c>
      <c r="D930" s="44" t="str">
        <f>IF(DQE!D930="","",DQE!D930)</f>
        <v/>
      </c>
      <c r="E930" s="37" t="str">
        <f>IF(BPU!D930="","",BPU!D930)</f>
        <v/>
      </c>
      <c r="F930" s="32" t="str">
        <f>IF(BPU!E930="","",BPU!E930)</f>
        <v/>
      </c>
      <c r="G930" s="38" t="str">
        <f>IF(DQE!F930="","",DQE!F930)</f>
        <v/>
      </c>
    </row>
    <row r="931" ht="26" customHeight="1">
      <c r="A931" s="35" t="str">
        <f>IF(BPU!A931="","",BPU!A931)</f>
        <v/>
      </c>
      <c r="B931" s="32" t="str">
        <f>IF(BPU!B931="","",BPU!B931)</f>
        <v/>
      </c>
      <c r="C931" s="35" t="str">
        <f>IF(BPU!C931="","",BPU!C931)</f>
        <v/>
      </c>
      <c r="D931" s="44" t="str">
        <f>IF(DQE!D931="","",DQE!D931)</f>
        <v/>
      </c>
      <c r="E931" s="37" t="str">
        <f>IF(BPU!D931="","",BPU!D931)</f>
        <v/>
      </c>
      <c r="F931" s="32" t="str">
        <f>IF(BPU!E931="","",BPU!E931)</f>
        <v/>
      </c>
      <c r="G931" s="38" t="str">
        <f>IF(DQE!F931="","",DQE!F931)</f>
        <v/>
      </c>
    </row>
    <row r="932" ht="26" customHeight="1">
      <c r="A932" s="35" t="str">
        <f>IF(BPU!A932="","",BPU!A932)</f>
        <v/>
      </c>
      <c r="B932" s="32" t="str">
        <f>IF(BPU!B932="","",BPU!B932)</f>
        <v/>
      </c>
      <c r="C932" s="35" t="str">
        <f>IF(BPU!C932="","",BPU!C932)</f>
        <v/>
      </c>
      <c r="D932" s="44" t="str">
        <f>IF(DQE!D932="","",DQE!D932)</f>
        <v/>
      </c>
      <c r="E932" s="37" t="str">
        <f>IF(BPU!D932="","",BPU!D932)</f>
        <v/>
      </c>
      <c r="F932" s="32" t="str">
        <f>IF(BPU!E932="","",BPU!E932)</f>
        <v/>
      </c>
      <c r="G932" s="38" t="str">
        <f>IF(DQE!F932="","",DQE!F932)</f>
        <v/>
      </c>
    </row>
    <row r="933" ht="26" customHeight="1">
      <c r="A933" s="35" t="str">
        <f>IF(BPU!A933="","",BPU!A933)</f>
        <v/>
      </c>
      <c r="B933" s="32" t="str">
        <f>IF(BPU!B933="","",BPU!B933)</f>
        <v/>
      </c>
      <c r="C933" s="35" t="str">
        <f>IF(BPU!C933="","",BPU!C933)</f>
        <v/>
      </c>
      <c r="D933" s="44" t="str">
        <f>IF(DQE!D933="","",DQE!D933)</f>
        <v/>
      </c>
      <c r="E933" s="37" t="str">
        <f>IF(BPU!D933="","",BPU!D933)</f>
        <v/>
      </c>
      <c r="F933" s="32" t="str">
        <f>IF(BPU!E933="","",BPU!E933)</f>
        <v/>
      </c>
      <c r="G933" s="38" t="str">
        <f>IF(DQE!F933="","",DQE!F933)</f>
        <v/>
      </c>
    </row>
    <row r="934" ht="26" customHeight="1">
      <c r="A934" s="35" t="str">
        <f>IF(BPU!A934="","",BPU!A934)</f>
        <v/>
      </c>
      <c r="B934" s="32" t="str">
        <f>IF(BPU!B934="","",BPU!B934)</f>
        <v/>
      </c>
      <c r="C934" s="35" t="str">
        <f>IF(BPU!C934="","",BPU!C934)</f>
        <v/>
      </c>
      <c r="D934" s="44" t="str">
        <f>IF(DQE!D934="","",DQE!D934)</f>
        <v/>
      </c>
      <c r="E934" s="37" t="str">
        <f>IF(BPU!D934="","",BPU!D934)</f>
        <v/>
      </c>
      <c r="F934" s="32" t="str">
        <f>IF(BPU!E934="","",BPU!E934)</f>
        <v/>
      </c>
      <c r="G934" s="38" t="str">
        <f>IF(DQE!F934="","",DQE!F934)</f>
        <v/>
      </c>
    </row>
    <row r="935" ht="26" customHeight="1">
      <c r="A935" s="35" t="str">
        <f>IF(BPU!A935="","",BPU!A935)</f>
        <v/>
      </c>
      <c r="B935" s="32" t="str">
        <f>IF(BPU!B935="","",BPU!B935)</f>
        <v/>
      </c>
      <c r="C935" s="35" t="str">
        <f>IF(BPU!C935="","",BPU!C935)</f>
        <v/>
      </c>
      <c r="D935" s="44" t="str">
        <f>IF(DQE!D935="","",DQE!D935)</f>
        <v/>
      </c>
      <c r="E935" s="37" t="str">
        <f>IF(BPU!D935="","",BPU!D935)</f>
        <v/>
      </c>
      <c r="F935" s="32" t="str">
        <f>IF(BPU!E935="","",BPU!E935)</f>
        <v/>
      </c>
      <c r="G935" s="38" t="str">
        <f>IF(DQE!F935="","",DQE!F935)</f>
        <v/>
      </c>
    </row>
    <row r="936" ht="26" customHeight="1">
      <c r="A936" s="35" t="str">
        <f>IF(BPU!A936="","",BPU!A936)</f>
        <v/>
      </c>
      <c r="B936" s="32" t="str">
        <f>IF(BPU!B936="","",BPU!B936)</f>
        <v/>
      </c>
      <c r="C936" s="35" t="str">
        <f>IF(BPU!C936="","",BPU!C936)</f>
        <v/>
      </c>
      <c r="D936" s="44" t="str">
        <f>IF(DQE!D936="","",DQE!D936)</f>
        <v/>
      </c>
      <c r="E936" s="37" t="str">
        <f>IF(BPU!D936="","",BPU!D936)</f>
        <v/>
      </c>
      <c r="F936" s="32" t="str">
        <f>IF(BPU!E936="","",BPU!E936)</f>
        <v/>
      </c>
      <c r="G936" s="38" t="str">
        <f>IF(DQE!F936="","",DQE!F936)</f>
        <v/>
      </c>
    </row>
    <row r="937" ht="26" customHeight="1">
      <c r="A937" s="35" t="str">
        <f>IF(BPU!A937="","",BPU!A937)</f>
        <v/>
      </c>
      <c r="B937" s="32" t="str">
        <f>IF(BPU!B937="","",BPU!B937)</f>
        <v/>
      </c>
      <c r="C937" s="35" t="str">
        <f>IF(BPU!C937="","",BPU!C937)</f>
        <v/>
      </c>
      <c r="D937" s="44" t="str">
        <f>IF(DQE!D937="","",DQE!D937)</f>
        <v/>
      </c>
      <c r="E937" s="37" t="str">
        <f>IF(BPU!D937="","",BPU!D937)</f>
        <v/>
      </c>
      <c r="F937" s="32" t="str">
        <f>IF(BPU!E937="","",BPU!E937)</f>
        <v/>
      </c>
      <c r="G937" s="38" t="str">
        <f>IF(DQE!F937="","",DQE!F937)</f>
        <v/>
      </c>
    </row>
    <row r="938" ht="26" customHeight="1">
      <c r="A938" s="35" t="str">
        <f>IF(BPU!A938="","",BPU!A938)</f>
        <v/>
      </c>
      <c r="B938" s="32" t="str">
        <f>IF(BPU!B938="","",BPU!B938)</f>
        <v/>
      </c>
      <c r="C938" s="35" t="str">
        <f>IF(BPU!C938="","",BPU!C938)</f>
        <v/>
      </c>
      <c r="D938" s="44" t="str">
        <f>IF(DQE!D938="","",DQE!D938)</f>
        <v/>
      </c>
      <c r="E938" s="37" t="str">
        <f>IF(BPU!D938="","",BPU!D938)</f>
        <v/>
      </c>
      <c r="F938" s="32" t="str">
        <f>IF(BPU!E938="","",BPU!E938)</f>
        <v/>
      </c>
      <c r="G938" s="38" t="str">
        <f>IF(DQE!F938="","",DQE!F938)</f>
        <v/>
      </c>
    </row>
    <row r="939" ht="26" customHeight="1">
      <c r="A939" s="35" t="str">
        <f>IF(BPU!A939="","",BPU!A939)</f>
        <v/>
      </c>
      <c r="B939" s="32" t="str">
        <f>IF(BPU!B939="","",BPU!B939)</f>
        <v/>
      </c>
      <c r="C939" s="35" t="str">
        <f>IF(BPU!C939="","",BPU!C939)</f>
        <v/>
      </c>
      <c r="D939" s="44" t="str">
        <f>IF(DQE!D939="","",DQE!D939)</f>
        <v/>
      </c>
      <c r="E939" s="37" t="str">
        <f>IF(BPU!D939="","",BPU!D939)</f>
        <v/>
      </c>
      <c r="F939" s="32" t="str">
        <f>IF(BPU!E939="","",BPU!E939)</f>
        <v/>
      </c>
      <c r="G939" s="38" t="str">
        <f>IF(DQE!F939="","",DQE!F939)</f>
        <v/>
      </c>
    </row>
    <row r="940" ht="26" customHeight="1">
      <c r="A940" s="35" t="str">
        <f>IF(BPU!A940="","",BPU!A940)</f>
        <v/>
      </c>
      <c r="B940" s="32" t="str">
        <f>IF(BPU!B940="","",BPU!B940)</f>
        <v/>
      </c>
      <c r="C940" s="35" t="str">
        <f>IF(BPU!C940="","",BPU!C940)</f>
        <v/>
      </c>
      <c r="D940" s="44" t="str">
        <f>IF(DQE!D940="","",DQE!D940)</f>
        <v/>
      </c>
      <c r="E940" s="37" t="str">
        <f>IF(BPU!D940="","",BPU!D940)</f>
        <v/>
      </c>
      <c r="F940" s="32" t="str">
        <f>IF(BPU!E940="","",BPU!E940)</f>
        <v/>
      </c>
      <c r="G940" s="38" t="str">
        <f>IF(DQE!F940="","",DQE!F940)</f>
        <v/>
      </c>
    </row>
    <row r="941" ht="26" customHeight="1">
      <c r="A941" s="35" t="str">
        <f>IF(BPU!A941="","",BPU!A941)</f>
        <v/>
      </c>
      <c r="B941" s="32" t="str">
        <f>IF(BPU!B941="","",BPU!B941)</f>
        <v/>
      </c>
      <c r="C941" s="35" t="str">
        <f>IF(BPU!C941="","",BPU!C941)</f>
        <v/>
      </c>
      <c r="D941" s="44" t="str">
        <f>IF(DQE!D941="","",DQE!D941)</f>
        <v/>
      </c>
      <c r="E941" s="37" t="str">
        <f>IF(BPU!D941="","",BPU!D941)</f>
        <v/>
      </c>
      <c r="F941" s="32" t="str">
        <f>IF(BPU!E941="","",BPU!E941)</f>
        <v/>
      </c>
      <c r="G941" s="38" t="str">
        <f>IF(DQE!F941="","",DQE!F941)</f>
        <v/>
      </c>
    </row>
    <row r="942" ht="26" customHeight="1">
      <c r="A942" s="35" t="str">
        <f>IF(BPU!A942="","",BPU!A942)</f>
        <v/>
      </c>
      <c r="B942" s="32" t="str">
        <f>IF(BPU!B942="","",BPU!B942)</f>
        <v/>
      </c>
      <c r="C942" s="35" t="str">
        <f>IF(BPU!C942="","",BPU!C942)</f>
        <v/>
      </c>
      <c r="D942" s="44" t="str">
        <f>IF(DQE!D942="","",DQE!D942)</f>
        <v/>
      </c>
      <c r="E942" s="37" t="str">
        <f>IF(BPU!D942="","",BPU!D942)</f>
        <v/>
      </c>
      <c r="F942" s="32" t="str">
        <f>IF(BPU!E942="","",BPU!E942)</f>
        <v/>
      </c>
      <c r="G942" s="38" t="str">
        <f>IF(DQE!F942="","",DQE!F942)</f>
        <v/>
      </c>
    </row>
    <row r="943" ht="26" customHeight="1">
      <c r="A943" s="35" t="str">
        <f>IF(BPU!A943="","",BPU!A943)</f>
        <v/>
      </c>
      <c r="B943" s="32" t="str">
        <f>IF(BPU!B943="","",BPU!B943)</f>
        <v/>
      </c>
      <c r="C943" s="35" t="str">
        <f>IF(BPU!C943="","",BPU!C943)</f>
        <v/>
      </c>
      <c r="D943" s="44" t="str">
        <f>IF(DQE!D943="","",DQE!D943)</f>
        <v/>
      </c>
      <c r="E943" s="37" t="str">
        <f>IF(BPU!D943="","",BPU!D943)</f>
        <v/>
      </c>
      <c r="F943" s="32" t="str">
        <f>IF(BPU!E943="","",BPU!E943)</f>
        <v/>
      </c>
      <c r="G943" s="38" t="str">
        <f>IF(DQE!F943="","",DQE!F943)</f>
        <v/>
      </c>
    </row>
    <row r="944" ht="26" customHeight="1">
      <c r="A944" s="35" t="str">
        <f>IF(BPU!A944="","",BPU!A944)</f>
        <v/>
      </c>
      <c r="B944" s="32" t="str">
        <f>IF(BPU!B944="","",BPU!B944)</f>
        <v/>
      </c>
      <c r="C944" s="35" t="str">
        <f>IF(BPU!C944="","",BPU!C944)</f>
        <v/>
      </c>
      <c r="D944" s="44" t="str">
        <f>IF(DQE!D944="","",DQE!D944)</f>
        <v/>
      </c>
      <c r="E944" s="37" t="str">
        <f>IF(BPU!D944="","",BPU!D944)</f>
        <v/>
      </c>
      <c r="F944" s="32" t="str">
        <f>IF(BPU!E944="","",BPU!E944)</f>
        <v/>
      </c>
      <c r="G944" s="38" t="str">
        <f>IF(DQE!F944="","",DQE!F944)</f>
        <v/>
      </c>
    </row>
    <row r="945" ht="26" customHeight="1">
      <c r="A945" s="35" t="str">
        <f>IF(BPU!A945="","",BPU!A945)</f>
        <v/>
      </c>
      <c r="B945" s="32" t="str">
        <f>IF(BPU!B945="","",BPU!B945)</f>
        <v/>
      </c>
      <c r="C945" s="35" t="str">
        <f>IF(BPU!C945="","",BPU!C945)</f>
        <v/>
      </c>
      <c r="D945" s="44" t="str">
        <f>IF(DQE!D945="","",DQE!D945)</f>
        <v/>
      </c>
      <c r="E945" s="37" t="str">
        <f>IF(BPU!D945="","",BPU!D945)</f>
        <v/>
      </c>
      <c r="F945" s="32" t="str">
        <f>IF(BPU!E945="","",BPU!E945)</f>
        <v/>
      </c>
      <c r="G945" s="38" t="str">
        <f>IF(DQE!F945="","",DQE!F945)</f>
        <v/>
      </c>
    </row>
    <row r="946" ht="26" customHeight="1">
      <c r="A946" s="35" t="str">
        <f>IF(BPU!A946="","",BPU!A946)</f>
        <v/>
      </c>
      <c r="B946" s="32" t="str">
        <f>IF(BPU!B946="","",BPU!B946)</f>
        <v/>
      </c>
      <c r="C946" s="35" t="str">
        <f>IF(BPU!C946="","",BPU!C946)</f>
        <v/>
      </c>
      <c r="D946" s="44" t="str">
        <f>IF(DQE!D946="","",DQE!D946)</f>
        <v/>
      </c>
      <c r="E946" s="37" t="str">
        <f>IF(BPU!D946="","",BPU!D946)</f>
        <v/>
      </c>
      <c r="F946" s="32" t="str">
        <f>IF(BPU!E946="","",BPU!E946)</f>
        <v/>
      </c>
      <c r="G946" s="38" t="str">
        <f>IF(DQE!F946="","",DQE!F946)</f>
        <v/>
      </c>
    </row>
    <row r="947" ht="26" customHeight="1">
      <c r="A947" s="35" t="str">
        <f>IF(BPU!A947="","",BPU!A947)</f>
        <v/>
      </c>
      <c r="B947" s="32" t="str">
        <f>IF(BPU!B947="","",BPU!B947)</f>
        <v/>
      </c>
      <c r="C947" s="35" t="str">
        <f>IF(BPU!C947="","",BPU!C947)</f>
        <v/>
      </c>
      <c r="D947" s="44" t="str">
        <f>IF(DQE!D947="","",DQE!D947)</f>
        <v/>
      </c>
      <c r="E947" s="37" t="str">
        <f>IF(BPU!D947="","",BPU!D947)</f>
        <v/>
      </c>
      <c r="F947" s="32" t="str">
        <f>IF(BPU!E947="","",BPU!E947)</f>
        <v/>
      </c>
      <c r="G947" s="38" t="str">
        <f>IF(DQE!F947="","",DQE!F947)</f>
        <v/>
      </c>
    </row>
    <row r="948" ht="26" customHeight="1">
      <c r="A948" s="35" t="str">
        <f>IF(BPU!A948="","",BPU!A948)</f>
        <v/>
      </c>
      <c r="B948" s="32" t="str">
        <f>IF(BPU!B948="","",BPU!B948)</f>
        <v/>
      </c>
      <c r="C948" s="35" t="str">
        <f>IF(BPU!C948="","",BPU!C948)</f>
        <v/>
      </c>
      <c r="D948" s="44" t="str">
        <f>IF(DQE!D948="","",DQE!D948)</f>
        <v/>
      </c>
      <c r="E948" s="37" t="str">
        <f>IF(BPU!D948="","",BPU!D948)</f>
        <v/>
      </c>
      <c r="F948" s="32" t="str">
        <f>IF(BPU!E948="","",BPU!E948)</f>
        <v/>
      </c>
      <c r="G948" s="38" t="str">
        <f>IF(DQE!F948="","",DQE!F948)</f>
        <v/>
      </c>
    </row>
    <row r="949" ht="26" customHeight="1">
      <c r="A949" s="35" t="str">
        <f>IF(BPU!A949="","",BPU!A949)</f>
        <v/>
      </c>
      <c r="B949" s="32" t="str">
        <f>IF(BPU!B949="","",BPU!B949)</f>
        <v/>
      </c>
      <c r="C949" s="35" t="str">
        <f>IF(BPU!C949="","",BPU!C949)</f>
        <v/>
      </c>
      <c r="D949" s="44" t="str">
        <f>IF(DQE!D949="","",DQE!D949)</f>
        <v/>
      </c>
      <c r="E949" s="37" t="str">
        <f>IF(BPU!D949="","",BPU!D949)</f>
        <v/>
      </c>
      <c r="F949" s="32" t="str">
        <f>IF(BPU!E949="","",BPU!E949)</f>
        <v/>
      </c>
      <c r="G949" s="38" t="str">
        <f>IF(DQE!F949="","",DQE!F949)</f>
        <v/>
      </c>
    </row>
    <row r="950" ht="26" customHeight="1">
      <c r="A950" s="35" t="str">
        <f>IF(BPU!A950="","",BPU!A950)</f>
        <v/>
      </c>
      <c r="B950" s="32" t="str">
        <f>IF(BPU!B950="","",BPU!B950)</f>
        <v/>
      </c>
      <c r="C950" s="35" t="str">
        <f>IF(BPU!C950="","",BPU!C950)</f>
        <v/>
      </c>
      <c r="D950" s="44" t="str">
        <f>IF(DQE!D950="","",DQE!D950)</f>
        <v/>
      </c>
      <c r="E950" s="37" t="str">
        <f>IF(BPU!D950="","",BPU!D950)</f>
        <v/>
      </c>
      <c r="F950" s="32" t="str">
        <f>IF(BPU!E950="","",BPU!E950)</f>
        <v/>
      </c>
      <c r="G950" s="38" t="str">
        <f>IF(DQE!F950="","",DQE!F950)</f>
        <v/>
      </c>
    </row>
    <row r="951" ht="26" customHeight="1">
      <c r="A951" s="35" t="str">
        <f>IF(BPU!A951="","",BPU!A951)</f>
        <v/>
      </c>
      <c r="B951" s="32" t="str">
        <f>IF(BPU!B951="","",BPU!B951)</f>
        <v/>
      </c>
      <c r="C951" s="35" t="str">
        <f>IF(BPU!C951="","",BPU!C951)</f>
        <v/>
      </c>
      <c r="D951" s="44" t="str">
        <f>IF(DQE!D951="","",DQE!D951)</f>
        <v/>
      </c>
      <c r="E951" s="37" t="str">
        <f>IF(BPU!D951="","",BPU!D951)</f>
        <v/>
      </c>
      <c r="F951" s="32" t="str">
        <f>IF(BPU!E951="","",BPU!E951)</f>
        <v/>
      </c>
      <c r="G951" s="38" t="str">
        <f>IF(DQE!F951="","",DQE!F951)</f>
        <v/>
      </c>
    </row>
    <row r="952" ht="26" customHeight="1">
      <c r="A952" s="35" t="str">
        <f>IF(BPU!A952="","",BPU!A952)</f>
        <v/>
      </c>
      <c r="B952" s="32" t="str">
        <f>IF(BPU!B952="","",BPU!B952)</f>
        <v/>
      </c>
      <c r="C952" s="35" t="str">
        <f>IF(BPU!C952="","",BPU!C952)</f>
        <v/>
      </c>
      <c r="D952" s="44" t="str">
        <f>IF(DQE!D952="","",DQE!D952)</f>
        <v/>
      </c>
      <c r="E952" s="37" t="str">
        <f>IF(BPU!D952="","",BPU!D952)</f>
        <v/>
      </c>
      <c r="F952" s="32" t="str">
        <f>IF(BPU!E952="","",BPU!E952)</f>
        <v/>
      </c>
      <c r="G952" s="38" t="str">
        <f>IF(DQE!F952="","",DQE!F952)</f>
        <v/>
      </c>
    </row>
    <row r="953" ht="26" customHeight="1">
      <c r="A953" s="35" t="str">
        <f>IF(BPU!A953="","",BPU!A953)</f>
        <v/>
      </c>
      <c r="B953" s="32" t="str">
        <f>IF(BPU!B953="","",BPU!B953)</f>
        <v/>
      </c>
      <c r="C953" s="35" t="str">
        <f>IF(BPU!C953="","",BPU!C953)</f>
        <v/>
      </c>
      <c r="D953" s="44" t="str">
        <f>IF(DQE!D953="","",DQE!D953)</f>
        <v/>
      </c>
      <c r="E953" s="37" t="str">
        <f>IF(BPU!D953="","",BPU!D953)</f>
        <v/>
      </c>
      <c r="F953" s="32" t="str">
        <f>IF(BPU!E953="","",BPU!E953)</f>
        <v/>
      </c>
      <c r="G953" s="38" t="str">
        <f>IF(DQE!F953="","",DQE!F953)</f>
        <v/>
      </c>
    </row>
    <row r="954" ht="26" customHeight="1">
      <c r="A954" s="35" t="str">
        <f>IF(BPU!A954="","",BPU!A954)</f>
        <v/>
      </c>
      <c r="B954" s="32" t="str">
        <f>IF(BPU!B954="","",BPU!B954)</f>
        <v/>
      </c>
      <c r="C954" s="35" t="str">
        <f>IF(BPU!C954="","",BPU!C954)</f>
        <v/>
      </c>
      <c r="D954" s="44" t="str">
        <f>IF(DQE!D954="","",DQE!D954)</f>
        <v/>
      </c>
      <c r="E954" s="37" t="str">
        <f>IF(BPU!D954="","",BPU!D954)</f>
        <v/>
      </c>
      <c r="F954" s="32" t="str">
        <f>IF(BPU!E954="","",BPU!E954)</f>
        <v/>
      </c>
      <c r="G954" s="38" t="str">
        <f>IF(DQE!F954="","",DQE!F954)</f>
        <v/>
      </c>
    </row>
    <row r="955" ht="26" customHeight="1">
      <c r="A955" s="35" t="str">
        <f>IF(BPU!A955="","",BPU!A955)</f>
        <v/>
      </c>
      <c r="B955" s="32" t="str">
        <f>IF(BPU!B955="","",BPU!B955)</f>
        <v/>
      </c>
      <c r="C955" s="35" t="str">
        <f>IF(BPU!C955="","",BPU!C955)</f>
        <v/>
      </c>
      <c r="D955" s="44" t="str">
        <f>IF(DQE!D955="","",DQE!D955)</f>
        <v/>
      </c>
      <c r="E955" s="37" t="str">
        <f>IF(BPU!D955="","",BPU!D955)</f>
        <v/>
      </c>
      <c r="F955" s="32" t="str">
        <f>IF(BPU!E955="","",BPU!E955)</f>
        <v/>
      </c>
      <c r="G955" s="38" t="str">
        <f>IF(DQE!F955="","",DQE!F955)</f>
        <v/>
      </c>
    </row>
    <row r="956" ht="26" customHeight="1">
      <c r="A956" s="35" t="str">
        <f>IF(BPU!A956="","",BPU!A956)</f>
        <v/>
      </c>
      <c r="B956" s="32" t="str">
        <f>IF(BPU!B956="","",BPU!B956)</f>
        <v/>
      </c>
      <c r="C956" s="35" t="str">
        <f>IF(BPU!C956="","",BPU!C956)</f>
        <v/>
      </c>
      <c r="D956" s="44" t="str">
        <f>IF(DQE!D956="","",DQE!D956)</f>
        <v/>
      </c>
      <c r="E956" s="37" t="str">
        <f>IF(BPU!D956="","",BPU!D956)</f>
        <v/>
      </c>
      <c r="F956" s="32" t="str">
        <f>IF(BPU!E956="","",BPU!E956)</f>
        <v/>
      </c>
      <c r="G956" s="38" t="str">
        <f>IF(DQE!F956="","",DQE!F956)</f>
        <v/>
      </c>
    </row>
    <row r="957" ht="26" customHeight="1">
      <c r="A957" s="35" t="str">
        <f>IF(BPU!A957="","",BPU!A957)</f>
        <v/>
      </c>
      <c r="B957" s="32" t="str">
        <f>IF(BPU!B957="","",BPU!B957)</f>
        <v/>
      </c>
      <c r="C957" s="35" t="str">
        <f>IF(BPU!C957="","",BPU!C957)</f>
        <v/>
      </c>
      <c r="D957" s="44" t="str">
        <f>IF(DQE!D957="","",DQE!D957)</f>
        <v/>
      </c>
      <c r="E957" s="37" t="str">
        <f>IF(BPU!D957="","",BPU!D957)</f>
        <v/>
      </c>
      <c r="F957" s="32" t="str">
        <f>IF(BPU!E957="","",BPU!E957)</f>
        <v/>
      </c>
      <c r="G957" s="38" t="str">
        <f>IF(DQE!F957="","",DQE!F957)</f>
        <v/>
      </c>
    </row>
    <row r="958" ht="26" customHeight="1">
      <c r="A958" s="35" t="str">
        <f>IF(BPU!A958="","",BPU!A958)</f>
        <v/>
      </c>
      <c r="B958" s="32" t="str">
        <f>IF(BPU!B958="","",BPU!B958)</f>
        <v/>
      </c>
      <c r="C958" s="35" t="str">
        <f>IF(BPU!C958="","",BPU!C958)</f>
        <v/>
      </c>
      <c r="D958" s="44" t="str">
        <f>IF(DQE!D958="","",DQE!D958)</f>
        <v/>
      </c>
      <c r="E958" s="37" t="str">
        <f>IF(BPU!D958="","",BPU!D958)</f>
        <v/>
      </c>
      <c r="F958" s="32" t="str">
        <f>IF(BPU!E958="","",BPU!E958)</f>
        <v/>
      </c>
      <c r="G958" s="38" t="str">
        <f>IF(DQE!F958="","",DQE!F958)</f>
        <v/>
      </c>
    </row>
    <row r="959" ht="26" customHeight="1">
      <c r="A959" s="35" t="str">
        <f>IF(BPU!A959="","",BPU!A959)</f>
        <v/>
      </c>
      <c r="B959" s="32" t="str">
        <f>IF(BPU!B959="","",BPU!B959)</f>
        <v/>
      </c>
      <c r="C959" s="35" t="str">
        <f>IF(BPU!C959="","",BPU!C959)</f>
        <v/>
      </c>
      <c r="D959" s="44" t="str">
        <f>IF(DQE!D959="","",DQE!D959)</f>
        <v/>
      </c>
      <c r="E959" s="37" t="str">
        <f>IF(BPU!D959="","",BPU!D959)</f>
        <v/>
      </c>
      <c r="F959" s="32" t="str">
        <f>IF(BPU!E959="","",BPU!E959)</f>
        <v/>
      </c>
      <c r="G959" s="38" t="str">
        <f>IF(DQE!F959="","",DQE!F959)</f>
        <v/>
      </c>
    </row>
    <row r="960" ht="26" customHeight="1">
      <c r="A960" s="35" t="str">
        <f>IF(BPU!A960="","",BPU!A960)</f>
        <v/>
      </c>
      <c r="B960" s="32" t="str">
        <f>IF(BPU!B960="","",BPU!B960)</f>
        <v/>
      </c>
      <c r="C960" s="35" t="str">
        <f>IF(BPU!C960="","",BPU!C960)</f>
        <v/>
      </c>
      <c r="D960" s="44" t="str">
        <f>IF(DQE!D960="","",DQE!D960)</f>
        <v/>
      </c>
      <c r="E960" s="37" t="str">
        <f>IF(BPU!D960="","",BPU!D960)</f>
        <v/>
      </c>
      <c r="F960" s="32" t="str">
        <f>IF(BPU!E960="","",BPU!E960)</f>
        <v/>
      </c>
      <c r="G960" s="38" t="str">
        <f>IF(DQE!F960="","",DQE!F960)</f>
        <v/>
      </c>
    </row>
    <row r="961" ht="26" customHeight="1">
      <c r="A961" s="35" t="str">
        <f>IF(BPU!A961="","",BPU!A961)</f>
        <v/>
      </c>
      <c r="B961" s="32" t="str">
        <f>IF(BPU!B961="","",BPU!B961)</f>
        <v/>
      </c>
      <c r="C961" s="35" t="str">
        <f>IF(BPU!C961="","",BPU!C961)</f>
        <v/>
      </c>
      <c r="D961" s="44" t="str">
        <f>IF(DQE!D961="","",DQE!D961)</f>
        <v/>
      </c>
      <c r="E961" s="37" t="str">
        <f>IF(BPU!D961="","",BPU!D961)</f>
        <v/>
      </c>
      <c r="F961" s="32" t="str">
        <f>IF(BPU!E961="","",BPU!E961)</f>
        <v/>
      </c>
      <c r="G961" s="38" t="str">
        <f>IF(DQE!F961="","",DQE!F961)</f>
        <v/>
      </c>
    </row>
    <row r="962" ht="26" customHeight="1">
      <c r="A962" s="35" t="str">
        <f>IF(BPU!A962="","",BPU!A962)</f>
        <v/>
      </c>
      <c r="B962" s="32" t="str">
        <f>IF(BPU!B962="","",BPU!B962)</f>
        <v/>
      </c>
      <c r="C962" s="35" t="str">
        <f>IF(BPU!C962="","",BPU!C962)</f>
        <v/>
      </c>
      <c r="D962" s="44" t="str">
        <f>IF(DQE!D962="","",DQE!D962)</f>
        <v/>
      </c>
      <c r="E962" s="37" t="str">
        <f>IF(BPU!D962="","",BPU!D962)</f>
        <v/>
      </c>
      <c r="F962" s="32" t="str">
        <f>IF(BPU!E962="","",BPU!E962)</f>
        <v/>
      </c>
      <c r="G962" s="38" t="str">
        <f>IF(DQE!F962="","",DQE!F962)</f>
        <v/>
      </c>
    </row>
    <row r="963" ht="26" customHeight="1">
      <c r="A963" s="35" t="str">
        <f>IF(BPU!A963="","",BPU!A963)</f>
        <v/>
      </c>
      <c r="B963" s="32" t="str">
        <f>IF(BPU!B963="","",BPU!B963)</f>
        <v/>
      </c>
      <c r="C963" s="35" t="str">
        <f>IF(BPU!C963="","",BPU!C963)</f>
        <v/>
      </c>
      <c r="D963" s="44" t="str">
        <f>IF(DQE!D963="","",DQE!D963)</f>
        <v/>
      </c>
      <c r="E963" s="37" t="str">
        <f>IF(BPU!D963="","",BPU!D963)</f>
        <v/>
      </c>
      <c r="F963" s="32" t="str">
        <f>IF(BPU!E963="","",BPU!E963)</f>
        <v/>
      </c>
      <c r="G963" s="38" t="str">
        <f>IF(DQE!F963="","",DQE!F963)</f>
        <v/>
      </c>
    </row>
    <row r="964" ht="26" customHeight="1">
      <c r="A964" s="35" t="str">
        <f>IF(BPU!A964="","",BPU!A964)</f>
        <v/>
      </c>
      <c r="B964" s="32" t="str">
        <f>IF(BPU!B964="","",BPU!B964)</f>
        <v/>
      </c>
      <c r="C964" s="35" t="str">
        <f>IF(BPU!C964="","",BPU!C964)</f>
        <v/>
      </c>
      <c r="D964" s="44" t="str">
        <f>IF(DQE!D964="","",DQE!D964)</f>
        <v/>
      </c>
      <c r="E964" s="37" t="str">
        <f>IF(BPU!D964="","",BPU!D964)</f>
        <v/>
      </c>
      <c r="F964" s="32" t="str">
        <f>IF(BPU!E964="","",BPU!E964)</f>
        <v/>
      </c>
      <c r="G964" s="38" t="str">
        <f>IF(DQE!F964="","",DQE!F964)</f>
        <v/>
      </c>
    </row>
    <row r="965" ht="26" customHeight="1">
      <c r="A965" s="35" t="str">
        <f>IF(BPU!A965="","",BPU!A965)</f>
        <v/>
      </c>
      <c r="B965" s="32" t="str">
        <f>IF(BPU!B965="","",BPU!B965)</f>
        <v/>
      </c>
      <c r="C965" s="35" t="str">
        <f>IF(BPU!C965="","",BPU!C965)</f>
        <v/>
      </c>
      <c r="D965" s="44" t="str">
        <f>IF(DQE!D965="","",DQE!D965)</f>
        <v/>
      </c>
      <c r="E965" s="37" t="str">
        <f>IF(BPU!D965="","",BPU!D965)</f>
        <v/>
      </c>
      <c r="F965" s="32" t="str">
        <f>IF(BPU!E965="","",BPU!E965)</f>
        <v/>
      </c>
      <c r="G965" s="38" t="str">
        <f>IF(DQE!F965="","",DQE!F965)</f>
        <v/>
      </c>
    </row>
    <row r="966" ht="26" customHeight="1">
      <c r="A966" s="35" t="str">
        <f>IF(BPU!A966="","",BPU!A966)</f>
        <v/>
      </c>
      <c r="B966" s="32" t="str">
        <f>IF(BPU!B966="","",BPU!B966)</f>
        <v/>
      </c>
      <c r="C966" s="35" t="str">
        <f>IF(BPU!C966="","",BPU!C966)</f>
        <v/>
      </c>
      <c r="D966" s="44" t="str">
        <f>IF(DQE!D966="","",DQE!D966)</f>
        <v/>
      </c>
      <c r="E966" s="37" t="str">
        <f>IF(BPU!D966="","",BPU!D966)</f>
        <v/>
      </c>
      <c r="F966" s="32" t="str">
        <f>IF(BPU!E966="","",BPU!E966)</f>
        <v/>
      </c>
      <c r="G966" s="38" t="str">
        <f>IF(DQE!F966="","",DQE!F966)</f>
        <v/>
      </c>
    </row>
    <row r="967" ht="26" customHeight="1">
      <c r="A967" s="35" t="str">
        <f>IF(BPU!A967="","",BPU!A967)</f>
        <v/>
      </c>
      <c r="B967" s="32" t="str">
        <f>IF(BPU!B967="","",BPU!B967)</f>
        <v/>
      </c>
      <c r="C967" s="35" t="str">
        <f>IF(BPU!C967="","",BPU!C967)</f>
        <v/>
      </c>
      <c r="D967" s="44" t="str">
        <f>IF(DQE!D967="","",DQE!D967)</f>
        <v/>
      </c>
      <c r="E967" s="37" t="str">
        <f>IF(BPU!D967="","",BPU!D967)</f>
        <v/>
      </c>
      <c r="F967" s="32" t="str">
        <f>IF(BPU!E967="","",BPU!E967)</f>
        <v/>
      </c>
      <c r="G967" s="38" t="str">
        <f>IF(DQE!F967="","",DQE!F967)</f>
        <v/>
      </c>
    </row>
    <row r="968" ht="26" customHeight="1">
      <c r="A968" s="35" t="str">
        <f>IF(BPU!A968="","",BPU!A968)</f>
        <v/>
      </c>
      <c r="B968" s="32" t="str">
        <f>IF(BPU!B968="","",BPU!B968)</f>
        <v/>
      </c>
      <c r="C968" s="35" t="str">
        <f>IF(BPU!C968="","",BPU!C968)</f>
        <v/>
      </c>
      <c r="D968" s="44" t="str">
        <f>IF(DQE!D968="","",DQE!D968)</f>
        <v/>
      </c>
      <c r="E968" s="37" t="str">
        <f>IF(BPU!D968="","",BPU!D968)</f>
        <v/>
      </c>
      <c r="F968" s="32" t="str">
        <f>IF(BPU!E968="","",BPU!E968)</f>
        <v/>
      </c>
      <c r="G968" s="38" t="str">
        <f>IF(DQE!F968="","",DQE!F968)</f>
        <v/>
      </c>
    </row>
    <row r="969" ht="26" customHeight="1">
      <c r="A969" s="35" t="str">
        <f>IF(BPU!A969="","",BPU!A969)</f>
        <v/>
      </c>
      <c r="B969" s="32" t="str">
        <f>IF(BPU!B969="","",BPU!B969)</f>
        <v/>
      </c>
      <c r="C969" s="35" t="str">
        <f>IF(BPU!C969="","",BPU!C969)</f>
        <v/>
      </c>
      <c r="D969" s="44" t="str">
        <f>IF(DQE!D969="","",DQE!D969)</f>
        <v/>
      </c>
      <c r="E969" s="37" t="str">
        <f>IF(BPU!D969="","",BPU!D969)</f>
        <v/>
      </c>
      <c r="F969" s="32" t="str">
        <f>IF(BPU!E969="","",BPU!E969)</f>
        <v/>
      </c>
      <c r="G969" s="38" t="str">
        <f>IF(DQE!F969="","",DQE!F969)</f>
        <v/>
      </c>
    </row>
    <row r="970" ht="26" customHeight="1">
      <c r="A970" s="35" t="str">
        <f>IF(BPU!A970="","",BPU!A970)</f>
        <v/>
      </c>
      <c r="B970" s="32" t="str">
        <f>IF(BPU!B970="","",BPU!B970)</f>
        <v/>
      </c>
      <c r="C970" s="35" t="str">
        <f>IF(BPU!C970="","",BPU!C970)</f>
        <v/>
      </c>
      <c r="D970" s="44" t="str">
        <f>IF(DQE!D970="","",DQE!D970)</f>
        <v/>
      </c>
      <c r="E970" s="37" t="str">
        <f>IF(BPU!D970="","",BPU!D970)</f>
        <v/>
      </c>
      <c r="F970" s="32" t="str">
        <f>IF(BPU!E970="","",BPU!E970)</f>
        <v/>
      </c>
      <c r="G970" s="38" t="str">
        <f>IF(DQE!F970="","",DQE!F970)</f>
        <v/>
      </c>
    </row>
    <row r="971" ht="26" customHeight="1">
      <c r="A971" s="35" t="str">
        <f>IF(BPU!A971="","",BPU!A971)</f>
        <v/>
      </c>
      <c r="B971" s="32" t="str">
        <f>IF(BPU!B971="","",BPU!B971)</f>
        <v/>
      </c>
      <c r="C971" s="35" t="str">
        <f>IF(BPU!C971="","",BPU!C971)</f>
        <v/>
      </c>
      <c r="D971" s="44" t="str">
        <f>IF(DQE!D971="","",DQE!D971)</f>
        <v/>
      </c>
      <c r="E971" s="37" t="str">
        <f>IF(BPU!D971="","",BPU!D971)</f>
        <v/>
      </c>
      <c r="F971" s="32" t="str">
        <f>IF(BPU!E971="","",BPU!E971)</f>
        <v/>
      </c>
      <c r="G971" s="38" t="str">
        <f>IF(DQE!F971="","",DQE!F971)</f>
        <v/>
      </c>
    </row>
    <row r="972" ht="26" customHeight="1">
      <c r="A972" s="35" t="str">
        <f>IF(BPU!A972="","",BPU!A972)</f>
        <v/>
      </c>
      <c r="B972" s="32" t="str">
        <f>IF(BPU!B972="","",BPU!B972)</f>
        <v/>
      </c>
      <c r="C972" s="35" t="str">
        <f>IF(BPU!C972="","",BPU!C972)</f>
        <v/>
      </c>
      <c r="D972" s="44" t="str">
        <f>IF(DQE!D972="","",DQE!D972)</f>
        <v/>
      </c>
      <c r="E972" s="37" t="str">
        <f>IF(BPU!D972="","",BPU!D972)</f>
        <v/>
      </c>
      <c r="F972" s="32" t="str">
        <f>IF(BPU!E972="","",BPU!E972)</f>
        <v/>
      </c>
      <c r="G972" s="38" t="str">
        <f>IF(DQE!F972="","",DQE!F972)</f>
        <v/>
      </c>
    </row>
    <row r="973" ht="26" customHeight="1">
      <c r="A973" s="35" t="str">
        <f>IF(BPU!A973="","",BPU!A973)</f>
        <v/>
      </c>
      <c r="B973" s="32" t="str">
        <f>IF(BPU!B973="","",BPU!B973)</f>
        <v/>
      </c>
      <c r="C973" s="35" t="str">
        <f>IF(BPU!C973="","",BPU!C973)</f>
        <v/>
      </c>
      <c r="D973" s="44" t="str">
        <f>IF(DQE!D973="","",DQE!D973)</f>
        <v/>
      </c>
      <c r="E973" s="37" t="str">
        <f>IF(BPU!D973="","",BPU!D973)</f>
        <v/>
      </c>
      <c r="F973" s="32" t="str">
        <f>IF(BPU!E973="","",BPU!E973)</f>
        <v/>
      </c>
      <c r="G973" s="38" t="str">
        <f>IF(DQE!F973="","",DQE!F973)</f>
        <v/>
      </c>
    </row>
    <row r="974" ht="26" customHeight="1">
      <c r="A974" s="35" t="str">
        <f>IF(BPU!A974="","",BPU!A974)</f>
        <v/>
      </c>
      <c r="B974" s="32" t="str">
        <f>IF(BPU!B974="","",BPU!B974)</f>
        <v/>
      </c>
      <c r="C974" s="35" t="str">
        <f>IF(BPU!C974="","",BPU!C974)</f>
        <v/>
      </c>
      <c r="D974" s="44" t="str">
        <f>IF(DQE!D974="","",DQE!D974)</f>
        <v/>
      </c>
      <c r="E974" s="37" t="str">
        <f>IF(BPU!D974="","",BPU!D974)</f>
        <v/>
      </c>
      <c r="F974" s="32" t="str">
        <f>IF(BPU!E974="","",BPU!E974)</f>
        <v/>
      </c>
      <c r="G974" s="38" t="str">
        <f>IF(DQE!F974="","",DQE!F974)</f>
        <v/>
      </c>
    </row>
    <row r="975" ht="26" customHeight="1">
      <c r="A975" s="35" t="str">
        <f>IF(BPU!A975="","",BPU!A975)</f>
        <v/>
      </c>
      <c r="B975" s="32" t="str">
        <f>IF(BPU!B975="","",BPU!B975)</f>
        <v/>
      </c>
      <c r="C975" s="35" t="str">
        <f>IF(BPU!C975="","",BPU!C975)</f>
        <v/>
      </c>
      <c r="D975" s="44" t="str">
        <f>IF(DQE!D975="","",DQE!D975)</f>
        <v/>
      </c>
      <c r="E975" s="37" t="str">
        <f>IF(BPU!D975="","",BPU!D975)</f>
        <v/>
      </c>
      <c r="F975" s="32" t="str">
        <f>IF(BPU!E975="","",BPU!E975)</f>
        <v/>
      </c>
      <c r="G975" s="38" t="str">
        <f>IF(DQE!F975="","",DQE!F975)</f>
        <v/>
      </c>
    </row>
    <row r="976" ht="26" customHeight="1">
      <c r="A976" s="35" t="str">
        <f>IF(BPU!A976="","",BPU!A976)</f>
        <v/>
      </c>
      <c r="B976" s="32" t="str">
        <f>IF(BPU!B976="","",BPU!B976)</f>
        <v/>
      </c>
      <c r="C976" s="35" t="str">
        <f>IF(BPU!C976="","",BPU!C976)</f>
        <v/>
      </c>
      <c r="D976" s="44" t="str">
        <f>IF(DQE!D976="","",DQE!D976)</f>
        <v/>
      </c>
      <c r="E976" s="37" t="str">
        <f>IF(BPU!D976="","",BPU!D976)</f>
        <v/>
      </c>
      <c r="F976" s="32" t="str">
        <f>IF(BPU!E976="","",BPU!E976)</f>
        <v/>
      </c>
      <c r="G976" s="38" t="str">
        <f>IF(DQE!F976="","",DQE!F976)</f>
        <v/>
      </c>
    </row>
    <row r="977" ht="26" customHeight="1">
      <c r="A977" s="35" t="str">
        <f>IF(BPU!A977="","",BPU!A977)</f>
        <v/>
      </c>
      <c r="B977" s="32" t="str">
        <f>IF(BPU!B977="","",BPU!B977)</f>
        <v/>
      </c>
      <c r="C977" s="35" t="str">
        <f>IF(BPU!C977="","",BPU!C977)</f>
        <v/>
      </c>
      <c r="D977" s="44" t="str">
        <f>IF(DQE!D977="","",DQE!D977)</f>
        <v/>
      </c>
      <c r="E977" s="37" t="str">
        <f>IF(BPU!D977="","",BPU!D977)</f>
        <v/>
      </c>
      <c r="F977" s="32" t="str">
        <f>IF(BPU!E977="","",BPU!E977)</f>
        <v/>
      </c>
      <c r="G977" s="38" t="str">
        <f>IF(DQE!F977="","",DQE!F977)</f>
        <v/>
      </c>
    </row>
    <row r="978" ht="26" customHeight="1">
      <c r="A978" s="35" t="str">
        <f>IF(BPU!A978="","",BPU!A978)</f>
        <v/>
      </c>
      <c r="B978" s="32" t="str">
        <f>IF(BPU!B978="","",BPU!B978)</f>
        <v/>
      </c>
      <c r="C978" s="35" t="str">
        <f>IF(BPU!C978="","",BPU!C978)</f>
        <v/>
      </c>
      <c r="D978" s="44" t="str">
        <f>IF(DQE!D978="","",DQE!D978)</f>
        <v/>
      </c>
      <c r="E978" s="37" t="str">
        <f>IF(BPU!D978="","",BPU!D978)</f>
        <v/>
      </c>
      <c r="F978" s="32" t="str">
        <f>IF(BPU!E978="","",BPU!E978)</f>
        <v/>
      </c>
      <c r="G978" s="38" t="str">
        <f>IF(DQE!F978="","",DQE!F978)</f>
        <v/>
      </c>
    </row>
    <row r="979" ht="26" customHeight="1">
      <c r="A979" s="35" t="str">
        <f>IF(BPU!A979="","",BPU!A979)</f>
        <v/>
      </c>
      <c r="B979" s="32" t="str">
        <f>IF(BPU!B979="","",BPU!B979)</f>
        <v/>
      </c>
      <c r="C979" s="35" t="str">
        <f>IF(BPU!C979="","",BPU!C979)</f>
        <v/>
      </c>
      <c r="D979" s="44" t="str">
        <f>IF(DQE!D979="","",DQE!D979)</f>
        <v/>
      </c>
      <c r="E979" s="37" t="str">
        <f>IF(BPU!D979="","",BPU!D979)</f>
        <v/>
      </c>
      <c r="F979" s="32" t="str">
        <f>IF(BPU!E979="","",BPU!E979)</f>
        <v/>
      </c>
      <c r="G979" s="38" t="str">
        <f>IF(DQE!F979="","",DQE!F979)</f>
        <v/>
      </c>
    </row>
    <row r="980" ht="26" customHeight="1">
      <c r="A980" s="35" t="str">
        <f>IF(BPU!A980="","",BPU!A980)</f>
        <v/>
      </c>
      <c r="B980" s="32" t="str">
        <f>IF(BPU!B980="","",BPU!B980)</f>
        <v/>
      </c>
      <c r="C980" s="35" t="str">
        <f>IF(BPU!C980="","",BPU!C980)</f>
        <v/>
      </c>
      <c r="D980" s="44" t="str">
        <f>IF(DQE!D980="","",DQE!D980)</f>
        <v/>
      </c>
      <c r="E980" s="37" t="str">
        <f>IF(BPU!D980="","",BPU!D980)</f>
        <v/>
      </c>
      <c r="F980" s="32" t="str">
        <f>IF(BPU!E980="","",BPU!E980)</f>
        <v/>
      </c>
      <c r="G980" s="38" t="str">
        <f>IF(DQE!F980="","",DQE!F980)</f>
        <v/>
      </c>
    </row>
    <row r="981" ht="26" customHeight="1">
      <c r="A981" s="35" t="str">
        <f>IF(BPU!A981="","",BPU!A981)</f>
        <v/>
      </c>
      <c r="B981" s="32" t="str">
        <f>IF(BPU!B981="","",BPU!B981)</f>
        <v/>
      </c>
      <c r="C981" s="35" t="str">
        <f>IF(BPU!C981="","",BPU!C981)</f>
        <v/>
      </c>
      <c r="D981" s="44" t="str">
        <f>IF(DQE!D981="","",DQE!D981)</f>
        <v/>
      </c>
      <c r="E981" s="37" t="str">
        <f>IF(BPU!D981="","",BPU!D981)</f>
        <v/>
      </c>
      <c r="F981" s="32" t="str">
        <f>IF(BPU!E981="","",BPU!E981)</f>
        <v/>
      </c>
      <c r="G981" s="38" t="str">
        <f>IF(DQE!F981="","",DQE!F981)</f>
        <v/>
      </c>
    </row>
    <row r="982" ht="26" customHeight="1">
      <c r="A982" s="35" t="str">
        <f>IF(BPU!A982="","",BPU!A982)</f>
        <v/>
      </c>
      <c r="B982" s="32" t="str">
        <f>IF(BPU!B982="","",BPU!B982)</f>
        <v/>
      </c>
      <c r="C982" s="35" t="str">
        <f>IF(BPU!C982="","",BPU!C982)</f>
        <v/>
      </c>
      <c r="D982" s="44" t="str">
        <f>IF(DQE!D982="","",DQE!D982)</f>
        <v/>
      </c>
      <c r="E982" s="37" t="str">
        <f>IF(BPU!D982="","",BPU!D982)</f>
        <v/>
      </c>
      <c r="F982" s="32" t="str">
        <f>IF(BPU!E982="","",BPU!E982)</f>
        <v/>
      </c>
      <c r="G982" s="38" t="str">
        <f>IF(DQE!F982="","",DQE!F982)</f>
        <v/>
      </c>
    </row>
    <row r="983" ht="26" customHeight="1">
      <c r="A983" s="35" t="str">
        <f>IF(BPU!A983="","",BPU!A983)</f>
        <v/>
      </c>
      <c r="B983" s="32" t="str">
        <f>IF(BPU!B983="","",BPU!B983)</f>
        <v/>
      </c>
      <c r="C983" s="35" t="str">
        <f>IF(BPU!C983="","",BPU!C983)</f>
        <v/>
      </c>
      <c r="D983" s="44" t="str">
        <f>IF(DQE!D983="","",DQE!D983)</f>
        <v/>
      </c>
      <c r="E983" s="37" t="str">
        <f>IF(BPU!D983="","",BPU!D983)</f>
        <v/>
      </c>
      <c r="F983" s="32" t="str">
        <f>IF(BPU!E983="","",BPU!E983)</f>
        <v/>
      </c>
      <c r="G983" s="38" t="str">
        <f>IF(DQE!F983="","",DQE!F983)</f>
        <v/>
      </c>
    </row>
    <row r="984" ht="26" customHeight="1">
      <c r="A984" s="35" t="str">
        <f>IF(BPU!A984="","",BPU!A984)</f>
        <v/>
      </c>
      <c r="B984" s="32" t="str">
        <f>IF(BPU!B984="","",BPU!B984)</f>
        <v/>
      </c>
      <c r="C984" s="35" t="str">
        <f>IF(BPU!C984="","",BPU!C984)</f>
        <v/>
      </c>
      <c r="D984" s="44" t="str">
        <f>IF(DQE!D984="","",DQE!D984)</f>
        <v/>
      </c>
      <c r="E984" s="37" t="str">
        <f>IF(BPU!D984="","",BPU!D984)</f>
        <v/>
      </c>
      <c r="F984" s="32" t="str">
        <f>IF(BPU!E984="","",BPU!E984)</f>
        <v/>
      </c>
      <c r="G984" s="38" t="str">
        <f>IF(DQE!F984="","",DQE!F984)</f>
        <v/>
      </c>
    </row>
    <row r="985" ht="26" customHeight="1">
      <c r="A985" s="35" t="str">
        <f>IF(BPU!A985="","",BPU!A985)</f>
        <v/>
      </c>
      <c r="B985" s="32" t="str">
        <f>IF(BPU!B985="","",BPU!B985)</f>
        <v/>
      </c>
      <c r="C985" s="35" t="str">
        <f>IF(BPU!C985="","",BPU!C985)</f>
        <v/>
      </c>
      <c r="D985" s="44" t="str">
        <f>IF(DQE!D985="","",DQE!D985)</f>
        <v/>
      </c>
      <c r="E985" s="37" t="str">
        <f>IF(BPU!D985="","",BPU!D985)</f>
        <v/>
      </c>
      <c r="F985" s="32" t="str">
        <f>IF(BPU!E985="","",BPU!E985)</f>
        <v/>
      </c>
      <c r="G985" s="38" t="str">
        <f>IF(DQE!F985="","",DQE!F985)</f>
        <v/>
      </c>
    </row>
    <row r="986" ht="26" customHeight="1">
      <c r="A986" s="35" t="str">
        <f>IF(BPU!A986="","",BPU!A986)</f>
        <v/>
      </c>
      <c r="B986" s="32" t="str">
        <f>IF(BPU!B986="","",BPU!B986)</f>
        <v/>
      </c>
      <c r="C986" s="35" t="str">
        <f>IF(BPU!C986="","",BPU!C986)</f>
        <v/>
      </c>
      <c r="D986" s="44" t="str">
        <f>IF(DQE!D986="","",DQE!D986)</f>
        <v/>
      </c>
      <c r="E986" s="37" t="str">
        <f>IF(BPU!D986="","",BPU!D986)</f>
        <v/>
      </c>
      <c r="F986" s="32" t="str">
        <f>IF(BPU!E986="","",BPU!E986)</f>
        <v/>
      </c>
      <c r="G986" s="38" t="str">
        <f>IF(DQE!F986="","",DQE!F986)</f>
        <v/>
      </c>
    </row>
    <row r="987" ht="26" customHeight="1">
      <c r="A987" s="35" t="str">
        <f>IF(BPU!A987="","",BPU!A987)</f>
        <v/>
      </c>
      <c r="B987" s="32" t="str">
        <f>IF(BPU!B987="","",BPU!B987)</f>
        <v/>
      </c>
      <c r="C987" s="35" t="str">
        <f>IF(BPU!C987="","",BPU!C987)</f>
        <v/>
      </c>
      <c r="D987" s="44" t="str">
        <f>IF(DQE!D987="","",DQE!D987)</f>
        <v/>
      </c>
      <c r="E987" s="37" t="str">
        <f>IF(BPU!D987="","",BPU!D987)</f>
        <v/>
      </c>
      <c r="F987" s="32" t="str">
        <f>IF(BPU!E987="","",BPU!E987)</f>
        <v/>
      </c>
      <c r="G987" s="38" t="str">
        <f>IF(DQE!F987="","",DQE!F987)</f>
        <v/>
      </c>
    </row>
    <row r="988" ht="26" customHeight="1">
      <c r="A988" s="35" t="str">
        <f>IF(BPU!A988="","",BPU!A988)</f>
        <v/>
      </c>
      <c r="B988" s="32" t="str">
        <f>IF(BPU!B988="","",BPU!B988)</f>
        <v/>
      </c>
      <c r="C988" s="35" t="str">
        <f>IF(BPU!C988="","",BPU!C988)</f>
        <v/>
      </c>
      <c r="D988" s="44" t="str">
        <f>IF(DQE!D988="","",DQE!D988)</f>
        <v/>
      </c>
      <c r="E988" s="37" t="str">
        <f>IF(BPU!D988="","",BPU!D988)</f>
        <v/>
      </c>
      <c r="F988" s="32" t="str">
        <f>IF(BPU!E988="","",BPU!E988)</f>
        <v/>
      </c>
      <c r="G988" s="38" t="str">
        <f>IF(DQE!F988="","",DQE!F988)</f>
        <v/>
      </c>
    </row>
    <row r="989" ht="26" customHeight="1">
      <c r="A989" s="35" t="str">
        <f>IF(BPU!A989="","",BPU!A989)</f>
        <v/>
      </c>
      <c r="B989" s="32" t="str">
        <f>IF(BPU!B989="","",BPU!B989)</f>
        <v/>
      </c>
      <c r="C989" s="35" t="str">
        <f>IF(BPU!C989="","",BPU!C989)</f>
        <v/>
      </c>
      <c r="D989" s="44" t="str">
        <f>IF(DQE!D989="","",DQE!D989)</f>
        <v/>
      </c>
      <c r="E989" s="37" t="str">
        <f>IF(BPU!D989="","",BPU!D989)</f>
        <v/>
      </c>
      <c r="F989" s="32" t="str">
        <f>IF(BPU!E989="","",BPU!E989)</f>
        <v/>
      </c>
      <c r="G989" s="38" t="str">
        <f>IF(DQE!F989="","",DQE!F989)</f>
        <v/>
      </c>
    </row>
    <row r="990" ht="26" customHeight="1">
      <c r="A990" s="35" t="str">
        <f>IF(BPU!A990="","",BPU!A990)</f>
        <v/>
      </c>
      <c r="B990" s="32" t="str">
        <f>IF(BPU!B990="","",BPU!B990)</f>
        <v/>
      </c>
      <c r="C990" s="35" t="str">
        <f>IF(BPU!C990="","",BPU!C990)</f>
        <v/>
      </c>
      <c r="D990" s="44" t="str">
        <f>IF(DQE!D990="","",DQE!D990)</f>
        <v/>
      </c>
      <c r="E990" s="37" t="str">
        <f>IF(BPU!D990="","",BPU!D990)</f>
        <v/>
      </c>
      <c r="F990" s="32" t="str">
        <f>IF(BPU!E990="","",BPU!E990)</f>
        <v/>
      </c>
      <c r="G990" s="38" t="str">
        <f>IF(DQE!F990="","",DQE!F990)</f>
        <v/>
      </c>
    </row>
    <row r="991" ht="26" customHeight="1">
      <c r="A991" s="35" t="str">
        <f>IF(BPU!A991="","",BPU!A991)</f>
        <v/>
      </c>
      <c r="B991" s="32" t="str">
        <f>IF(BPU!B991="","",BPU!B991)</f>
        <v/>
      </c>
      <c r="C991" s="35" t="str">
        <f>IF(BPU!C991="","",BPU!C991)</f>
        <v/>
      </c>
      <c r="D991" s="44" t="str">
        <f>IF(DQE!D991="","",DQE!D991)</f>
        <v/>
      </c>
      <c r="E991" s="37" t="str">
        <f>IF(BPU!D991="","",BPU!D991)</f>
        <v/>
      </c>
      <c r="F991" s="32" t="str">
        <f>IF(BPU!E991="","",BPU!E991)</f>
        <v/>
      </c>
      <c r="G991" s="38" t="str">
        <f>IF(DQE!F991="","",DQE!F991)</f>
        <v/>
      </c>
    </row>
    <row r="992" ht="26" customHeight="1">
      <c r="A992" s="35" t="str">
        <f>IF(BPU!A992="","",BPU!A992)</f>
        <v/>
      </c>
      <c r="B992" s="32" t="str">
        <f>IF(BPU!B992="","",BPU!B992)</f>
        <v/>
      </c>
      <c r="C992" s="35" t="str">
        <f>IF(BPU!C992="","",BPU!C992)</f>
        <v/>
      </c>
      <c r="D992" s="44" t="str">
        <f>IF(DQE!D992="","",DQE!D992)</f>
        <v/>
      </c>
      <c r="E992" s="37" t="str">
        <f>IF(BPU!D992="","",BPU!D992)</f>
        <v/>
      </c>
      <c r="F992" s="32" t="str">
        <f>IF(BPU!E992="","",BPU!E992)</f>
        <v/>
      </c>
      <c r="G992" s="38" t="str">
        <f>IF(DQE!F992="","",DQE!F992)</f>
        <v/>
      </c>
    </row>
    <row r="993" ht="26" customHeight="1">
      <c r="A993" s="35" t="str">
        <f>IF(BPU!A993="","",BPU!A993)</f>
        <v/>
      </c>
      <c r="B993" s="32" t="str">
        <f>IF(BPU!B993="","",BPU!B993)</f>
        <v/>
      </c>
      <c r="C993" s="35" t="str">
        <f>IF(BPU!C993="","",BPU!C993)</f>
        <v/>
      </c>
      <c r="D993" s="44" t="str">
        <f>IF(DQE!D993="","",DQE!D993)</f>
        <v/>
      </c>
      <c r="E993" s="37" t="str">
        <f>IF(BPU!D993="","",BPU!D993)</f>
        <v/>
      </c>
      <c r="F993" s="32" t="str">
        <f>IF(BPU!E993="","",BPU!E993)</f>
        <v/>
      </c>
      <c r="G993" s="38" t="str">
        <f>IF(DQE!F993="","",DQE!F993)</f>
        <v/>
      </c>
    </row>
    <row r="994" ht="26" customHeight="1">
      <c r="A994" s="35" t="str">
        <f>IF(BPU!A994="","",BPU!A994)</f>
        <v/>
      </c>
      <c r="B994" s="32" t="str">
        <f>IF(BPU!B994="","",BPU!B994)</f>
        <v/>
      </c>
      <c r="C994" s="35" t="str">
        <f>IF(BPU!C994="","",BPU!C994)</f>
        <v/>
      </c>
      <c r="D994" s="44" t="str">
        <f>IF(DQE!D994="","",DQE!D994)</f>
        <v/>
      </c>
      <c r="E994" s="37" t="str">
        <f>IF(BPU!D994="","",BPU!D994)</f>
        <v/>
      </c>
      <c r="F994" s="32" t="str">
        <f>IF(BPU!E994="","",BPU!E994)</f>
        <v/>
      </c>
      <c r="G994" s="38" t="str">
        <f>IF(DQE!F994="","",DQE!F994)</f>
        <v/>
      </c>
    </row>
    <row r="995" ht="26" customHeight="1">
      <c r="A995" s="35" t="str">
        <f>IF(BPU!A995="","",BPU!A995)</f>
        <v/>
      </c>
      <c r="B995" s="32" t="str">
        <f>IF(BPU!B995="","",BPU!B995)</f>
        <v/>
      </c>
      <c r="C995" s="35" t="str">
        <f>IF(BPU!C995="","",BPU!C995)</f>
        <v/>
      </c>
      <c r="D995" s="44" t="str">
        <f>IF(DQE!D995="","",DQE!D995)</f>
        <v/>
      </c>
      <c r="E995" s="37" t="str">
        <f>IF(BPU!D995="","",BPU!D995)</f>
        <v/>
      </c>
      <c r="F995" s="32" t="str">
        <f>IF(BPU!E995="","",BPU!E995)</f>
        <v/>
      </c>
      <c r="G995" s="38" t="str">
        <f>IF(DQE!F995="","",DQE!F995)</f>
        <v/>
      </c>
    </row>
    <row r="996" ht="26" customHeight="1">
      <c r="A996" s="35" t="str">
        <f>IF(BPU!A996="","",BPU!A996)</f>
        <v/>
      </c>
      <c r="B996" s="32" t="str">
        <f>IF(BPU!B996="","",BPU!B996)</f>
        <v/>
      </c>
      <c r="C996" s="35" t="str">
        <f>IF(BPU!C996="","",BPU!C996)</f>
        <v/>
      </c>
      <c r="D996" s="44" t="str">
        <f>IF(DQE!D996="","",DQE!D996)</f>
        <v/>
      </c>
      <c r="E996" s="37" t="str">
        <f>IF(BPU!D996="","",BPU!D996)</f>
        <v/>
      </c>
      <c r="F996" s="32" t="str">
        <f>IF(BPU!E996="","",BPU!E996)</f>
        <v/>
      </c>
      <c r="G996" s="38" t="str">
        <f>IF(DQE!F996="","",DQE!F996)</f>
        <v/>
      </c>
    </row>
    <row r="997" ht="26" customHeight="1">
      <c r="A997" s="35" t="str">
        <f>IF(BPU!A997="","",BPU!A997)</f>
        <v/>
      </c>
      <c r="B997" s="32" t="str">
        <f>IF(BPU!B997="","",BPU!B997)</f>
        <v/>
      </c>
      <c r="C997" s="35" t="str">
        <f>IF(BPU!C997="","",BPU!C997)</f>
        <v/>
      </c>
      <c r="D997" s="44" t="str">
        <f>IF(DQE!D997="","",DQE!D997)</f>
        <v/>
      </c>
      <c r="E997" s="37" t="str">
        <f>IF(BPU!D997="","",BPU!D997)</f>
        <v/>
      </c>
      <c r="F997" s="32" t="str">
        <f>IF(BPU!E997="","",BPU!E997)</f>
        <v/>
      </c>
      <c r="G997" s="38" t="str">
        <f>IF(DQE!F997="","",DQE!F997)</f>
        <v/>
      </c>
    </row>
    <row r="998" ht="26" customHeight="1">
      <c r="A998" s="35" t="str">
        <f>IF(BPU!A998="","",BPU!A998)</f>
        <v/>
      </c>
      <c r="B998" s="32" t="str">
        <f>IF(BPU!B998="","",BPU!B998)</f>
        <v/>
      </c>
      <c r="C998" s="35" t="str">
        <f>IF(BPU!C998="","",BPU!C998)</f>
        <v/>
      </c>
      <c r="D998" s="44" t="str">
        <f>IF(DQE!D998="","",DQE!D998)</f>
        <v/>
      </c>
      <c r="E998" s="37" t="str">
        <f>IF(BPU!D998="","",BPU!D998)</f>
        <v/>
      </c>
      <c r="F998" s="32" t="str">
        <f>IF(BPU!E998="","",BPU!E998)</f>
        <v/>
      </c>
      <c r="G998" s="38" t="str">
        <f>IF(DQE!F998="","",DQE!F998)</f>
        <v/>
      </c>
    </row>
    <row r="999" ht="26" customHeight="1">
      <c r="A999" s="35" t="str">
        <f>IF(BPU!A999="","",BPU!A999)</f>
        <v/>
      </c>
      <c r="B999" s="32" t="str">
        <f>IF(BPU!B999="","",BPU!B999)</f>
        <v/>
      </c>
      <c r="C999" s="35" t="str">
        <f>IF(BPU!C999="","",BPU!C999)</f>
        <v/>
      </c>
      <c r="D999" s="44" t="str">
        <f>IF(DQE!D999="","",DQE!D999)</f>
        <v/>
      </c>
      <c r="E999" s="37" t="str">
        <f>IF(BPU!D999="","",BPU!D999)</f>
        <v/>
      </c>
      <c r="F999" s="32" t="str">
        <f>IF(BPU!E999="","",BPU!E999)</f>
        <v/>
      </c>
      <c r="G999" s="38" t="str">
        <f>IF(DQE!F999="","",DQE!F999)</f>
        <v/>
      </c>
    </row>
    <row r="1000" ht="26" customHeight="1">
      <c r="A1000" s="35" t="str">
        <f>IF(BPU!A1000="","",BPU!A1000)</f>
        <v/>
      </c>
      <c r="B1000" s="32" t="str">
        <f>IF(BPU!B1000="","",BPU!B1000)</f>
        <v/>
      </c>
      <c r="C1000" s="35" t="str">
        <f>IF(BPU!C1000="","",BPU!C1000)</f>
        <v/>
      </c>
      <c r="D1000" s="44" t="str">
        <f>IF(DQE!D1000="","",DQE!D1000)</f>
        <v/>
      </c>
      <c r="E1000" s="37" t="str">
        <f>IF(BPU!D1000="","",BPU!D1000)</f>
        <v/>
      </c>
      <c r="F1000" s="32" t="str">
        <f>IF(BPU!E1000="","",BPU!E1000)</f>
        <v/>
      </c>
      <c r="G1000" s="38" t="str">
        <f>IF(DQE!F1000="","",DQE!F1000)</f>
        <v/>
      </c>
    </row>
    <row r="1001" ht="26" customHeight="1">
      <c r="A1001" s="35" t="str">
        <f>IF(BPU!A1001="","",BPU!A1001)</f>
        <v/>
      </c>
      <c r="B1001" s="32" t="str">
        <f>IF(BPU!B1001="","",BPU!B1001)</f>
        <v/>
      </c>
      <c r="C1001" s="35" t="str">
        <f>IF(BPU!C1001="","",BPU!C1001)</f>
        <v/>
      </c>
      <c r="D1001" s="44" t="str">
        <f>IF(DQE!D1001="","",DQE!D1001)</f>
        <v/>
      </c>
      <c r="E1001" s="37" t="str">
        <f>IF(BPU!D1001="","",BPU!D1001)</f>
        <v/>
      </c>
      <c r="F1001" s="32" t="str">
        <f>IF(BPU!E1001="","",BPU!E1001)</f>
        <v/>
      </c>
      <c r="G1001" s="38" t="str">
        <f>IF(DQE!F1001="","",DQE!F1001)</f>
        <v/>
      </c>
    </row>
    <row r="1002" ht="26" customHeight="1">
      <c r="A1002" s="35" t="str">
        <f>IF(BPU!A1002="","",BPU!A1002)</f>
        <v/>
      </c>
      <c r="B1002" s="32" t="str">
        <f>IF(BPU!B1002="","",BPU!B1002)</f>
        <v/>
      </c>
      <c r="C1002" s="35" t="str">
        <f>IF(BPU!C1002="","",BPU!C1002)</f>
        <v/>
      </c>
      <c r="D1002" s="44" t="str">
        <f>IF(DQE!D1002="","",DQE!D1002)</f>
        <v/>
      </c>
      <c r="E1002" s="37" t="str">
        <f>IF(BPU!D1002="","",BPU!D1002)</f>
        <v/>
      </c>
      <c r="F1002" s="32" t="str">
        <f>IF(BPU!E1002="","",BPU!E1002)</f>
        <v/>
      </c>
      <c r="G1002" s="38" t="str">
        <f>IF(DQE!F1002="","",DQE!F1002)</f>
        <v/>
      </c>
    </row>
    <row r="1003" ht="26" customHeight="1">
      <c r="A1003" s="35" t="str">
        <f>IF(BPU!A1003="","",BPU!A1003)</f>
        <v/>
      </c>
      <c r="B1003" s="32" t="str">
        <f>IF(BPU!B1003="","",BPU!B1003)</f>
        <v/>
      </c>
      <c r="C1003" s="35" t="str">
        <f>IF(BPU!C1003="","",BPU!C1003)</f>
        <v/>
      </c>
      <c r="D1003" s="44" t="str">
        <f>IF(DQE!D1003="","",DQE!D1003)</f>
        <v/>
      </c>
      <c r="E1003" s="37" t="str">
        <f>IF(BPU!D1003="","",BPU!D1003)</f>
        <v/>
      </c>
      <c r="F1003" s="32" t="str">
        <f>IF(BPU!E1003="","",BPU!E1003)</f>
        <v/>
      </c>
      <c r="G1003" s="38" t="str">
        <f>IF(DQE!F1003="","",DQE!F1003)</f>
        <v/>
      </c>
    </row>
    <row r="1004" ht="26" customHeight="1">
      <c r="A1004" s="35" t="str">
        <f>IF(BPU!A1004="","",BPU!A1004)</f>
        <v/>
      </c>
      <c r="B1004" s="32" t="str">
        <f>IF(BPU!B1004="","",BPU!B1004)</f>
        <v/>
      </c>
      <c r="C1004" s="35" t="str">
        <f>IF(BPU!C1004="","",BPU!C1004)</f>
        <v/>
      </c>
      <c r="D1004" s="44" t="str">
        <f>IF(DQE!D1004="","",DQE!D1004)</f>
        <v/>
      </c>
      <c r="E1004" s="37" t="str">
        <f>IF(BPU!D1004="","",BPU!D1004)</f>
        <v/>
      </c>
      <c r="F1004" s="32" t="str">
        <f>IF(BPU!E1004="","",BPU!E1004)</f>
        <v/>
      </c>
      <c r="G1004" s="38" t="str">
        <f>IF(DQE!F1004="","",DQE!F1004)</f>
        <v/>
      </c>
    </row>
    <row r="1005" ht="26" customHeight="1">
      <c r="A1005" s="35" t="str">
        <f>IF(BPU!A1005="","",BPU!A1005)</f>
        <v/>
      </c>
      <c r="B1005" s="32" t="str">
        <f>IF(BPU!B1005="","",BPU!B1005)</f>
        <v/>
      </c>
      <c r="C1005" s="35" t="str">
        <f>IF(BPU!C1005="","",BPU!C1005)</f>
        <v/>
      </c>
      <c r="D1005" s="44" t="str">
        <f>IF(DQE!D1005="","",DQE!D1005)</f>
        <v/>
      </c>
      <c r="E1005" s="37" t="str">
        <f>IF(BPU!D1005="","",BPU!D1005)</f>
        <v/>
      </c>
      <c r="F1005" s="32" t="str">
        <f>IF(BPU!E1005="","",BPU!E1005)</f>
        <v/>
      </c>
      <c r="G1005" s="38" t="str">
        <f>IF(DQE!F1005="","",DQE!F1005)</f>
        <v/>
      </c>
    </row>
    <row r="1006" ht="26" customHeight="1">
      <c r="A1006" s="35" t="str">
        <f>IF(BPU!A1006="","",BPU!A1006)</f>
        <v/>
      </c>
      <c r="B1006" s="32" t="str">
        <f>IF(BPU!B1006="","",BPU!B1006)</f>
        <v/>
      </c>
      <c r="C1006" s="35" t="str">
        <f>IF(BPU!C1006="","",BPU!C1006)</f>
        <v/>
      </c>
      <c r="D1006" s="44" t="str">
        <f>IF(DQE!D1006="","",DQE!D1006)</f>
        <v/>
      </c>
      <c r="E1006" s="37" t="str">
        <f>IF(BPU!D1006="","",BPU!D1006)</f>
        <v/>
      </c>
      <c r="F1006" s="32" t="str">
        <f>IF(BPU!E1006="","",BPU!E1006)</f>
        <v/>
      </c>
      <c r="G1006" s="38" t="str">
        <f>IF(DQE!F1006="","",DQE!F1006)</f>
        <v/>
      </c>
    </row>
    <row r="1008" ht="20" customHeight="1">
      <c r="B1008" s="39" t="inlineStr">
        <is>
          <t>Total HT · المجموع دون احتساب الرسوم</t>
        </is>
      </c>
      <c r="C1008" s="39" t="n"/>
      <c r="D1008" s="39" t="n"/>
      <c r="E1008" s="39" t="n"/>
      <c r="F1008" s="39" t="n"/>
      <c r="G1008" s="40">
        <f>SUMIF('Détail des lignes'!$F$4:$F$1003,"Ligne",G7:G1006)</f>
        <v>6336</v>
      </c>
    </row>
    <row r="1009" ht="20" customHeight="1">
      <c r="B1009" s="39" t="inlineStr">
        <is>
          <t>TVA · الضريبة على القيمة المضافة</t>
        </is>
      </c>
      <c r="C1009" s="39" t="n"/>
      <c r="D1009" s="39" t="n"/>
      <c r="E1009" s="41">
        <f>'Paramètres'!$B$14</f>
        <v>0.2</v>
      </c>
      <c r="F1009" s="39" t="n"/>
      <c r="G1009" s="40">
        <f>ROUND(G1008*E1009,2)</f>
        <v>1267.2</v>
      </c>
    </row>
    <row r="1010" ht="20" customHeight="1">
      <c r="B1010" s="39" t="inlineStr">
        <is>
          <t>Total TTC · المجموع مع احتساب جميع الرسوم</t>
        </is>
      </c>
      <c r="C1010" s="39" t="n"/>
      <c r="D1010" s="39" t="n"/>
      <c r="E1010" s="39" t="n"/>
      <c r="F1010" s="39" t="n"/>
      <c r="G1010" s="40">
        <f>G1008+G1009</f>
        <v>7603.2</v>
      </c>
    </row>
    <row r="1012" ht="38.25" customHeight="1">
      <c r="A1012" s="42" t="str">
        <f>IF(G1010&gt;=1000000000000,"Montant trop élevé pour la conversion en lettres.","Arrêté le présent bordereau des prix-détail estimatif à la somme de : "&amp;IF(G1010&lt;=0,"…",UPPER(LEFT(IF(INT(ROUND(G1010*100,0)/100)=0,"zéro",TRIM(IF(INT(ROUND(G1010*100,0)/100000000000)=0,"",VLOOKUP(INT(ROUND(G1010*100,0)/100000000000),TABLE_LETTRES,2,TRUE)&amp;IF(INT(ROUND(G1010*100,0)/100000000000)=1," milliard"," milliards"))&amp;" "&amp;IF((INT(ROUND(G1010*100,0)/100000000)-1000*INT(ROUND(G1010*100,0)/100000000000))=0,"",VLOOKUP((INT(ROUND(G1010*100,0)/100000000)-1000*INT(ROUND(G1010*100,0)/100000000000)),TABLE_LETTRES,2,TRUE)&amp;IF((INT(ROUND(G1010*100,0)/100000000)-1000*INT(ROUND(G1010*100,0)/100000000000))=1," million"," millions"))&amp;" "&amp;IF((INT(ROUND(G1010*100,0)/100000)-1000*INT(ROUND(G1010*100,0)/100000000))=0,"",IF((INT(ROUND(G1010*100,0)/100000)-1000*INT(ROUND(G1010*100,0)/100000000))=1,"mille",VLOOKUP((INT(ROUND(G1010*100,0)/100000)-1000*INT(ROUND(G1010*100,0)/100000000)),TABLE_LETTRES,3,TRUE)&amp;" mille"))&amp;" "&amp;IF((INT(ROUND(G1010*100,0)/100)-1000*INT(ROUND(G1010*100,0)/100000))=0,"",VLOOKUP((INT(ROUND(G1010*100,0)/100)-1000*INT(ROUND(G1010*100,0)/100000)),TABLE_LETTRES,2,TRUE))))&amp;IF(AND(INT(ROUND(G1010*100,0)/100)&gt;=1000000,INT(ROUND(G1010*100,0)/100)-1000000*INT(INT(ROUND(G1010*100,0)/100)/1000000)=0)," de","")&amp;IF(INT(ROUND(G1010*100,0)/100)&lt;=1," dirham"," dirhams")&amp;IF((ROUND(G1010*100,0)-100*INT(ROUND(G1010*100,0)/100))=0,""," et "&amp;VLOOKUP((ROUND(G1010*100,0)-100*INT(ROUND(G1010*100,0)/100)),TABLE_LETTRES,2,TRUE)&amp;IF((ROUND(G1010*100,0)-100*INT(ROUND(G1010*100,0)/100))=1," centime"," centimes")),1))&amp;MID(IF(INT(ROUND(G1010*100,0)/100)=0,"zéro",TRIM(IF(INT(ROUND(G1010*100,0)/100000000000)=0,"",VLOOKUP(INT(ROUND(G1010*100,0)/100000000000),TABLE_LETTRES,2,TRUE)&amp;IF(INT(ROUND(G1010*100,0)/100000000000)=1," milliard"," milliards"))&amp;" "&amp;IF((INT(ROUND(G1010*100,0)/100000000)-1000*INT(ROUND(G1010*100,0)/100000000000))=0,"",VLOOKUP((INT(ROUND(G1010*100,0)/100000000)-1000*INT(ROUND(G1010*100,0)/100000000000)),TABLE_LETTRES,2,TRUE)&amp;IF((INT(ROUND(G1010*100,0)/100000000)-1000*INT(ROUND(G1010*100,0)/100000000000))=1," million"," millions"))&amp;" "&amp;IF((INT(ROUND(G1010*100,0)/100000)-1000*INT(ROUND(G1010*100,0)/100000000))=0,"",IF((INT(ROUND(G1010*100,0)/100000)-1000*INT(ROUND(G1010*100,0)/100000000))=1,"mille",VLOOKUP((INT(ROUND(G1010*100,0)/100000)-1000*INT(ROUND(G1010*100,0)/100000000)),TABLE_LETTRES,3,TRUE)&amp;" mille"))&amp;" "&amp;IF((INT(ROUND(G1010*100,0)/100)-1000*INT(ROUND(G1010*100,0)/100000))=0,"",VLOOKUP((INT(ROUND(G1010*100,0)/100)-1000*INT(ROUND(G1010*100,0)/100000)),TABLE_LETTRES,2,TRUE))))&amp;IF(AND(INT(ROUND(G1010*100,0)/100)&gt;=1000000,INT(ROUND(G1010*100,0)/100)-1000000*INT(INT(ROUND(G1010*100,0)/100)/1000000)=0)," de","")&amp;IF(INT(ROUND(G1010*100,0)/100)&lt;=1," dirham"," dirhams")&amp;IF((ROUND(G1010*100,0)-100*INT(ROUND(G1010*100,0)/100))=0,""," et "&amp;VLOOKUP((ROUND(G1010*100,0)-100*INT(ROUND(G1010*100,0)/100)),TABLE_LETTRES,2,TRUE)&amp;IF((ROUND(G1010*100,0)-100*INT(ROUND(G1010*100,0)/100))=1," centime"," centimes")),2,1000))&amp;" toutes taxes comprises.")</f>
        <v>Arrêté le présent bordereau des prix-détail estimatif à la somme de : Sept mille six cent trois dirhams et vingt centimes toutes taxes comprises.</v>
      </c>
      <c r="J1012" s="43" t="inlineStr">
        <is>
          <t>x
x
x</t>
        </is>
      </c>
    </row>
  </sheetData>
  <sheetProtection selectLockedCells="0" selectUnlockedCells="0" sheet="1" objects="1" insertRows="1" insertHyperlinks="1" autoFilter="0" scenarios="0" formatColumns="0" deleteColumns="1" insertColumns="1" pivotTables="1" deleteRows="1" formatCells="1" formatRows="0" sort="1"/>
  <autoFilter ref="A6:G1006">
    <filterColumn colId="0" hiddenButton="1" showButton="1"/>
    <filterColumn colId="2" hiddenButton="1" showButton="1"/>
    <filterColumn colId="3" hiddenButton="1" showButton="1"/>
    <filterColumn colId="4" hiddenButton="1" showButton="1"/>
    <filterColumn colId="5" hiddenButton="1" showButton="1"/>
    <filterColumn colId="6" hiddenButton="1" showButton="1"/>
  </autoFilter>
  <mergeCells count="8">
    <mergeCell ref="B1008:F1008"/>
    <mergeCell ref="A3:G3"/>
    <mergeCell ref="A4:G4"/>
    <mergeCell ref="B1009:D1009"/>
    <mergeCell ref="A2:G2"/>
    <mergeCell ref="B1010:F1010"/>
    <mergeCell ref="A1012:G1012"/>
    <mergeCell ref="A5:G5"/>
  </mergeCells>
  <conditionalFormatting sqref="E7:E1006">
    <cfRule type="expression" priority="1" dxfId="0">
      <formula>AND(ISNUMBER($E7),ABS(ROUND($E7,2)-$E7)&gt;0.0000001)</formula>
    </cfRule>
  </conditionalFormatting>
  <conditionalFormatting sqref="B7:G1006">
    <cfRule type="expression" priority="2" dxfId="2">
      <formula>OR('Détail des lignes'!$F4="Titre",'Détail des lignes'!$F4="Sous-total")</formula>
    </cfRule>
  </conditionalFormatting>
  <dataValidations count="6">
    <dataValidation sqref="A1:G1" showDropDown="0" showInputMessage="1" showErrorMessage="0" allowBlank="1" promptTitle="Cellule calculée · خلية محسوبة" prompt="Rappel des totaux et consigne de saisie : rien à saisir ici. Pour modifier : Révision › Ôter la protection de la feuille.&#10;تذكير بالمجاميع وإرشاد؛‏ لا شيء للإدخال هنا.‏&#10;لإلغاء الحماية:‏ مراجعة ›‏ إلغاء حماية الورقة.‏"/>
    <dataValidation sqref="A7:G1006" showDropDown="0" showInputMessage="1" showErrorMessage="0" allowBlank="1" promptTitle="Cellule calculée · خلية محسوبة" prompt="Calculé : libellés et prix du BPU, quantités du DQE. Rien à saisir ici. Pour modifier : Révision › Ôter la protection de la feuille.&#10;مأخوذة من جدول الأثمان والبيان التقديري المفصل؛‏ لا شيء للإدخال هنا.‏&#10;لإلغاء الحماية:‏ مراجعة ›‏ إلغاء حماية الورقة.‏"/>
    <dataValidation sqref="A1008:G1010" showDropDown="0" showInputMessage="1" showErrorMessage="0" allowBlank="1" promptTitle="Cellule calculée · خلية محسوبة" prompt="Total calculé : somme des lignes (titres et sous-totaux exclus) ; TVA : taux de Paramètres. Rien à saisir ici. Pour modifier : Révision › Ôter la protection de la feuille.&#10;مجموع محسوب؛‏ لا شيء للإدخال هنا.‏&#10;لإلغاء الحماية:‏ مراجعة ›‏ إلغاء حماية الورقة.‏"/>
    <dataValidation sqref="A1012:G1012" showDropDown="0" showInputMessage="1" showErrorMessage="0" allowBlank="1" promptTitle="Cellule calculée · خلية محسوبة" prompt="Phrase calculée à partir du total TTC : rien à saisir ; reportez-la dans l'acte d'engagement. Pour modifier : Révision › Ôter la protection de la feuille.&#10;عبارة محسوبة من المجموع؛‏ لا شيء للإدخال هنا.‏&#10;لإلغاء الحماية:‏ مراجعة ›‏ إلغاء حماية الورقة.‏"/>
    <dataValidation sqref="A3:G5" showDropDown="0" showInputMessage="1" showErrorMessage="0" allowBlank="1" promptTitle="Cellule calculée · خلية محسوبة" prompt="Repris de la feuille Paramètres : saisissez maître d'ouvrage, objet et concurrent dans Paramètres. Pour modifier : Révision › Ôter la protection de la feuille.&#10;مأخوذة من ورقة المعطيات العامة.‏&#10;لإلغاء الحماية:‏ مراجعة ›‏ إلغاء حماية الورقة.‏"/>
    <dataValidation sqref="A2:G2 A6:G6" showDropDown="0" showInputMessage="1" showErrorMessage="0" allowBlank="1" promptTitle="Texte fixe · نص ثابت" prompt="Texte fixe de la feuille : rien à saisir ici. Pour modifier : Révision › Ôter la protection de la feuille.&#10;نص ثابت؛‏ لا شيء للإدخال هنا.‏&#10;لإلغاء الحماية:‏ مراجعة ›‏ إلغاء حماية الورقة.‏"/>
  </dataValidations>
  <printOptions horizontalCentered="1"/>
  <pageMargins left="0.5" right="0.5" top="0.6" bottom="0.6" header="0.5" footer="0.5"/>
  <pageSetup orientation="landscape" paperSize="9" fitToHeight="0" fitToWidth="1" blackAndWhite="1"/>
  <headerFooter>
    <oddHeader/>
    <oddFooter>&amp;C&amp;8 &amp;A – page &amp;P / &amp;N</oddFooter>
    <evenHeader/>
    <evenFooter/>
    <firstHeader/>
    <firstFooter/>
  </headerFooter>
</worksheet>
</file>

<file path=xl/worksheets/sheet6.xml><?xml version="1.0" encoding="utf-8"?>
<worksheet xmlns="http://schemas.openxmlformats.org/spreadsheetml/2006/main">
  <sheetPr>
    <tabColor rgb="00070D24"/>
    <outlinePr summaryBelow="1" summaryRight="1"/>
    <pageSetUpPr fitToPage="1"/>
  </sheetPr>
  <dimension ref="A1:J1013"/>
  <sheetViews>
    <sheetView workbookViewId="0">
      <pane ySplit="6" topLeftCell="A7" activePane="bottomLeft" state="frozen"/>
      <selection pane="bottomLeft" activeCell="A1" sqref="A1"/>
    </sheetView>
  </sheetViews>
  <sheetFormatPr baseColWidth="8" defaultRowHeight="15"/>
  <cols>
    <col width="11" customWidth="1" min="1" max="1"/>
    <col width="48" customWidth="1" min="2" max="2"/>
    <col width="10" customWidth="1" min="3" max="3"/>
    <col width="15" customWidth="1" min="4" max="4"/>
    <col width="15" customWidth="1" min="5" max="5"/>
    <col width="22" customWidth="1" min="6" max="6"/>
    <col width="27" customWidth="1" min="7" max="7"/>
    <col width="27" customWidth="1" min="8" max="8"/>
    <col hidden="1" width="2" customWidth="1" min="10" max="10"/>
  </cols>
  <sheetData>
    <row r="1" ht="12" customHeight="1">
      <c r="B1" s="33" t="str">
        <f>"Minimum : HT "&amp;FIXED(G1008,2)&amp;" · TTC "&amp;FIXED(G1010,2)&amp;"   |   Maximum : HT "&amp;FIXED(H1008,2)&amp;" · TTC "&amp;FIXED(H1010,2)&amp;" DH"</f>
        <v>Minimum : HT 0,00 · TTC 0,00   |   Maximum : HT 0,00 · TTC 0,00 DH</v>
      </c>
    </row>
    <row r="2" ht="19" customHeight="1">
      <c r="A2" s="26" t="inlineStr">
        <is>
          <t>DÉTAIL ESTIMATIF – MARCHÉ-CADRE (DQE) · البيان التقديري المفصل – صفقة إطار</t>
        </is>
      </c>
    </row>
    <row r="3" ht="12.75" customHeight="1">
      <c r="A3" s="27" t="str">
        <f>"Maître d'ouvrage : "&amp;IF('Paramètres'!$B$9="","…",'Paramètres'!$B$9)&amp;" · Appel d'offres n° "&amp;IF('Paramètres'!$B$10="","…",'Paramètres'!$B$10)&amp;IF('Paramètres'!$B$12="","",", lot "&amp;'Paramètres'!$B$12)</f>
        <v>Maître d'ouvrage : … · Appel d'offres n° …</v>
      </c>
    </row>
    <row r="4" ht="36" customHeight="1">
      <c r="A4" s="27" t="str">
        <f>"Objet : "&amp;IF('Paramètres'!$B$11="","…",'Paramètres'!$B$11)</f>
        <v>Objet : …</v>
      </c>
      <c r="J4" s="28" t="inlineStr">
        <is>
          <t>x
x
x</t>
        </is>
      </c>
    </row>
    <row r="5" ht="12.75" customHeight="1">
      <c r="A5" s="27" t="str">
        <f>"Concurrent : "&amp;IF('Paramètres'!$B$13="","…",'Paramètres'!$B$13)</f>
        <v>Concurrent : …</v>
      </c>
    </row>
    <row r="6">
      <c r="A6" s="29" t="inlineStr">
        <is>
          <t>N° du prix
رقم الثمن</t>
        </is>
      </c>
      <c r="B6" s="29" t="inlineStr">
        <is>
          <t>Désignation des prestations
بيان الأعمال</t>
        </is>
      </c>
      <c r="C6" s="29" t="inlineStr">
        <is>
          <t>Unité
الوحدة</t>
        </is>
      </c>
      <c r="D6" s="29" t="inlineStr">
        <is>
          <t>Quantité minimale
الكمية الدنيا</t>
        </is>
      </c>
      <c r="E6" s="29" t="inlineStr">
        <is>
          <t>Quantité maximale
الكمية القصوى</t>
        </is>
      </c>
      <c r="F6" s="29" t="inlineStr">
        <is>
          <t>Prix unitaire HT (DH)
الثمن الأحادي دون احتساب الرسوم</t>
        </is>
      </c>
      <c r="G6" s="29" t="inlineStr">
        <is>
          <t>Montant minimum HT (DH)
المبلغ الأدنى دون احتساب الرسوم</t>
        </is>
      </c>
      <c r="H6" s="29" t="inlineStr">
        <is>
          <t>Montant maximum HT (DH)
المبلغ الأقصى دون احتساب الرسوم</t>
        </is>
      </c>
    </row>
    <row r="7" ht="26" customHeight="1">
      <c r="A7" s="35">
        <f>IF(BPU!A7="","",BPU!A7)</f>
        <v>1</v>
      </c>
      <c r="B7" s="32" t="str">
        <f>IF(BPU!B7="","",BPU!B7)</f>
        <v>Exemple fictif : prestation mesurée au mètre carré</v>
      </c>
      <c r="C7" s="35" t="str">
        <f>IF(BPU!C7="","",BPU!C7)</f>
        <v>m²</v>
      </c>
      <c r="D7" s="36" t="n"/>
      <c r="E7" s="36" t="n"/>
      <c r="F7" s="37">
        <f>IF(BPU!D7="","",BPU!D7)</f>
        <v>150</v>
      </c>
      <c r="G7" s="38" t="str">
        <f>IF(AND('Détail des lignes'!$F4="Ligne",ISNUMBER(D7),ISNUMBER(F7)),ROUND(D7*F7,2),"")</f>
        <v/>
      </c>
      <c r="H7" s="38" t="str">
        <f>IF(AND('Détail des lignes'!$F4="Ligne",ISNUMBER(E7),ISNUMBER(F7)),ROUND(E7*F7,2),"")</f>
        <v/>
      </c>
    </row>
    <row r="8" ht="26" customHeight="1">
      <c r="A8" s="35">
        <f>IF(BPU!A8="","",BPU!A8)</f>
        <v>2</v>
      </c>
      <c r="B8" s="32" t="str">
        <f>IF(BPU!B8="","",BPU!B8)</f>
        <v>Exemple fictif : prestation mesurée au mètre linéaire</v>
      </c>
      <c r="C8" s="35" t="str">
        <f>IF(BPU!C8="","",BPU!C8)</f>
        <v>ml</v>
      </c>
      <c r="D8" s="36" t="n"/>
      <c r="E8" s="36" t="n"/>
      <c r="F8" s="37">
        <f>IF(BPU!D8="","",BPU!D8)</f>
        <v>75</v>
      </c>
      <c r="G8" s="38" t="str">
        <f>IF(AND('Détail des lignes'!$F5="Ligne",ISNUMBER(D8),ISNUMBER(F8)),ROUND(D8*F8,2),"")</f>
        <v/>
      </c>
      <c r="H8" s="38" t="str">
        <f>IF(AND('Détail des lignes'!$F5="Ligne",ISNUMBER(E8),ISNUMBER(F8)),ROUND(E8*F8,2),"")</f>
        <v/>
      </c>
    </row>
    <row r="9" ht="26" customHeight="1">
      <c r="A9" s="35">
        <f>IF(BPU!A9="","",BPU!A9)</f>
        <v>3</v>
      </c>
      <c r="B9" s="32" t="str">
        <f>IF(BPU!B9="","",BPU!B9)</f>
        <v>Exemple fictif : poste détaillé dans la feuille Sous-détail</v>
      </c>
      <c r="C9" s="35" t="str">
        <f>IF(BPU!C9="","",BPU!C9)</f>
        <v>u</v>
      </c>
      <c r="D9" s="36" t="n"/>
      <c r="E9" s="36" t="n"/>
      <c r="F9" s="37">
        <f>IF(BPU!D9="","",BPU!D9)</f>
        <v>101.2</v>
      </c>
      <c r="G9" s="38" t="str">
        <f>IF(AND('Détail des lignes'!$F6="Ligne",ISNUMBER(D9),ISNUMBER(F9)),ROUND(D9*F9,2),"")</f>
        <v/>
      </c>
      <c r="H9" s="38" t="str">
        <f>IF(AND('Détail des lignes'!$F6="Ligne",ISNUMBER(E9),ISNUMBER(F9)),ROUND(E9*F9,2),"")</f>
        <v/>
      </c>
    </row>
    <row r="10" ht="26" customHeight="1">
      <c r="A10" s="35" t="str">
        <f>IF(BPU!A10="","",BPU!A10)</f>
        <v/>
      </c>
      <c r="B10" s="32" t="str">
        <f>IF(BPU!B10="","",BPU!B10)</f>
        <v/>
      </c>
      <c r="C10" s="35" t="str">
        <f>IF(BPU!C10="","",BPU!C10)</f>
        <v/>
      </c>
      <c r="D10" s="36" t="n"/>
      <c r="E10" s="36" t="n"/>
      <c r="F10" s="37" t="str">
        <f>IF(BPU!D10="","",BPU!D10)</f>
        <v/>
      </c>
      <c r="G10" s="38" t="str">
        <f>IF(AND('Détail des lignes'!$F7="Ligne",ISNUMBER(D10),ISNUMBER(F10)),ROUND(D10*F10,2),"")</f>
        <v/>
      </c>
      <c r="H10" s="38" t="str">
        <f>IF(AND('Détail des lignes'!$F7="Ligne",ISNUMBER(E10),ISNUMBER(F10)),ROUND(E10*F10,2),"")</f>
        <v/>
      </c>
    </row>
    <row r="11" ht="26" customHeight="1">
      <c r="A11" s="35" t="str">
        <f>IF(BPU!A11="","",BPU!A11)</f>
        <v/>
      </c>
      <c r="B11" s="32" t="str">
        <f>IF(BPU!B11="","",BPU!B11)</f>
        <v/>
      </c>
      <c r="C11" s="35" t="str">
        <f>IF(BPU!C11="","",BPU!C11)</f>
        <v/>
      </c>
      <c r="D11" s="36" t="n"/>
      <c r="E11" s="36" t="n"/>
      <c r="F11" s="37" t="str">
        <f>IF(BPU!D11="","",BPU!D11)</f>
        <v/>
      </c>
      <c r="G11" s="38" t="str">
        <f>IF(AND('Détail des lignes'!$F8="Ligne",ISNUMBER(D11),ISNUMBER(F11)),ROUND(D11*F11,2),"")</f>
        <v/>
      </c>
      <c r="H11" s="38" t="str">
        <f>IF(AND('Détail des lignes'!$F8="Ligne",ISNUMBER(E11),ISNUMBER(F11)),ROUND(E11*F11,2),"")</f>
        <v/>
      </c>
    </row>
    <row r="12" ht="26" customHeight="1">
      <c r="A12" s="35" t="str">
        <f>IF(BPU!A12="","",BPU!A12)</f>
        <v/>
      </c>
      <c r="B12" s="32" t="str">
        <f>IF(BPU!B12="","",BPU!B12)</f>
        <v/>
      </c>
      <c r="C12" s="35" t="str">
        <f>IF(BPU!C12="","",BPU!C12)</f>
        <v/>
      </c>
      <c r="D12" s="36" t="n"/>
      <c r="E12" s="36" t="n"/>
      <c r="F12" s="37" t="str">
        <f>IF(BPU!D12="","",BPU!D12)</f>
        <v/>
      </c>
      <c r="G12" s="38" t="str">
        <f>IF(AND('Détail des lignes'!$F9="Ligne",ISNUMBER(D12),ISNUMBER(F12)),ROUND(D12*F12,2),"")</f>
        <v/>
      </c>
      <c r="H12" s="38" t="str">
        <f>IF(AND('Détail des lignes'!$F9="Ligne",ISNUMBER(E12),ISNUMBER(F12)),ROUND(E12*F12,2),"")</f>
        <v/>
      </c>
    </row>
    <row r="13" ht="26" customHeight="1">
      <c r="A13" s="35" t="str">
        <f>IF(BPU!A13="","",BPU!A13)</f>
        <v/>
      </c>
      <c r="B13" s="32" t="str">
        <f>IF(BPU!B13="","",BPU!B13)</f>
        <v/>
      </c>
      <c r="C13" s="35" t="str">
        <f>IF(BPU!C13="","",BPU!C13)</f>
        <v/>
      </c>
      <c r="D13" s="36" t="n"/>
      <c r="E13" s="36" t="n"/>
      <c r="F13" s="37" t="str">
        <f>IF(BPU!D13="","",BPU!D13)</f>
        <v/>
      </c>
      <c r="G13" s="38" t="str">
        <f>IF(AND('Détail des lignes'!$F10="Ligne",ISNUMBER(D13),ISNUMBER(F13)),ROUND(D13*F13,2),"")</f>
        <v/>
      </c>
      <c r="H13" s="38" t="str">
        <f>IF(AND('Détail des lignes'!$F10="Ligne",ISNUMBER(E13),ISNUMBER(F13)),ROUND(E13*F13,2),"")</f>
        <v/>
      </c>
    </row>
    <row r="14" ht="26" customHeight="1">
      <c r="A14" s="35" t="str">
        <f>IF(BPU!A14="","",BPU!A14)</f>
        <v/>
      </c>
      <c r="B14" s="32" t="str">
        <f>IF(BPU!B14="","",BPU!B14)</f>
        <v/>
      </c>
      <c r="C14" s="35" t="str">
        <f>IF(BPU!C14="","",BPU!C14)</f>
        <v/>
      </c>
      <c r="D14" s="36" t="n"/>
      <c r="E14" s="36" t="n"/>
      <c r="F14" s="37" t="str">
        <f>IF(BPU!D14="","",BPU!D14)</f>
        <v/>
      </c>
      <c r="G14" s="38" t="str">
        <f>IF(AND('Détail des lignes'!$F11="Ligne",ISNUMBER(D14),ISNUMBER(F14)),ROUND(D14*F14,2),"")</f>
        <v/>
      </c>
      <c r="H14" s="38" t="str">
        <f>IF(AND('Détail des lignes'!$F11="Ligne",ISNUMBER(E14),ISNUMBER(F14)),ROUND(E14*F14,2),"")</f>
        <v/>
      </c>
    </row>
    <row r="15" ht="26" customHeight="1">
      <c r="A15" s="35" t="str">
        <f>IF(BPU!A15="","",BPU!A15)</f>
        <v/>
      </c>
      <c r="B15" s="32" t="str">
        <f>IF(BPU!B15="","",BPU!B15)</f>
        <v/>
      </c>
      <c r="C15" s="35" t="str">
        <f>IF(BPU!C15="","",BPU!C15)</f>
        <v/>
      </c>
      <c r="D15" s="36" t="n"/>
      <c r="E15" s="36" t="n"/>
      <c r="F15" s="37" t="str">
        <f>IF(BPU!D15="","",BPU!D15)</f>
        <v/>
      </c>
      <c r="G15" s="38" t="str">
        <f>IF(AND('Détail des lignes'!$F12="Ligne",ISNUMBER(D15),ISNUMBER(F15)),ROUND(D15*F15,2),"")</f>
        <v/>
      </c>
      <c r="H15" s="38" t="str">
        <f>IF(AND('Détail des lignes'!$F12="Ligne",ISNUMBER(E15),ISNUMBER(F15)),ROUND(E15*F15,2),"")</f>
        <v/>
      </c>
    </row>
    <row r="16" ht="26" customHeight="1">
      <c r="A16" s="35" t="str">
        <f>IF(BPU!A16="","",BPU!A16)</f>
        <v/>
      </c>
      <c r="B16" s="32" t="str">
        <f>IF(BPU!B16="","",BPU!B16)</f>
        <v/>
      </c>
      <c r="C16" s="35" t="str">
        <f>IF(BPU!C16="","",BPU!C16)</f>
        <v/>
      </c>
      <c r="D16" s="36" t="n"/>
      <c r="E16" s="36" t="n"/>
      <c r="F16" s="37" t="str">
        <f>IF(BPU!D16="","",BPU!D16)</f>
        <v/>
      </c>
      <c r="G16" s="38" t="str">
        <f>IF(AND('Détail des lignes'!$F13="Ligne",ISNUMBER(D16),ISNUMBER(F16)),ROUND(D16*F16,2),"")</f>
        <v/>
      </c>
      <c r="H16" s="38" t="str">
        <f>IF(AND('Détail des lignes'!$F13="Ligne",ISNUMBER(E16),ISNUMBER(F16)),ROUND(E16*F16,2),"")</f>
        <v/>
      </c>
    </row>
    <row r="17" ht="26" customHeight="1">
      <c r="A17" s="35" t="str">
        <f>IF(BPU!A17="","",BPU!A17)</f>
        <v/>
      </c>
      <c r="B17" s="32" t="str">
        <f>IF(BPU!B17="","",BPU!B17)</f>
        <v/>
      </c>
      <c r="C17" s="35" t="str">
        <f>IF(BPU!C17="","",BPU!C17)</f>
        <v/>
      </c>
      <c r="D17" s="36" t="n"/>
      <c r="E17" s="36" t="n"/>
      <c r="F17" s="37" t="str">
        <f>IF(BPU!D17="","",BPU!D17)</f>
        <v/>
      </c>
      <c r="G17" s="38" t="str">
        <f>IF(AND('Détail des lignes'!$F14="Ligne",ISNUMBER(D17),ISNUMBER(F17)),ROUND(D17*F17,2),"")</f>
        <v/>
      </c>
      <c r="H17" s="38" t="str">
        <f>IF(AND('Détail des lignes'!$F14="Ligne",ISNUMBER(E17),ISNUMBER(F17)),ROUND(E17*F17,2),"")</f>
        <v/>
      </c>
    </row>
    <row r="18" ht="26" customHeight="1">
      <c r="A18" s="35" t="str">
        <f>IF(BPU!A18="","",BPU!A18)</f>
        <v/>
      </c>
      <c r="B18" s="32" t="str">
        <f>IF(BPU!B18="","",BPU!B18)</f>
        <v/>
      </c>
      <c r="C18" s="35" t="str">
        <f>IF(BPU!C18="","",BPU!C18)</f>
        <v/>
      </c>
      <c r="D18" s="36" t="n"/>
      <c r="E18" s="36" t="n"/>
      <c r="F18" s="37" t="str">
        <f>IF(BPU!D18="","",BPU!D18)</f>
        <v/>
      </c>
      <c r="G18" s="38" t="str">
        <f>IF(AND('Détail des lignes'!$F15="Ligne",ISNUMBER(D18),ISNUMBER(F18)),ROUND(D18*F18,2),"")</f>
        <v/>
      </c>
      <c r="H18" s="38" t="str">
        <f>IF(AND('Détail des lignes'!$F15="Ligne",ISNUMBER(E18),ISNUMBER(F18)),ROUND(E18*F18,2),"")</f>
        <v/>
      </c>
    </row>
    <row r="19" ht="26" customHeight="1">
      <c r="A19" s="35" t="str">
        <f>IF(BPU!A19="","",BPU!A19)</f>
        <v/>
      </c>
      <c r="B19" s="32" t="str">
        <f>IF(BPU!B19="","",BPU!B19)</f>
        <v/>
      </c>
      <c r="C19" s="35" t="str">
        <f>IF(BPU!C19="","",BPU!C19)</f>
        <v/>
      </c>
      <c r="D19" s="36" t="n"/>
      <c r="E19" s="36" t="n"/>
      <c r="F19" s="37" t="str">
        <f>IF(BPU!D19="","",BPU!D19)</f>
        <v/>
      </c>
      <c r="G19" s="38" t="str">
        <f>IF(AND('Détail des lignes'!$F16="Ligne",ISNUMBER(D19),ISNUMBER(F19)),ROUND(D19*F19,2),"")</f>
        <v/>
      </c>
      <c r="H19" s="38" t="str">
        <f>IF(AND('Détail des lignes'!$F16="Ligne",ISNUMBER(E19),ISNUMBER(F19)),ROUND(E19*F19,2),"")</f>
        <v/>
      </c>
    </row>
    <row r="20" ht="26" customHeight="1">
      <c r="A20" s="35" t="str">
        <f>IF(BPU!A20="","",BPU!A20)</f>
        <v/>
      </c>
      <c r="B20" s="32" t="str">
        <f>IF(BPU!B20="","",BPU!B20)</f>
        <v/>
      </c>
      <c r="C20" s="35" t="str">
        <f>IF(BPU!C20="","",BPU!C20)</f>
        <v/>
      </c>
      <c r="D20" s="36" t="n"/>
      <c r="E20" s="36" t="n"/>
      <c r="F20" s="37" t="str">
        <f>IF(BPU!D20="","",BPU!D20)</f>
        <v/>
      </c>
      <c r="G20" s="38" t="str">
        <f>IF(AND('Détail des lignes'!$F17="Ligne",ISNUMBER(D20),ISNUMBER(F20)),ROUND(D20*F20,2),"")</f>
        <v/>
      </c>
      <c r="H20" s="38" t="str">
        <f>IF(AND('Détail des lignes'!$F17="Ligne",ISNUMBER(E20),ISNUMBER(F20)),ROUND(E20*F20,2),"")</f>
        <v/>
      </c>
    </row>
    <row r="21" ht="26" customHeight="1">
      <c r="A21" s="35" t="str">
        <f>IF(BPU!A21="","",BPU!A21)</f>
        <v/>
      </c>
      <c r="B21" s="32" t="str">
        <f>IF(BPU!B21="","",BPU!B21)</f>
        <v/>
      </c>
      <c r="C21" s="35" t="str">
        <f>IF(BPU!C21="","",BPU!C21)</f>
        <v/>
      </c>
      <c r="D21" s="36" t="n"/>
      <c r="E21" s="36" t="n"/>
      <c r="F21" s="37" t="str">
        <f>IF(BPU!D21="","",BPU!D21)</f>
        <v/>
      </c>
      <c r="G21" s="38" t="str">
        <f>IF(AND('Détail des lignes'!$F18="Ligne",ISNUMBER(D21),ISNUMBER(F21)),ROUND(D21*F21,2),"")</f>
        <v/>
      </c>
      <c r="H21" s="38" t="str">
        <f>IF(AND('Détail des lignes'!$F18="Ligne",ISNUMBER(E21),ISNUMBER(F21)),ROUND(E21*F21,2),"")</f>
        <v/>
      </c>
    </row>
    <row r="22" ht="26" customHeight="1">
      <c r="A22" s="35" t="str">
        <f>IF(BPU!A22="","",BPU!A22)</f>
        <v/>
      </c>
      <c r="B22" s="32" t="str">
        <f>IF(BPU!B22="","",BPU!B22)</f>
        <v/>
      </c>
      <c r="C22" s="35" t="str">
        <f>IF(BPU!C22="","",BPU!C22)</f>
        <v/>
      </c>
      <c r="D22" s="36" t="n"/>
      <c r="E22" s="36" t="n"/>
      <c r="F22" s="37" t="str">
        <f>IF(BPU!D22="","",BPU!D22)</f>
        <v/>
      </c>
      <c r="G22" s="38" t="str">
        <f>IF(AND('Détail des lignes'!$F19="Ligne",ISNUMBER(D22),ISNUMBER(F22)),ROUND(D22*F22,2),"")</f>
        <v/>
      </c>
      <c r="H22" s="38" t="str">
        <f>IF(AND('Détail des lignes'!$F19="Ligne",ISNUMBER(E22),ISNUMBER(F22)),ROUND(E22*F22,2),"")</f>
        <v/>
      </c>
    </row>
    <row r="23" ht="26" customHeight="1">
      <c r="A23" s="35" t="str">
        <f>IF(BPU!A23="","",BPU!A23)</f>
        <v/>
      </c>
      <c r="B23" s="32" t="str">
        <f>IF(BPU!B23="","",BPU!B23)</f>
        <v/>
      </c>
      <c r="C23" s="35" t="str">
        <f>IF(BPU!C23="","",BPU!C23)</f>
        <v/>
      </c>
      <c r="D23" s="36" t="n"/>
      <c r="E23" s="36" t="n"/>
      <c r="F23" s="37" t="str">
        <f>IF(BPU!D23="","",BPU!D23)</f>
        <v/>
      </c>
      <c r="G23" s="38" t="str">
        <f>IF(AND('Détail des lignes'!$F20="Ligne",ISNUMBER(D23),ISNUMBER(F23)),ROUND(D23*F23,2),"")</f>
        <v/>
      </c>
      <c r="H23" s="38" t="str">
        <f>IF(AND('Détail des lignes'!$F20="Ligne",ISNUMBER(E23),ISNUMBER(F23)),ROUND(E23*F23,2),"")</f>
        <v/>
      </c>
    </row>
    <row r="24" ht="26" customHeight="1">
      <c r="A24" s="35" t="str">
        <f>IF(BPU!A24="","",BPU!A24)</f>
        <v/>
      </c>
      <c r="B24" s="32" t="str">
        <f>IF(BPU!B24="","",BPU!B24)</f>
        <v/>
      </c>
      <c r="C24" s="35" t="str">
        <f>IF(BPU!C24="","",BPU!C24)</f>
        <v/>
      </c>
      <c r="D24" s="36" t="n"/>
      <c r="E24" s="36" t="n"/>
      <c r="F24" s="37" t="str">
        <f>IF(BPU!D24="","",BPU!D24)</f>
        <v/>
      </c>
      <c r="G24" s="38" t="str">
        <f>IF(AND('Détail des lignes'!$F21="Ligne",ISNUMBER(D24),ISNUMBER(F24)),ROUND(D24*F24,2),"")</f>
        <v/>
      </c>
      <c r="H24" s="38" t="str">
        <f>IF(AND('Détail des lignes'!$F21="Ligne",ISNUMBER(E24),ISNUMBER(F24)),ROUND(E24*F24,2),"")</f>
        <v/>
      </c>
    </row>
    <row r="25" ht="26" customHeight="1">
      <c r="A25" s="35" t="str">
        <f>IF(BPU!A25="","",BPU!A25)</f>
        <v/>
      </c>
      <c r="B25" s="32" t="str">
        <f>IF(BPU!B25="","",BPU!B25)</f>
        <v/>
      </c>
      <c r="C25" s="35" t="str">
        <f>IF(BPU!C25="","",BPU!C25)</f>
        <v/>
      </c>
      <c r="D25" s="36" t="n"/>
      <c r="E25" s="36" t="n"/>
      <c r="F25" s="37" t="str">
        <f>IF(BPU!D25="","",BPU!D25)</f>
        <v/>
      </c>
      <c r="G25" s="38" t="str">
        <f>IF(AND('Détail des lignes'!$F22="Ligne",ISNUMBER(D25),ISNUMBER(F25)),ROUND(D25*F25,2),"")</f>
        <v/>
      </c>
      <c r="H25" s="38" t="str">
        <f>IF(AND('Détail des lignes'!$F22="Ligne",ISNUMBER(E25),ISNUMBER(F25)),ROUND(E25*F25,2),"")</f>
        <v/>
      </c>
    </row>
    <row r="26" ht="26" customHeight="1">
      <c r="A26" s="35" t="str">
        <f>IF(BPU!A26="","",BPU!A26)</f>
        <v/>
      </c>
      <c r="B26" s="32" t="str">
        <f>IF(BPU!B26="","",BPU!B26)</f>
        <v/>
      </c>
      <c r="C26" s="35" t="str">
        <f>IF(BPU!C26="","",BPU!C26)</f>
        <v/>
      </c>
      <c r="D26" s="36" t="n"/>
      <c r="E26" s="36" t="n"/>
      <c r="F26" s="37" t="str">
        <f>IF(BPU!D26="","",BPU!D26)</f>
        <v/>
      </c>
      <c r="G26" s="38" t="str">
        <f>IF(AND('Détail des lignes'!$F23="Ligne",ISNUMBER(D26),ISNUMBER(F26)),ROUND(D26*F26,2),"")</f>
        <v/>
      </c>
      <c r="H26" s="38" t="str">
        <f>IF(AND('Détail des lignes'!$F23="Ligne",ISNUMBER(E26),ISNUMBER(F26)),ROUND(E26*F26,2),"")</f>
        <v/>
      </c>
    </row>
    <row r="27" ht="26" customHeight="1">
      <c r="A27" s="35" t="str">
        <f>IF(BPU!A27="","",BPU!A27)</f>
        <v/>
      </c>
      <c r="B27" s="32" t="str">
        <f>IF(BPU!B27="","",BPU!B27)</f>
        <v/>
      </c>
      <c r="C27" s="35" t="str">
        <f>IF(BPU!C27="","",BPU!C27)</f>
        <v/>
      </c>
      <c r="D27" s="36" t="n"/>
      <c r="E27" s="36" t="n"/>
      <c r="F27" s="37" t="str">
        <f>IF(BPU!D27="","",BPU!D27)</f>
        <v/>
      </c>
      <c r="G27" s="38" t="str">
        <f>IF(AND('Détail des lignes'!$F24="Ligne",ISNUMBER(D27),ISNUMBER(F27)),ROUND(D27*F27,2),"")</f>
        <v/>
      </c>
      <c r="H27" s="38" t="str">
        <f>IF(AND('Détail des lignes'!$F24="Ligne",ISNUMBER(E27),ISNUMBER(F27)),ROUND(E27*F27,2),"")</f>
        <v/>
      </c>
    </row>
    <row r="28" ht="26" customHeight="1">
      <c r="A28" s="35" t="str">
        <f>IF(BPU!A28="","",BPU!A28)</f>
        <v/>
      </c>
      <c r="B28" s="32" t="str">
        <f>IF(BPU!B28="","",BPU!B28)</f>
        <v/>
      </c>
      <c r="C28" s="35" t="str">
        <f>IF(BPU!C28="","",BPU!C28)</f>
        <v/>
      </c>
      <c r="D28" s="36" t="n"/>
      <c r="E28" s="36" t="n"/>
      <c r="F28" s="37" t="str">
        <f>IF(BPU!D28="","",BPU!D28)</f>
        <v/>
      </c>
      <c r="G28" s="38" t="str">
        <f>IF(AND('Détail des lignes'!$F25="Ligne",ISNUMBER(D28),ISNUMBER(F28)),ROUND(D28*F28,2),"")</f>
        <v/>
      </c>
      <c r="H28" s="38" t="str">
        <f>IF(AND('Détail des lignes'!$F25="Ligne",ISNUMBER(E28),ISNUMBER(F28)),ROUND(E28*F28,2),"")</f>
        <v/>
      </c>
    </row>
    <row r="29" ht="26" customHeight="1">
      <c r="A29" s="35" t="str">
        <f>IF(BPU!A29="","",BPU!A29)</f>
        <v/>
      </c>
      <c r="B29" s="32" t="str">
        <f>IF(BPU!B29="","",BPU!B29)</f>
        <v/>
      </c>
      <c r="C29" s="35" t="str">
        <f>IF(BPU!C29="","",BPU!C29)</f>
        <v/>
      </c>
      <c r="D29" s="36" t="n"/>
      <c r="E29" s="36" t="n"/>
      <c r="F29" s="37" t="str">
        <f>IF(BPU!D29="","",BPU!D29)</f>
        <v/>
      </c>
      <c r="G29" s="38" t="str">
        <f>IF(AND('Détail des lignes'!$F26="Ligne",ISNUMBER(D29),ISNUMBER(F29)),ROUND(D29*F29,2),"")</f>
        <v/>
      </c>
      <c r="H29" s="38" t="str">
        <f>IF(AND('Détail des lignes'!$F26="Ligne",ISNUMBER(E29),ISNUMBER(F29)),ROUND(E29*F29,2),"")</f>
        <v/>
      </c>
    </row>
    <row r="30" ht="26" customHeight="1">
      <c r="A30" s="35" t="str">
        <f>IF(BPU!A30="","",BPU!A30)</f>
        <v/>
      </c>
      <c r="B30" s="32" t="str">
        <f>IF(BPU!B30="","",BPU!B30)</f>
        <v/>
      </c>
      <c r="C30" s="35" t="str">
        <f>IF(BPU!C30="","",BPU!C30)</f>
        <v/>
      </c>
      <c r="D30" s="36" t="n"/>
      <c r="E30" s="36" t="n"/>
      <c r="F30" s="37" t="str">
        <f>IF(BPU!D30="","",BPU!D30)</f>
        <v/>
      </c>
      <c r="G30" s="38" t="str">
        <f>IF(AND('Détail des lignes'!$F27="Ligne",ISNUMBER(D30),ISNUMBER(F30)),ROUND(D30*F30,2),"")</f>
        <v/>
      </c>
      <c r="H30" s="38" t="str">
        <f>IF(AND('Détail des lignes'!$F27="Ligne",ISNUMBER(E30),ISNUMBER(F30)),ROUND(E30*F30,2),"")</f>
        <v/>
      </c>
    </row>
    <row r="31" ht="26" customHeight="1">
      <c r="A31" s="35" t="str">
        <f>IF(BPU!A31="","",BPU!A31)</f>
        <v/>
      </c>
      <c r="B31" s="32" t="str">
        <f>IF(BPU!B31="","",BPU!B31)</f>
        <v/>
      </c>
      <c r="C31" s="35" t="str">
        <f>IF(BPU!C31="","",BPU!C31)</f>
        <v/>
      </c>
      <c r="D31" s="36" t="n"/>
      <c r="E31" s="36" t="n"/>
      <c r="F31" s="37" t="str">
        <f>IF(BPU!D31="","",BPU!D31)</f>
        <v/>
      </c>
      <c r="G31" s="38" t="str">
        <f>IF(AND('Détail des lignes'!$F28="Ligne",ISNUMBER(D31),ISNUMBER(F31)),ROUND(D31*F31,2),"")</f>
        <v/>
      </c>
      <c r="H31" s="38" t="str">
        <f>IF(AND('Détail des lignes'!$F28="Ligne",ISNUMBER(E31),ISNUMBER(F31)),ROUND(E31*F31,2),"")</f>
        <v/>
      </c>
    </row>
    <row r="32" ht="26" customHeight="1">
      <c r="A32" s="35" t="str">
        <f>IF(BPU!A32="","",BPU!A32)</f>
        <v/>
      </c>
      <c r="B32" s="32" t="str">
        <f>IF(BPU!B32="","",BPU!B32)</f>
        <v/>
      </c>
      <c r="C32" s="35" t="str">
        <f>IF(BPU!C32="","",BPU!C32)</f>
        <v/>
      </c>
      <c r="D32" s="36" t="n"/>
      <c r="E32" s="36" t="n"/>
      <c r="F32" s="37" t="str">
        <f>IF(BPU!D32="","",BPU!D32)</f>
        <v/>
      </c>
      <c r="G32" s="38" t="str">
        <f>IF(AND('Détail des lignes'!$F29="Ligne",ISNUMBER(D32),ISNUMBER(F32)),ROUND(D32*F32,2),"")</f>
        <v/>
      </c>
      <c r="H32" s="38" t="str">
        <f>IF(AND('Détail des lignes'!$F29="Ligne",ISNUMBER(E32),ISNUMBER(F32)),ROUND(E32*F32,2),"")</f>
        <v/>
      </c>
    </row>
    <row r="33" ht="26" customHeight="1">
      <c r="A33" s="35" t="str">
        <f>IF(BPU!A33="","",BPU!A33)</f>
        <v/>
      </c>
      <c r="B33" s="32" t="str">
        <f>IF(BPU!B33="","",BPU!B33)</f>
        <v/>
      </c>
      <c r="C33" s="35" t="str">
        <f>IF(BPU!C33="","",BPU!C33)</f>
        <v/>
      </c>
      <c r="D33" s="36" t="n"/>
      <c r="E33" s="36" t="n"/>
      <c r="F33" s="37" t="str">
        <f>IF(BPU!D33="","",BPU!D33)</f>
        <v/>
      </c>
      <c r="G33" s="38" t="str">
        <f>IF(AND('Détail des lignes'!$F30="Ligne",ISNUMBER(D33),ISNUMBER(F33)),ROUND(D33*F33,2),"")</f>
        <v/>
      </c>
      <c r="H33" s="38" t="str">
        <f>IF(AND('Détail des lignes'!$F30="Ligne",ISNUMBER(E33),ISNUMBER(F33)),ROUND(E33*F33,2),"")</f>
        <v/>
      </c>
    </row>
    <row r="34" ht="26" customHeight="1">
      <c r="A34" s="35" t="str">
        <f>IF(BPU!A34="","",BPU!A34)</f>
        <v/>
      </c>
      <c r="B34" s="32" t="str">
        <f>IF(BPU!B34="","",BPU!B34)</f>
        <v/>
      </c>
      <c r="C34" s="35" t="str">
        <f>IF(BPU!C34="","",BPU!C34)</f>
        <v/>
      </c>
      <c r="D34" s="36" t="n"/>
      <c r="E34" s="36" t="n"/>
      <c r="F34" s="37" t="str">
        <f>IF(BPU!D34="","",BPU!D34)</f>
        <v/>
      </c>
      <c r="G34" s="38" t="str">
        <f>IF(AND('Détail des lignes'!$F31="Ligne",ISNUMBER(D34),ISNUMBER(F34)),ROUND(D34*F34,2),"")</f>
        <v/>
      </c>
      <c r="H34" s="38" t="str">
        <f>IF(AND('Détail des lignes'!$F31="Ligne",ISNUMBER(E34),ISNUMBER(F34)),ROUND(E34*F34,2),"")</f>
        <v/>
      </c>
    </row>
    <row r="35" ht="26" customHeight="1">
      <c r="A35" s="35" t="str">
        <f>IF(BPU!A35="","",BPU!A35)</f>
        <v/>
      </c>
      <c r="B35" s="32" t="str">
        <f>IF(BPU!B35="","",BPU!B35)</f>
        <v/>
      </c>
      <c r="C35" s="35" t="str">
        <f>IF(BPU!C35="","",BPU!C35)</f>
        <v/>
      </c>
      <c r="D35" s="36" t="n"/>
      <c r="E35" s="36" t="n"/>
      <c r="F35" s="37" t="str">
        <f>IF(BPU!D35="","",BPU!D35)</f>
        <v/>
      </c>
      <c r="G35" s="38" t="str">
        <f>IF(AND('Détail des lignes'!$F32="Ligne",ISNUMBER(D35),ISNUMBER(F35)),ROUND(D35*F35,2),"")</f>
        <v/>
      </c>
      <c r="H35" s="38" t="str">
        <f>IF(AND('Détail des lignes'!$F32="Ligne",ISNUMBER(E35),ISNUMBER(F35)),ROUND(E35*F35,2),"")</f>
        <v/>
      </c>
    </row>
    <row r="36" ht="26" customHeight="1">
      <c r="A36" s="35" t="str">
        <f>IF(BPU!A36="","",BPU!A36)</f>
        <v/>
      </c>
      <c r="B36" s="32" t="str">
        <f>IF(BPU!B36="","",BPU!B36)</f>
        <v/>
      </c>
      <c r="C36" s="35" t="str">
        <f>IF(BPU!C36="","",BPU!C36)</f>
        <v/>
      </c>
      <c r="D36" s="36" t="n"/>
      <c r="E36" s="36" t="n"/>
      <c r="F36" s="37" t="str">
        <f>IF(BPU!D36="","",BPU!D36)</f>
        <v/>
      </c>
      <c r="G36" s="38" t="str">
        <f>IF(AND('Détail des lignes'!$F33="Ligne",ISNUMBER(D36),ISNUMBER(F36)),ROUND(D36*F36,2),"")</f>
        <v/>
      </c>
      <c r="H36" s="38" t="str">
        <f>IF(AND('Détail des lignes'!$F33="Ligne",ISNUMBER(E36),ISNUMBER(F36)),ROUND(E36*F36,2),"")</f>
        <v/>
      </c>
    </row>
    <row r="37" ht="26" customHeight="1">
      <c r="A37" s="35" t="str">
        <f>IF(BPU!A37="","",BPU!A37)</f>
        <v/>
      </c>
      <c r="B37" s="32" t="str">
        <f>IF(BPU!B37="","",BPU!B37)</f>
        <v/>
      </c>
      <c r="C37" s="35" t="str">
        <f>IF(BPU!C37="","",BPU!C37)</f>
        <v/>
      </c>
      <c r="D37" s="36" t="n"/>
      <c r="E37" s="36" t="n"/>
      <c r="F37" s="37" t="str">
        <f>IF(BPU!D37="","",BPU!D37)</f>
        <v/>
      </c>
      <c r="G37" s="38" t="str">
        <f>IF(AND('Détail des lignes'!$F34="Ligne",ISNUMBER(D37),ISNUMBER(F37)),ROUND(D37*F37,2),"")</f>
        <v/>
      </c>
      <c r="H37" s="38" t="str">
        <f>IF(AND('Détail des lignes'!$F34="Ligne",ISNUMBER(E37),ISNUMBER(F37)),ROUND(E37*F37,2),"")</f>
        <v/>
      </c>
    </row>
    <row r="38" ht="26" customHeight="1">
      <c r="A38" s="35" t="str">
        <f>IF(BPU!A38="","",BPU!A38)</f>
        <v/>
      </c>
      <c r="B38" s="32" t="str">
        <f>IF(BPU!B38="","",BPU!B38)</f>
        <v/>
      </c>
      <c r="C38" s="35" t="str">
        <f>IF(BPU!C38="","",BPU!C38)</f>
        <v/>
      </c>
      <c r="D38" s="36" t="n"/>
      <c r="E38" s="36" t="n"/>
      <c r="F38" s="37" t="str">
        <f>IF(BPU!D38="","",BPU!D38)</f>
        <v/>
      </c>
      <c r="G38" s="38" t="str">
        <f>IF(AND('Détail des lignes'!$F35="Ligne",ISNUMBER(D38),ISNUMBER(F38)),ROUND(D38*F38,2),"")</f>
        <v/>
      </c>
      <c r="H38" s="38" t="str">
        <f>IF(AND('Détail des lignes'!$F35="Ligne",ISNUMBER(E38),ISNUMBER(F38)),ROUND(E38*F38,2),"")</f>
        <v/>
      </c>
    </row>
    <row r="39" ht="26" customHeight="1">
      <c r="A39" s="35" t="str">
        <f>IF(BPU!A39="","",BPU!A39)</f>
        <v/>
      </c>
      <c r="B39" s="32" t="str">
        <f>IF(BPU!B39="","",BPU!B39)</f>
        <v/>
      </c>
      <c r="C39" s="35" t="str">
        <f>IF(BPU!C39="","",BPU!C39)</f>
        <v/>
      </c>
      <c r="D39" s="36" t="n"/>
      <c r="E39" s="36" t="n"/>
      <c r="F39" s="37" t="str">
        <f>IF(BPU!D39="","",BPU!D39)</f>
        <v/>
      </c>
      <c r="G39" s="38" t="str">
        <f>IF(AND('Détail des lignes'!$F36="Ligne",ISNUMBER(D39),ISNUMBER(F39)),ROUND(D39*F39,2),"")</f>
        <v/>
      </c>
      <c r="H39" s="38" t="str">
        <f>IF(AND('Détail des lignes'!$F36="Ligne",ISNUMBER(E39),ISNUMBER(F39)),ROUND(E39*F39,2),"")</f>
        <v/>
      </c>
    </row>
    <row r="40" ht="26" customHeight="1">
      <c r="A40" s="35" t="str">
        <f>IF(BPU!A40="","",BPU!A40)</f>
        <v/>
      </c>
      <c r="B40" s="32" t="str">
        <f>IF(BPU!B40="","",BPU!B40)</f>
        <v/>
      </c>
      <c r="C40" s="35" t="str">
        <f>IF(BPU!C40="","",BPU!C40)</f>
        <v/>
      </c>
      <c r="D40" s="36" t="n"/>
      <c r="E40" s="36" t="n"/>
      <c r="F40" s="37" t="str">
        <f>IF(BPU!D40="","",BPU!D40)</f>
        <v/>
      </c>
      <c r="G40" s="38" t="str">
        <f>IF(AND('Détail des lignes'!$F37="Ligne",ISNUMBER(D40),ISNUMBER(F40)),ROUND(D40*F40,2),"")</f>
        <v/>
      </c>
      <c r="H40" s="38" t="str">
        <f>IF(AND('Détail des lignes'!$F37="Ligne",ISNUMBER(E40),ISNUMBER(F40)),ROUND(E40*F40,2),"")</f>
        <v/>
      </c>
    </row>
    <row r="41" ht="26" customHeight="1">
      <c r="A41" s="35" t="str">
        <f>IF(BPU!A41="","",BPU!A41)</f>
        <v/>
      </c>
      <c r="B41" s="32" t="str">
        <f>IF(BPU!B41="","",BPU!B41)</f>
        <v/>
      </c>
      <c r="C41" s="35" t="str">
        <f>IF(BPU!C41="","",BPU!C41)</f>
        <v/>
      </c>
      <c r="D41" s="36" t="n"/>
      <c r="E41" s="36" t="n"/>
      <c r="F41" s="37" t="str">
        <f>IF(BPU!D41="","",BPU!D41)</f>
        <v/>
      </c>
      <c r="G41" s="38" t="str">
        <f>IF(AND('Détail des lignes'!$F38="Ligne",ISNUMBER(D41),ISNUMBER(F41)),ROUND(D41*F41,2),"")</f>
        <v/>
      </c>
      <c r="H41" s="38" t="str">
        <f>IF(AND('Détail des lignes'!$F38="Ligne",ISNUMBER(E41),ISNUMBER(F41)),ROUND(E41*F41,2),"")</f>
        <v/>
      </c>
    </row>
    <row r="42" ht="26" customHeight="1">
      <c r="A42" s="35" t="str">
        <f>IF(BPU!A42="","",BPU!A42)</f>
        <v/>
      </c>
      <c r="B42" s="32" t="str">
        <f>IF(BPU!B42="","",BPU!B42)</f>
        <v/>
      </c>
      <c r="C42" s="35" t="str">
        <f>IF(BPU!C42="","",BPU!C42)</f>
        <v/>
      </c>
      <c r="D42" s="36" t="n"/>
      <c r="E42" s="36" t="n"/>
      <c r="F42" s="37" t="str">
        <f>IF(BPU!D42="","",BPU!D42)</f>
        <v/>
      </c>
      <c r="G42" s="38" t="str">
        <f>IF(AND('Détail des lignes'!$F39="Ligne",ISNUMBER(D42),ISNUMBER(F42)),ROUND(D42*F42,2),"")</f>
        <v/>
      </c>
      <c r="H42" s="38" t="str">
        <f>IF(AND('Détail des lignes'!$F39="Ligne",ISNUMBER(E42),ISNUMBER(F42)),ROUND(E42*F42,2),"")</f>
        <v/>
      </c>
    </row>
    <row r="43" ht="26" customHeight="1">
      <c r="A43" s="35" t="str">
        <f>IF(BPU!A43="","",BPU!A43)</f>
        <v/>
      </c>
      <c r="B43" s="32" t="str">
        <f>IF(BPU!B43="","",BPU!B43)</f>
        <v/>
      </c>
      <c r="C43" s="35" t="str">
        <f>IF(BPU!C43="","",BPU!C43)</f>
        <v/>
      </c>
      <c r="D43" s="36" t="n"/>
      <c r="E43" s="36" t="n"/>
      <c r="F43" s="37" t="str">
        <f>IF(BPU!D43="","",BPU!D43)</f>
        <v/>
      </c>
      <c r="G43" s="38" t="str">
        <f>IF(AND('Détail des lignes'!$F40="Ligne",ISNUMBER(D43),ISNUMBER(F43)),ROUND(D43*F43,2),"")</f>
        <v/>
      </c>
      <c r="H43" s="38" t="str">
        <f>IF(AND('Détail des lignes'!$F40="Ligne",ISNUMBER(E43),ISNUMBER(F43)),ROUND(E43*F43,2),"")</f>
        <v/>
      </c>
    </row>
    <row r="44" ht="26" customHeight="1">
      <c r="A44" s="35" t="str">
        <f>IF(BPU!A44="","",BPU!A44)</f>
        <v/>
      </c>
      <c r="B44" s="32" t="str">
        <f>IF(BPU!B44="","",BPU!B44)</f>
        <v/>
      </c>
      <c r="C44" s="35" t="str">
        <f>IF(BPU!C44="","",BPU!C44)</f>
        <v/>
      </c>
      <c r="D44" s="36" t="n"/>
      <c r="E44" s="36" t="n"/>
      <c r="F44" s="37" t="str">
        <f>IF(BPU!D44="","",BPU!D44)</f>
        <v/>
      </c>
      <c r="G44" s="38" t="str">
        <f>IF(AND('Détail des lignes'!$F41="Ligne",ISNUMBER(D44),ISNUMBER(F44)),ROUND(D44*F44,2),"")</f>
        <v/>
      </c>
      <c r="H44" s="38" t="str">
        <f>IF(AND('Détail des lignes'!$F41="Ligne",ISNUMBER(E44),ISNUMBER(F44)),ROUND(E44*F44,2),"")</f>
        <v/>
      </c>
    </row>
    <row r="45" ht="26" customHeight="1">
      <c r="A45" s="35" t="str">
        <f>IF(BPU!A45="","",BPU!A45)</f>
        <v/>
      </c>
      <c r="B45" s="32" t="str">
        <f>IF(BPU!B45="","",BPU!B45)</f>
        <v/>
      </c>
      <c r="C45" s="35" t="str">
        <f>IF(BPU!C45="","",BPU!C45)</f>
        <v/>
      </c>
      <c r="D45" s="36" t="n"/>
      <c r="E45" s="36" t="n"/>
      <c r="F45" s="37" t="str">
        <f>IF(BPU!D45="","",BPU!D45)</f>
        <v/>
      </c>
      <c r="G45" s="38" t="str">
        <f>IF(AND('Détail des lignes'!$F42="Ligne",ISNUMBER(D45),ISNUMBER(F45)),ROUND(D45*F45,2),"")</f>
        <v/>
      </c>
      <c r="H45" s="38" t="str">
        <f>IF(AND('Détail des lignes'!$F42="Ligne",ISNUMBER(E45),ISNUMBER(F45)),ROUND(E45*F45,2),"")</f>
        <v/>
      </c>
    </row>
    <row r="46" ht="26" customHeight="1">
      <c r="A46" s="35" t="str">
        <f>IF(BPU!A46="","",BPU!A46)</f>
        <v/>
      </c>
      <c r="B46" s="32" t="str">
        <f>IF(BPU!B46="","",BPU!B46)</f>
        <v/>
      </c>
      <c r="C46" s="35" t="str">
        <f>IF(BPU!C46="","",BPU!C46)</f>
        <v/>
      </c>
      <c r="D46" s="36" t="n"/>
      <c r="E46" s="36" t="n"/>
      <c r="F46" s="37" t="str">
        <f>IF(BPU!D46="","",BPU!D46)</f>
        <v/>
      </c>
      <c r="G46" s="38" t="str">
        <f>IF(AND('Détail des lignes'!$F43="Ligne",ISNUMBER(D46),ISNUMBER(F46)),ROUND(D46*F46,2),"")</f>
        <v/>
      </c>
      <c r="H46" s="38" t="str">
        <f>IF(AND('Détail des lignes'!$F43="Ligne",ISNUMBER(E46),ISNUMBER(F46)),ROUND(E46*F46,2),"")</f>
        <v/>
      </c>
    </row>
    <row r="47" ht="26" customHeight="1">
      <c r="A47" s="35" t="str">
        <f>IF(BPU!A47="","",BPU!A47)</f>
        <v/>
      </c>
      <c r="B47" s="32" t="str">
        <f>IF(BPU!B47="","",BPU!B47)</f>
        <v/>
      </c>
      <c r="C47" s="35" t="str">
        <f>IF(BPU!C47="","",BPU!C47)</f>
        <v/>
      </c>
      <c r="D47" s="36" t="n"/>
      <c r="E47" s="36" t="n"/>
      <c r="F47" s="37" t="str">
        <f>IF(BPU!D47="","",BPU!D47)</f>
        <v/>
      </c>
      <c r="G47" s="38" t="str">
        <f>IF(AND('Détail des lignes'!$F44="Ligne",ISNUMBER(D47),ISNUMBER(F47)),ROUND(D47*F47,2),"")</f>
        <v/>
      </c>
      <c r="H47" s="38" t="str">
        <f>IF(AND('Détail des lignes'!$F44="Ligne",ISNUMBER(E47),ISNUMBER(F47)),ROUND(E47*F47,2),"")</f>
        <v/>
      </c>
    </row>
    <row r="48" ht="26" customHeight="1">
      <c r="A48" s="35" t="str">
        <f>IF(BPU!A48="","",BPU!A48)</f>
        <v/>
      </c>
      <c r="B48" s="32" t="str">
        <f>IF(BPU!B48="","",BPU!B48)</f>
        <v/>
      </c>
      <c r="C48" s="35" t="str">
        <f>IF(BPU!C48="","",BPU!C48)</f>
        <v/>
      </c>
      <c r="D48" s="36" t="n"/>
      <c r="E48" s="36" t="n"/>
      <c r="F48" s="37" t="str">
        <f>IF(BPU!D48="","",BPU!D48)</f>
        <v/>
      </c>
      <c r="G48" s="38" t="str">
        <f>IF(AND('Détail des lignes'!$F45="Ligne",ISNUMBER(D48),ISNUMBER(F48)),ROUND(D48*F48,2),"")</f>
        <v/>
      </c>
      <c r="H48" s="38" t="str">
        <f>IF(AND('Détail des lignes'!$F45="Ligne",ISNUMBER(E48),ISNUMBER(F48)),ROUND(E48*F48,2),"")</f>
        <v/>
      </c>
    </row>
    <row r="49" ht="26" customHeight="1">
      <c r="A49" s="35" t="str">
        <f>IF(BPU!A49="","",BPU!A49)</f>
        <v/>
      </c>
      <c r="B49" s="32" t="str">
        <f>IF(BPU!B49="","",BPU!B49)</f>
        <v/>
      </c>
      <c r="C49" s="35" t="str">
        <f>IF(BPU!C49="","",BPU!C49)</f>
        <v/>
      </c>
      <c r="D49" s="36" t="n"/>
      <c r="E49" s="36" t="n"/>
      <c r="F49" s="37" t="str">
        <f>IF(BPU!D49="","",BPU!D49)</f>
        <v/>
      </c>
      <c r="G49" s="38" t="str">
        <f>IF(AND('Détail des lignes'!$F46="Ligne",ISNUMBER(D49),ISNUMBER(F49)),ROUND(D49*F49,2),"")</f>
        <v/>
      </c>
      <c r="H49" s="38" t="str">
        <f>IF(AND('Détail des lignes'!$F46="Ligne",ISNUMBER(E49),ISNUMBER(F49)),ROUND(E49*F49,2),"")</f>
        <v/>
      </c>
    </row>
    <row r="50" ht="26" customHeight="1">
      <c r="A50" s="35" t="str">
        <f>IF(BPU!A50="","",BPU!A50)</f>
        <v/>
      </c>
      <c r="B50" s="32" t="str">
        <f>IF(BPU!B50="","",BPU!B50)</f>
        <v/>
      </c>
      <c r="C50" s="35" t="str">
        <f>IF(BPU!C50="","",BPU!C50)</f>
        <v/>
      </c>
      <c r="D50" s="36" t="n"/>
      <c r="E50" s="36" t="n"/>
      <c r="F50" s="37" t="str">
        <f>IF(BPU!D50="","",BPU!D50)</f>
        <v/>
      </c>
      <c r="G50" s="38" t="str">
        <f>IF(AND('Détail des lignes'!$F47="Ligne",ISNUMBER(D50),ISNUMBER(F50)),ROUND(D50*F50,2),"")</f>
        <v/>
      </c>
      <c r="H50" s="38" t="str">
        <f>IF(AND('Détail des lignes'!$F47="Ligne",ISNUMBER(E50),ISNUMBER(F50)),ROUND(E50*F50,2),"")</f>
        <v/>
      </c>
    </row>
    <row r="51" ht="26" customHeight="1">
      <c r="A51" s="35" t="str">
        <f>IF(BPU!A51="","",BPU!A51)</f>
        <v/>
      </c>
      <c r="B51" s="32" t="str">
        <f>IF(BPU!B51="","",BPU!B51)</f>
        <v/>
      </c>
      <c r="C51" s="35" t="str">
        <f>IF(BPU!C51="","",BPU!C51)</f>
        <v/>
      </c>
      <c r="D51" s="36" t="n"/>
      <c r="E51" s="36" t="n"/>
      <c r="F51" s="37" t="str">
        <f>IF(BPU!D51="","",BPU!D51)</f>
        <v/>
      </c>
      <c r="G51" s="38" t="str">
        <f>IF(AND('Détail des lignes'!$F48="Ligne",ISNUMBER(D51),ISNUMBER(F51)),ROUND(D51*F51,2),"")</f>
        <v/>
      </c>
      <c r="H51" s="38" t="str">
        <f>IF(AND('Détail des lignes'!$F48="Ligne",ISNUMBER(E51),ISNUMBER(F51)),ROUND(E51*F51,2),"")</f>
        <v/>
      </c>
    </row>
    <row r="52" ht="26" customHeight="1">
      <c r="A52" s="35" t="str">
        <f>IF(BPU!A52="","",BPU!A52)</f>
        <v/>
      </c>
      <c r="B52" s="32" t="str">
        <f>IF(BPU!B52="","",BPU!B52)</f>
        <v/>
      </c>
      <c r="C52" s="35" t="str">
        <f>IF(BPU!C52="","",BPU!C52)</f>
        <v/>
      </c>
      <c r="D52" s="36" t="n"/>
      <c r="E52" s="36" t="n"/>
      <c r="F52" s="37" t="str">
        <f>IF(BPU!D52="","",BPU!D52)</f>
        <v/>
      </c>
      <c r="G52" s="38" t="str">
        <f>IF(AND('Détail des lignes'!$F49="Ligne",ISNUMBER(D52),ISNUMBER(F52)),ROUND(D52*F52,2),"")</f>
        <v/>
      </c>
      <c r="H52" s="38" t="str">
        <f>IF(AND('Détail des lignes'!$F49="Ligne",ISNUMBER(E52),ISNUMBER(F52)),ROUND(E52*F52,2),"")</f>
        <v/>
      </c>
    </row>
    <row r="53" ht="26" customHeight="1">
      <c r="A53" s="35" t="str">
        <f>IF(BPU!A53="","",BPU!A53)</f>
        <v/>
      </c>
      <c r="B53" s="32" t="str">
        <f>IF(BPU!B53="","",BPU!B53)</f>
        <v/>
      </c>
      <c r="C53" s="35" t="str">
        <f>IF(BPU!C53="","",BPU!C53)</f>
        <v/>
      </c>
      <c r="D53" s="36" t="n"/>
      <c r="E53" s="36" t="n"/>
      <c r="F53" s="37" t="str">
        <f>IF(BPU!D53="","",BPU!D53)</f>
        <v/>
      </c>
      <c r="G53" s="38" t="str">
        <f>IF(AND('Détail des lignes'!$F50="Ligne",ISNUMBER(D53),ISNUMBER(F53)),ROUND(D53*F53,2),"")</f>
        <v/>
      </c>
      <c r="H53" s="38" t="str">
        <f>IF(AND('Détail des lignes'!$F50="Ligne",ISNUMBER(E53),ISNUMBER(F53)),ROUND(E53*F53,2),"")</f>
        <v/>
      </c>
    </row>
    <row r="54" ht="26" customHeight="1">
      <c r="A54" s="35" t="str">
        <f>IF(BPU!A54="","",BPU!A54)</f>
        <v/>
      </c>
      <c r="B54" s="32" t="str">
        <f>IF(BPU!B54="","",BPU!B54)</f>
        <v/>
      </c>
      <c r="C54" s="35" t="str">
        <f>IF(BPU!C54="","",BPU!C54)</f>
        <v/>
      </c>
      <c r="D54" s="36" t="n"/>
      <c r="E54" s="36" t="n"/>
      <c r="F54" s="37" t="str">
        <f>IF(BPU!D54="","",BPU!D54)</f>
        <v/>
      </c>
      <c r="G54" s="38" t="str">
        <f>IF(AND('Détail des lignes'!$F51="Ligne",ISNUMBER(D54),ISNUMBER(F54)),ROUND(D54*F54,2),"")</f>
        <v/>
      </c>
      <c r="H54" s="38" t="str">
        <f>IF(AND('Détail des lignes'!$F51="Ligne",ISNUMBER(E54),ISNUMBER(F54)),ROUND(E54*F54,2),"")</f>
        <v/>
      </c>
    </row>
    <row r="55" ht="26" customHeight="1">
      <c r="A55" s="35" t="str">
        <f>IF(BPU!A55="","",BPU!A55)</f>
        <v/>
      </c>
      <c r="B55" s="32" t="str">
        <f>IF(BPU!B55="","",BPU!B55)</f>
        <v/>
      </c>
      <c r="C55" s="35" t="str">
        <f>IF(BPU!C55="","",BPU!C55)</f>
        <v/>
      </c>
      <c r="D55" s="36" t="n"/>
      <c r="E55" s="36" t="n"/>
      <c r="F55" s="37" t="str">
        <f>IF(BPU!D55="","",BPU!D55)</f>
        <v/>
      </c>
      <c r="G55" s="38" t="str">
        <f>IF(AND('Détail des lignes'!$F52="Ligne",ISNUMBER(D55),ISNUMBER(F55)),ROUND(D55*F55,2),"")</f>
        <v/>
      </c>
      <c r="H55" s="38" t="str">
        <f>IF(AND('Détail des lignes'!$F52="Ligne",ISNUMBER(E55),ISNUMBER(F55)),ROUND(E55*F55,2),"")</f>
        <v/>
      </c>
    </row>
    <row r="56" ht="26" customHeight="1">
      <c r="A56" s="35" t="str">
        <f>IF(BPU!A56="","",BPU!A56)</f>
        <v/>
      </c>
      <c r="B56" s="32" t="str">
        <f>IF(BPU!B56="","",BPU!B56)</f>
        <v/>
      </c>
      <c r="C56" s="35" t="str">
        <f>IF(BPU!C56="","",BPU!C56)</f>
        <v/>
      </c>
      <c r="D56" s="36" t="n"/>
      <c r="E56" s="36" t="n"/>
      <c r="F56" s="37" t="str">
        <f>IF(BPU!D56="","",BPU!D56)</f>
        <v/>
      </c>
      <c r="G56" s="38" t="str">
        <f>IF(AND('Détail des lignes'!$F53="Ligne",ISNUMBER(D56),ISNUMBER(F56)),ROUND(D56*F56,2),"")</f>
        <v/>
      </c>
      <c r="H56" s="38" t="str">
        <f>IF(AND('Détail des lignes'!$F53="Ligne",ISNUMBER(E56),ISNUMBER(F56)),ROUND(E56*F56,2),"")</f>
        <v/>
      </c>
    </row>
    <row r="57" ht="26" customHeight="1">
      <c r="A57" s="35" t="str">
        <f>IF(BPU!A57="","",BPU!A57)</f>
        <v/>
      </c>
      <c r="B57" s="32" t="str">
        <f>IF(BPU!B57="","",BPU!B57)</f>
        <v/>
      </c>
      <c r="C57" s="35" t="str">
        <f>IF(BPU!C57="","",BPU!C57)</f>
        <v/>
      </c>
      <c r="D57" s="36" t="n"/>
      <c r="E57" s="36" t="n"/>
      <c r="F57" s="37" t="str">
        <f>IF(BPU!D57="","",BPU!D57)</f>
        <v/>
      </c>
      <c r="G57" s="38" t="str">
        <f>IF(AND('Détail des lignes'!$F54="Ligne",ISNUMBER(D57),ISNUMBER(F57)),ROUND(D57*F57,2),"")</f>
        <v/>
      </c>
      <c r="H57" s="38" t="str">
        <f>IF(AND('Détail des lignes'!$F54="Ligne",ISNUMBER(E57),ISNUMBER(F57)),ROUND(E57*F57,2),"")</f>
        <v/>
      </c>
    </row>
    <row r="58" ht="26" customHeight="1">
      <c r="A58" s="35" t="str">
        <f>IF(BPU!A58="","",BPU!A58)</f>
        <v/>
      </c>
      <c r="B58" s="32" t="str">
        <f>IF(BPU!B58="","",BPU!B58)</f>
        <v/>
      </c>
      <c r="C58" s="35" t="str">
        <f>IF(BPU!C58="","",BPU!C58)</f>
        <v/>
      </c>
      <c r="D58" s="36" t="n"/>
      <c r="E58" s="36" t="n"/>
      <c r="F58" s="37" t="str">
        <f>IF(BPU!D58="","",BPU!D58)</f>
        <v/>
      </c>
      <c r="G58" s="38" t="str">
        <f>IF(AND('Détail des lignes'!$F55="Ligne",ISNUMBER(D58),ISNUMBER(F58)),ROUND(D58*F58,2),"")</f>
        <v/>
      </c>
      <c r="H58" s="38" t="str">
        <f>IF(AND('Détail des lignes'!$F55="Ligne",ISNUMBER(E58),ISNUMBER(F58)),ROUND(E58*F58,2),"")</f>
        <v/>
      </c>
    </row>
    <row r="59" ht="26" customHeight="1">
      <c r="A59" s="35" t="str">
        <f>IF(BPU!A59="","",BPU!A59)</f>
        <v/>
      </c>
      <c r="B59" s="32" t="str">
        <f>IF(BPU!B59="","",BPU!B59)</f>
        <v/>
      </c>
      <c r="C59" s="35" t="str">
        <f>IF(BPU!C59="","",BPU!C59)</f>
        <v/>
      </c>
      <c r="D59" s="36" t="n"/>
      <c r="E59" s="36" t="n"/>
      <c r="F59" s="37" t="str">
        <f>IF(BPU!D59="","",BPU!D59)</f>
        <v/>
      </c>
      <c r="G59" s="38" t="str">
        <f>IF(AND('Détail des lignes'!$F56="Ligne",ISNUMBER(D59),ISNUMBER(F59)),ROUND(D59*F59,2),"")</f>
        <v/>
      </c>
      <c r="H59" s="38" t="str">
        <f>IF(AND('Détail des lignes'!$F56="Ligne",ISNUMBER(E59),ISNUMBER(F59)),ROUND(E59*F59,2),"")</f>
        <v/>
      </c>
    </row>
    <row r="60" ht="26" customHeight="1">
      <c r="A60" s="35" t="str">
        <f>IF(BPU!A60="","",BPU!A60)</f>
        <v/>
      </c>
      <c r="B60" s="32" t="str">
        <f>IF(BPU!B60="","",BPU!B60)</f>
        <v/>
      </c>
      <c r="C60" s="35" t="str">
        <f>IF(BPU!C60="","",BPU!C60)</f>
        <v/>
      </c>
      <c r="D60" s="36" t="n"/>
      <c r="E60" s="36" t="n"/>
      <c r="F60" s="37" t="str">
        <f>IF(BPU!D60="","",BPU!D60)</f>
        <v/>
      </c>
      <c r="G60" s="38" t="str">
        <f>IF(AND('Détail des lignes'!$F57="Ligne",ISNUMBER(D60),ISNUMBER(F60)),ROUND(D60*F60,2),"")</f>
        <v/>
      </c>
      <c r="H60" s="38" t="str">
        <f>IF(AND('Détail des lignes'!$F57="Ligne",ISNUMBER(E60),ISNUMBER(F60)),ROUND(E60*F60,2),"")</f>
        <v/>
      </c>
    </row>
    <row r="61" ht="26" customHeight="1">
      <c r="A61" s="35" t="str">
        <f>IF(BPU!A61="","",BPU!A61)</f>
        <v/>
      </c>
      <c r="B61" s="32" t="str">
        <f>IF(BPU!B61="","",BPU!B61)</f>
        <v/>
      </c>
      <c r="C61" s="35" t="str">
        <f>IF(BPU!C61="","",BPU!C61)</f>
        <v/>
      </c>
      <c r="D61" s="36" t="n"/>
      <c r="E61" s="36" t="n"/>
      <c r="F61" s="37" t="str">
        <f>IF(BPU!D61="","",BPU!D61)</f>
        <v/>
      </c>
      <c r="G61" s="38" t="str">
        <f>IF(AND('Détail des lignes'!$F58="Ligne",ISNUMBER(D61),ISNUMBER(F61)),ROUND(D61*F61,2),"")</f>
        <v/>
      </c>
      <c r="H61" s="38" t="str">
        <f>IF(AND('Détail des lignes'!$F58="Ligne",ISNUMBER(E61),ISNUMBER(F61)),ROUND(E61*F61,2),"")</f>
        <v/>
      </c>
    </row>
    <row r="62" ht="26" customHeight="1">
      <c r="A62" s="35" t="str">
        <f>IF(BPU!A62="","",BPU!A62)</f>
        <v/>
      </c>
      <c r="B62" s="32" t="str">
        <f>IF(BPU!B62="","",BPU!B62)</f>
        <v/>
      </c>
      <c r="C62" s="35" t="str">
        <f>IF(BPU!C62="","",BPU!C62)</f>
        <v/>
      </c>
      <c r="D62" s="36" t="n"/>
      <c r="E62" s="36" t="n"/>
      <c r="F62" s="37" t="str">
        <f>IF(BPU!D62="","",BPU!D62)</f>
        <v/>
      </c>
      <c r="G62" s="38" t="str">
        <f>IF(AND('Détail des lignes'!$F59="Ligne",ISNUMBER(D62),ISNUMBER(F62)),ROUND(D62*F62,2),"")</f>
        <v/>
      </c>
      <c r="H62" s="38" t="str">
        <f>IF(AND('Détail des lignes'!$F59="Ligne",ISNUMBER(E62),ISNUMBER(F62)),ROUND(E62*F62,2),"")</f>
        <v/>
      </c>
    </row>
    <row r="63" ht="26" customHeight="1">
      <c r="A63" s="35" t="str">
        <f>IF(BPU!A63="","",BPU!A63)</f>
        <v/>
      </c>
      <c r="B63" s="32" t="str">
        <f>IF(BPU!B63="","",BPU!B63)</f>
        <v/>
      </c>
      <c r="C63" s="35" t="str">
        <f>IF(BPU!C63="","",BPU!C63)</f>
        <v/>
      </c>
      <c r="D63" s="36" t="n"/>
      <c r="E63" s="36" t="n"/>
      <c r="F63" s="37" t="str">
        <f>IF(BPU!D63="","",BPU!D63)</f>
        <v/>
      </c>
      <c r="G63" s="38" t="str">
        <f>IF(AND('Détail des lignes'!$F60="Ligne",ISNUMBER(D63),ISNUMBER(F63)),ROUND(D63*F63,2),"")</f>
        <v/>
      </c>
      <c r="H63" s="38" t="str">
        <f>IF(AND('Détail des lignes'!$F60="Ligne",ISNUMBER(E63),ISNUMBER(F63)),ROUND(E63*F63,2),"")</f>
        <v/>
      </c>
    </row>
    <row r="64" ht="26" customHeight="1">
      <c r="A64" s="35" t="str">
        <f>IF(BPU!A64="","",BPU!A64)</f>
        <v/>
      </c>
      <c r="B64" s="32" t="str">
        <f>IF(BPU!B64="","",BPU!B64)</f>
        <v/>
      </c>
      <c r="C64" s="35" t="str">
        <f>IF(BPU!C64="","",BPU!C64)</f>
        <v/>
      </c>
      <c r="D64" s="36" t="n"/>
      <c r="E64" s="36" t="n"/>
      <c r="F64" s="37" t="str">
        <f>IF(BPU!D64="","",BPU!D64)</f>
        <v/>
      </c>
      <c r="G64" s="38" t="str">
        <f>IF(AND('Détail des lignes'!$F61="Ligne",ISNUMBER(D64),ISNUMBER(F64)),ROUND(D64*F64,2),"")</f>
        <v/>
      </c>
      <c r="H64" s="38" t="str">
        <f>IF(AND('Détail des lignes'!$F61="Ligne",ISNUMBER(E64),ISNUMBER(F64)),ROUND(E64*F64,2),"")</f>
        <v/>
      </c>
    </row>
    <row r="65" ht="26" customHeight="1">
      <c r="A65" s="35" t="str">
        <f>IF(BPU!A65="","",BPU!A65)</f>
        <v/>
      </c>
      <c r="B65" s="32" t="str">
        <f>IF(BPU!B65="","",BPU!B65)</f>
        <v/>
      </c>
      <c r="C65" s="35" t="str">
        <f>IF(BPU!C65="","",BPU!C65)</f>
        <v/>
      </c>
      <c r="D65" s="36" t="n"/>
      <c r="E65" s="36" t="n"/>
      <c r="F65" s="37" t="str">
        <f>IF(BPU!D65="","",BPU!D65)</f>
        <v/>
      </c>
      <c r="G65" s="38" t="str">
        <f>IF(AND('Détail des lignes'!$F62="Ligne",ISNUMBER(D65),ISNUMBER(F65)),ROUND(D65*F65,2),"")</f>
        <v/>
      </c>
      <c r="H65" s="38" t="str">
        <f>IF(AND('Détail des lignes'!$F62="Ligne",ISNUMBER(E65),ISNUMBER(F65)),ROUND(E65*F65,2),"")</f>
        <v/>
      </c>
    </row>
    <row r="66" ht="26" customHeight="1">
      <c r="A66" s="35" t="str">
        <f>IF(BPU!A66="","",BPU!A66)</f>
        <v/>
      </c>
      <c r="B66" s="32" t="str">
        <f>IF(BPU!B66="","",BPU!B66)</f>
        <v/>
      </c>
      <c r="C66" s="35" t="str">
        <f>IF(BPU!C66="","",BPU!C66)</f>
        <v/>
      </c>
      <c r="D66" s="36" t="n"/>
      <c r="E66" s="36" t="n"/>
      <c r="F66" s="37" t="str">
        <f>IF(BPU!D66="","",BPU!D66)</f>
        <v/>
      </c>
      <c r="G66" s="38" t="str">
        <f>IF(AND('Détail des lignes'!$F63="Ligne",ISNUMBER(D66),ISNUMBER(F66)),ROUND(D66*F66,2),"")</f>
        <v/>
      </c>
      <c r="H66" s="38" t="str">
        <f>IF(AND('Détail des lignes'!$F63="Ligne",ISNUMBER(E66),ISNUMBER(F66)),ROUND(E66*F66,2),"")</f>
        <v/>
      </c>
    </row>
    <row r="67" ht="26" customHeight="1">
      <c r="A67" s="35" t="str">
        <f>IF(BPU!A67="","",BPU!A67)</f>
        <v/>
      </c>
      <c r="B67" s="32" t="str">
        <f>IF(BPU!B67="","",BPU!B67)</f>
        <v/>
      </c>
      <c r="C67" s="35" t="str">
        <f>IF(BPU!C67="","",BPU!C67)</f>
        <v/>
      </c>
      <c r="D67" s="36" t="n"/>
      <c r="E67" s="36" t="n"/>
      <c r="F67" s="37" t="str">
        <f>IF(BPU!D67="","",BPU!D67)</f>
        <v/>
      </c>
      <c r="G67" s="38" t="str">
        <f>IF(AND('Détail des lignes'!$F64="Ligne",ISNUMBER(D67),ISNUMBER(F67)),ROUND(D67*F67,2),"")</f>
        <v/>
      </c>
      <c r="H67" s="38" t="str">
        <f>IF(AND('Détail des lignes'!$F64="Ligne",ISNUMBER(E67),ISNUMBER(F67)),ROUND(E67*F67,2),"")</f>
        <v/>
      </c>
    </row>
    <row r="68" ht="26" customHeight="1">
      <c r="A68" s="35" t="str">
        <f>IF(BPU!A68="","",BPU!A68)</f>
        <v/>
      </c>
      <c r="B68" s="32" t="str">
        <f>IF(BPU!B68="","",BPU!B68)</f>
        <v/>
      </c>
      <c r="C68" s="35" t="str">
        <f>IF(BPU!C68="","",BPU!C68)</f>
        <v/>
      </c>
      <c r="D68" s="36" t="n"/>
      <c r="E68" s="36" t="n"/>
      <c r="F68" s="37" t="str">
        <f>IF(BPU!D68="","",BPU!D68)</f>
        <v/>
      </c>
      <c r="G68" s="38" t="str">
        <f>IF(AND('Détail des lignes'!$F65="Ligne",ISNUMBER(D68),ISNUMBER(F68)),ROUND(D68*F68,2),"")</f>
        <v/>
      </c>
      <c r="H68" s="38" t="str">
        <f>IF(AND('Détail des lignes'!$F65="Ligne",ISNUMBER(E68),ISNUMBER(F68)),ROUND(E68*F68,2),"")</f>
        <v/>
      </c>
    </row>
    <row r="69" ht="26" customHeight="1">
      <c r="A69" s="35" t="str">
        <f>IF(BPU!A69="","",BPU!A69)</f>
        <v/>
      </c>
      <c r="B69" s="32" t="str">
        <f>IF(BPU!B69="","",BPU!B69)</f>
        <v/>
      </c>
      <c r="C69" s="35" t="str">
        <f>IF(BPU!C69="","",BPU!C69)</f>
        <v/>
      </c>
      <c r="D69" s="36" t="n"/>
      <c r="E69" s="36" t="n"/>
      <c r="F69" s="37" t="str">
        <f>IF(BPU!D69="","",BPU!D69)</f>
        <v/>
      </c>
      <c r="G69" s="38" t="str">
        <f>IF(AND('Détail des lignes'!$F66="Ligne",ISNUMBER(D69),ISNUMBER(F69)),ROUND(D69*F69,2),"")</f>
        <v/>
      </c>
      <c r="H69" s="38" t="str">
        <f>IF(AND('Détail des lignes'!$F66="Ligne",ISNUMBER(E69),ISNUMBER(F69)),ROUND(E69*F69,2),"")</f>
        <v/>
      </c>
    </row>
    <row r="70" ht="26" customHeight="1">
      <c r="A70" s="35" t="str">
        <f>IF(BPU!A70="","",BPU!A70)</f>
        <v/>
      </c>
      <c r="B70" s="32" t="str">
        <f>IF(BPU!B70="","",BPU!B70)</f>
        <v/>
      </c>
      <c r="C70" s="35" t="str">
        <f>IF(BPU!C70="","",BPU!C70)</f>
        <v/>
      </c>
      <c r="D70" s="36" t="n"/>
      <c r="E70" s="36" t="n"/>
      <c r="F70" s="37" t="str">
        <f>IF(BPU!D70="","",BPU!D70)</f>
        <v/>
      </c>
      <c r="G70" s="38" t="str">
        <f>IF(AND('Détail des lignes'!$F67="Ligne",ISNUMBER(D70),ISNUMBER(F70)),ROUND(D70*F70,2),"")</f>
        <v/>
      </c>
      <c r="H70" s="38" t="str">
        <f>IF(AND('Détail des lignes'!$F67="Ligne",ISNUMBER(E70),ISNUMBER(F70)),ROUND(E70*F70,2),"")</f>
        <v/>
      </c>
    </row>
    <row r="71" ht="26" customHeight="1">
      <c r="A71" s="35" t="str">
        <f>IF(BPU!A71="","",BPU!A71)</f>
        <v/>
      </c>
      <c r="B71" s="32" t="str">
        <f>IF(BPU!B71="","",BPU!B71)</f>
        <v/>
      </c>
      <c r="C71" s="35" t="str">
        <f>IF(BPU!C71="","",BPU!C71)</f>
        <v/>
      </c>
      <c r="D71" s="36" t="n"/>
      <c r="E71" s="36" t="n"/>
      <c r="F71" s="37" t="str">
        <f>IF(BPU!D71="","",BPU!D71)</f>
        <v/>
      </c>
      <c r="G71" s="38" t="str">
        <f>IF(AND('Détail des lignes'!$F68="Ligne",ISNUMBER(D71),ISNUMBER(F71)),ROUND(D71*F71,2),"")</f>
        <v/>
      </c>
      <c r="H71" s="38" t="str">
        <f>IF(AND('Détail des lignes'!$F68="Ligne",ISNUMBER(E71),ISNUMBER(F71)),ROUND(E71*F71,2),"")</f>
        <v/>
      </c>
    </row>
    <row r="72" ht="26" customHeight="1">
      <c r="A72" s="35" t="str">
        <f>IF(BPU!A72="","",BPU!A72)</f>
        <v/>
      </c>
      <c r="B72" s="32" t="str">
        <f>IF(BPU!B72="","",BPU!B72)</f>
        <v/>
      </c>
      <c r="C72" s="35" t="str">
        <f>IF(BPU!C72="","",BPU!C72)</f>
        <v/>
      </c>
      <c r="D72" s="36" t="n"/>
      <c r="E72" s="36" t="n"/>
      <c r="F72" s="37" t="str">
        <f>IF(BPU!D72="","",BPU!D72)</f>
        <v/>
      </c>
      <c r="G72" s="38" t="str">
        <f>IF(AND('Détail des lignes'!$F69="Ligne",ISNUMBER(D72),ISNUMBER(F72)),ROUND(D72*F72,2),"")</f>
        <v/>
      </c>
      <c r="H72" s="38" t="str">
        <f>IF(AND('Détail des lignes'!$F69="Ligne",ISNUMBER(E72),ISNUMBER(F72)),ROUND(E72*F72,2),"")</f>
        <v/>
      </c>
    </row>
    <row r="73" ht="26" customHeight="1">
      <c r="A73" s="35" t="str">
        <f>IF(BPU!A73="","",BPU!A73)</f>
        <v/>
      </c>
      <c r="B73" s="32" t="str">
        <f>IF(BPU!B73="","",BPU!B73)</f>
        <v/>
      </c>
      <c r="C73" s="35" t="str">
        <f>IF(BPU!C73="","",BPU!C73)</f>
        <v/>
      </c>
      <c r="D73" s="36" t="n"/>
      <c r="E73" s="36" t="n"/>
      <c r="F73" s="37" t="str">
        <f>IF(BPU!D73="","",BPU!D73)</f>
        <v/>
      </c>
      <c r="G73" s="38" t="str">
        <f>IF(AND('Détail des lignes'!$F70="Ligne",ISNUMBER(D73),ISNUMBER(F73)),ROUND(D73*F73,2),"")</f>
        <v/>
      </c>
      <c r="H73" s="38" t="str">
        <f>IF(AND('Détail des lignes'!$F70="Ligne",ISNUMBER(E73),ISNUMBER(F73)),ROUND(E73*F73,2),"")</f>
        <v/>
      </c>
    </row>
    <row r="74" ht="26" customHeight="1">
      <c r="A74" s="35" t="str">
        <f>IF(BPU!A74="","",BPU!A74)</f>
        <v/>
      </c>
      <c r="B74" s="32" t="str">
        <f>IF(BPU!B74="","",BPU!B74)</f>
        <v/>
      </c>
      <c r="C74" s="35" t="str">
        <f>IF(BPU!C74="","",BPU!C74)</f>
        <v/>
      </c>
      <c r="D74" s="36" t="n"/>
      <c r="E74" s="36" t="n"/>
      <c r="F74" s="37" t="str">
        <f>IF(BPU!D74="","",BPU!D74)</f>
        <v/>
      </c>
      <c r="G74" s="38" t="str">
        <f>IF(AND('Détail des lignes'!$F71="Ligne",ISNUMBER(D74),ISNUMBER(F74)),ROUND(D74*F74,2),"")</f>
        <v/>
      </c>
      <c r="H74" s="38" t="str">
        <f>IF(AND('Détail des lignes'!$F71="Ligne",ISNUMBER(E74),ISNUMBER(F74)),ROUND(E74*F74,2),"")</f>
        <v/>
      </c>
    </row>
    <row r="75" ht="26" customHeight="1">
      <c r="A75" s="35" t="str">
        <f>IF(BPU!A75="","",BPU!A75)</f>
        <v/>
      </c>
      <c r="B75" s="32" t="str">
        <f>IF(BPU!B75="","",BPU!B75)</f>
        <v/>
      </c>
      <c r="C75" s="35" t="str">
        <f>IF(BPU!C75="","",BPU!C75)</f>
        <v/>
      </c>
      <c r="D75" s="36" t="n"/>
      <c r="E75" s="36" t="n"/>
      <c r="F75" s="37" t="str">
        <f>IF(BPU!D75="","",BPU!D75)</f>
        <v/>
      </c>
      <c r="G75" s="38" t="str">
        <f>IF(AND('Détail des lignes'!$F72="Ligne",ISNUMBER(D75),ISNUMBER(F75)),ROUND(D75*F75,2),"")</f>
        <v/>
      </c>
      <c r="H75" s="38" t="str">
        <f>IF(AND('Détail des lignes'!$F72="Ligne",ISNUMBER(E75),ISNUMBER(F75)),ROUND(E75*F75,2),"")</f>
        <v/>
      </c>
    </row>
    <row r="76" ht="26" customHeight="1">
      <c r="A76" s="35" t="str">
        <f>IF(BPU!A76="","",BPU!A76)</f>
        <v/>
      </c>
      <c r="B76" s="32" t="str">
        <f>IF(BPU!B76="","",BPU!B76)</f>
        <v/>
      </c>
      <c r="C76" s="35" t="str">
        <f>IF(BPU!C76="","",BPU!C76)</f>
        <v/>
      </c>
      <c r="D76" s="36" t="n"/>
      <c r="E76" s="36" t="n"/>
      <c r="F76" s="37" t="str">
        <f>IF(BPU!D76="","",BPU!D76)</f>
        <v/>
      </c>
      <c r="G76" s="38" t="str">
        <f>IF(AND('Détail des lignes'!$F73="Ligne",ISNUMBER(D76),ISNUMBER(F76)),ROUND(D76*F76,2),"")</f>
        <v/>
      </c>
      <c r="H76" s="38" t="str">
        <f>IF(AND('Détail des lignes'!$F73="Ligne",ISNUMBER(E76),ISNUMBER(F76)),ROUND(E76*F76,2),"")</f>
        <v/>
      </c>
    </row>
    <row r="77" ht="26" customHeight="1">
      <c r="A77" s="35" t="str">
        <f>IF(BPU!A77="","",BPU!A77)</f>
        <v/>
      </c>
      <c r="B77" s="32" t="str">
        <f>IF(BPU!B77="","",BPU!B77)</f>
        <v/>
      </c>
      <c r="C77" s="35" t="str">
        <f>IF(BPU!C77="","",BPU!C77)</f>
        <v/>
      </c>
      <c r="D77" s="36" t="n"/>
      <c r="E77" s="36" t="n"/>
      <c r="F77" s="37" t="str">
        <f>IF(BPU!D77="","",BPU!D77)</f>
        <v/>
      </c>
      <c r="G77" s="38" t="str">
        <f>IF(AND('Détail des lignes'!$F74="Ligne",ISNUMBER(D77),ISNUMBER(F77)),ROUND(D77*F77,2),"")</f>
        <v/>
      </c>
      <c r="H77" s="38" t="str">
        <f>IF(AND('Détail des lignes'!$F74="Ligne",ISNUMBER(E77),ISNUMBER(F77)),ROUND(E77*F77,2),"")</f>
        <v/>
      </c>
    </row>
    <row r="78" ht="26" customHeight="1">
      <c r="A78" s="35" t="str">
        <f>IF(BPU!A78="","",BPU!A78)</f>
        <v/>
      </c>
      <c r="B78" s="32" t="str">
        <f>IF(BPU!B78="","",BPU!B78)</f>
        <v/>
      </c>
      <c r="C78" s="35" t="str">
        <f>IF(BPU!C78="","",BPU!C78)</f>
        <v/>
      </c>
      <c r="D78" s="36" t="n"/>
      <c r="E78" s="36" t="n"/>
      <c r="F78" s="37" t="str">
        <f>IF(BPU!D78="","",BPU!D78)</f>
        <v/>
      </c>
      <c r="G78" s="38" t="str">
        <f>IF(AND('Détail des lignes'!$F75="Ligne",ISNUMBER(D78),ISNUMBER(F78)),ROUND(D78*F78,2),"")</f>
        <v/>
      </c>
      <c r="H78" s="38" t="str">
        <f>IF(AND('Détail des lignes'!$F75="Ligne",ISNUMBER(E78),ISNUMBER(F78)),ROUND(E78*F78,2),"")</f>
        <v/>
      </c>
    </row>
    <row r="79" ht="26" customHeight="1">
      <c r="A79" s="35" t="str">
        <f>IF(BPU!A79="","",BPU!A79)</f>
        <v/>
      </c>
      <c r="B79" s="32" t="str">
        <f>IF(BPU!B79="","",BPU!B79)</f>
        <v/>
      </c>
      <c r="C79" s="35" t="str">
        <f>IF(BPU!C79="","",BPU!C79)</f>
        <v/>
      </c>
      <c r="D79" s="36" t="n"/>
      <c r="E79" s="36" t="n"/>
      <c r="F79" s="37" t="str">
        <f>IF(BPU!D79="","",BPU!D79)</f>
        <v/>
      </c>
      <c r="G79" s="38" t="str">
        <f>IF(AND('Détail des lignes'!$F76="Ligne",ISNUMBER(D79),ISNUMBER(F79)),ROUND(D79*F79,2),"")</f>
        <v/>
      </c>
      <c r="H79" s="38" t="str">
        <f>IF(AND('Détail des lignes'!$F76="Ligne",ISNUMBER(E79),ISNUMBER(F79)),ROUND(E79*F79,2),"")</f>
        <v/>
      </c>
    </row>
    <row r="80" ht="26" customHeight="1">
      <c r="A80" s="35" t="str">
        <f>IF(BPU!A80="","",BPU!A80)</f>
        <v/>
      </c>
      <c r="B80" s="32" t="str">
        <f>IF(BPU!B80="","",BPU!B80)</f>
        <v/>
      </c>
      <c r="C80" s="35" t="str">
        <f>IF(BPU!C80="","",BPU!C80)</f>
        <v/>
      </c>
      <c r="D80" s="36" t="n"/>
      <c r="E80" s="36" t="n"/>
      <c r="F80" s="37" t="str">
        <f>IF(BPU!D80="","",BPU!D80)</f>
        <v/>
      </c>
      <c r="G80" s="38" t="str">
        <f>IF(AND('Détail des lignes'!$F77="Ligne",ISNUMBER(D80),ISNUMBER(F80)),ROUND(D80*F80,2),"")</f>
        <v/>
      </c>
      <c r="H80" s="38" t="str">
        <f>IF(AND('Détail des lignes'!$F77="Ligne",ISNUMBER(E80),ISNUMBER(F80)),ROUND(E80*F80,2),"")</f>
        <v/>
      </c>
    </row>
    <row r="81" ht="26" customHeight="1">
      <c r="A81" s="35" t="str">
        <f>IF(BPU!A81="","",BPU!A81)</f>
        <v/>
      </c>
      <c r="B81" s="32" t="str">
        <f>IF(BPU!B81="","",BPU!B81)</f>
        <v/>
      </c>
      <c r="C81" s="35" t="str">
        <f>IF(BPU!C81="","",BPU!C81)</f>
        <v/>
      </c>
      <c r="D81" s="36" t="n"/>
      <c r="E81" s="36" t="n"/>
      <c r="F81" s="37" t="str">
        <f>IF(BPU!D81="","",BPU!D81)</f>
        <v/>
      </c>
      <c r="G81" s="38" t="str">
        <f>IF(AND('Détail des lignes'!$F78="Ligne",ISNUMBER(D81),ISNUMBER(F81)),ROUND(D81*F81,2),"")</f>
        <v/>
      </c>
      <c r="H81" s="38" t="str">
        <f>IF(AND('Détail des lignes'!$F78="Ligne",ISNUMBER(E81),ISNUMBER(F81)),ROUND(E81*F81,2),"")</f>
        <v/>
      </c>
    </row>
    <row r="82" ht="26" customHeight="1">
      <c r="A82" s="35" t="str">
        <f>IF(BPU!A82="","",BPU!A82)</f>
        <v/>
      </c>
      <c r="B82" s="32" t="str">
        <f>IF(BPU!B82="","",BPU!B82)</f>
        <v/>
      </c>
      <c r="C82" s="35" t="str">
        <f>IF(BPU!C82="","",BPU!C82)</f>
        <v/>
      </c>
      <c r="D82" s="36" t="n"/>
      <c r="E82" s="36" t="n"/>
      <c r="F82" s="37" t="str">
        <f>IF(BPU!D82="","",BPU!D82)</f>
        <v/>
      </c>
      <c r="G82" s="38" t="str">
        <f>IF(AND('Détail des lignes'!$F79="Ligne",ISNUMBER(D82),ISNUMBER(F82)),ROUND(D82*F82,2),"")</f>
        <v/>
      </c>
      <c r="H82" s="38" t="str">
        <f>IF(AND('Détail des lignes'!$F79="Ligne",ISNUMBER(E82),ISNUMBER(F82)),ROUND(E82*F82,2),"")</f>
        <v/>
      </c>
    </row>
    <row r="83" ht="26" customHeight="1">
      <c r="A83" s="35" t="str">
        <f>IF(BPU!A83="","",BPU!A83)</f>
        <v/>
      </c>
      <c r="B83" s="32" t="str">
        <f>IF(BPU!B83="","",BPU!B83)</f>
        <v/>
      </c>
      <c r="C83" s="35" t="str">
        <f>IF(BPU!C83="","",BPU!C83)</f>
        <v/>
      </c>
      <c r="D83" s="36" t="n"/>
      <c r="E83" s="36" t="n"/>
      <c r="F83" s="37" t="str">
        <f>IF(BPU!D83="","",BPU!D83)</f>
        <v/>
      </c>
      <c r="G83" s="38" t="str">
        <f>IF(AND('Détail des lignes'!$F80="Ligne",ISNUMBER(D83),ISNUMBER(F83)),ROUND(D83*F83,2),"")</f>
        <v/>
      </c>
      <c r="H83" s="38" t="str">
        <f>IF(AND('Détail des lignes'!$F80="Ligne",ISNUMBER(E83),ISNUMBER(F83)),ROUND(E83*F83,2),"")</f>
        <v/>
      </c>
    </row>
    <row r="84" ht="26" customHeight="1">
      <c r="A84" s="35" t="str">
        <f>IF(BPU!A84="","",BPU!A84)</f>
        <v/>
      </c>
      <c r="B84" s="32" t="str">
        <f>IF(BPU!B84="","",BPU!B84)</f>
        <v/>
      </c>
      <c r="C84" s="35" t="str">
        <f>IF(BPU!C84="","",BPU!C84)</f>
        <v/>
      </c>
      <c r="D84" s="36" t="n"/>
      <c r="E84" s="36" t="n"/>
      <c r="F84" s="37" t="str">
        <f>IF(BPU!D84="","",BPU!D84)</f>
        <v/>
      </c>
      <c r="G84" s="38" t="str">
        <f>IF(AND('Détail des lignes'!$F81="Ligne",ISNUMBER(D84),ISNUMBER(F84)),ROUND(D84*F84,2),"")</f>
        <v/>
      </c>
      <c r="H84" s="38" t="str">
        <f>IF(AND('Détail des lignes'!$F81="Ligne",ISNUMBER(E84),ISNUMBER(F84)),ROUND(E84*F84,2),"")</f>
        <v/>
      </c>
    </row>
    <row r="85" ht="26" customHeight="1">
      <c r="A85" s="35" t="str">
        <f>IF(BPU!A85="","",BPU!A85)</f>
        <v/>
      </c>
      <c r="B85" s="32" t="str">
        <f>IF(BPU!B85="","",BPU!B85)</f>
        <v/>
      </c>
      <c r="C85" s="35" t="str">
        <f>IF(BPU!C85="","",BPU!C85)</f>
        <v/>
      </c>
      <c r="D85" s="36" t="n"/>
      <c r="E85" s="36" t="n"/>
      <c r="F85" s="37" t="str">
        <f>IF(BPU!D85="","",BPU!D85)</f>
        <v/>
      </c>
      <c r="G85" s="38" t="str">
        <f>IF(AND('Détail des lignes'!$F82="Ligne",ISNUMBER(D85),ISNUMBER(F85)),ROUND(D85*F85,2),"")</f>
        <v/>
      </c>
      <c r="H85" s="38" t="str">
        <f>IF(AND('Détail des lignes'!$F82="Ligne",ISNUMBER(E85),ISNUMBER(F85)),ROUND(E85*F85,2),"")</f>
        <v/>
      </c>
    </row>
    <row r="86" ht="26" customHeight="1">
      <c r="A86" s="35" t="str">
        <f>IF(BPU!A86="","",BPU!A86)</f>
        <v/>
      </c>
      <c r="B86" s="32" t="str">
        <f>IF(BPU!B86="","",BPU!B86)</f>
        <v/>
      </c>
      <c r="C86" s="35" t="str">
        <f>IF(BPU!C86="","",BPU!C86)</f>
        <v/>
      </c>
      <c r="D86" s="36" t="n"/>
      <c r="E86" s="36" t="n"/>
      <c r="F86" s="37" t="str">
        <f>IF(BPU!D86="","",BPU!D86)</f>
        <v/>
      </c>
      <c r="G86" s="38" t="str">
        <f>IF(AND('Détail des lignes'!$F83="Ligne",ISNUMBER(D86),ISNUMBER(F86)),ROUND(D86*F86,2),"")</f>
        <v/>
      </c>
      <c r="H86" s="38" t="str">
        <f>IF(AND('Détail des lignes'!$F83="Ligne",ISNUMBER(E86),ISNUMBER(F86)),ROUND(E86*F86,2),"")</f>
        <v/>
      </c>
    </row>
    <row r="87" ht="26" customHeight="1">
      <c r="A87" s="35" t="str">
        <f>IF(BPU!A87="","",BPU!A87)</f>
        <v/>
      </c>
      <c r="B87" s="32" t="str">
        <f>IF(BPU!B87="","",BPU!B87)</f>
        <v/>
      </c>
      <c r="C87" s="35" t="str">
        <f>IF(BPU!C87="","",BPU!C87)</f>
        <v/>
      </c>
      <c r="D87" s="36" t="n"/>
      <c r="E87" s="36" t="n"/>
      <c r="F87" s="37" t="str">
        <f>IF(BPU!D87="","",BPU!D87)</f>
        <v/>
      </c>
      <c r="G87" s="38" t="str">
        <f>IF(AND('Détail des lignes'!$F84="Ligne",ISNUMBER(D87),ISNUMBER(F87)),ROUND(D87*F87,2),"")</f>
        <v/>
      </c>
      <c r="H87" s="38" t="str">
        <f>IF(AND('Détail des lignes'!$F84="Ligne",ISNUMBER(E87),ISNUMBER(F87)),ROUND(E87*F87,2),"")</f>
        <v/>
      </c>
    </row>
    <row r="88" ht="26" customHeight="1">
      <c r="A88" s="35" t="str">
        <f>IF(BPU!A88="","",BPU!A88)</f>
        <v/>
      </c>
      <c r="B88" s="32" t="str">
        <f>IF(BPU!B88="","",BPU!B88)</f>
        <v/>
      </c>
      <c r="C88" s="35" t="str">
        <f>IF(BPU!C88="","",BPU!C88)</f>
        <v/>
      </c>
      <c r="D88" s="36" t="n"/>
      <c r="E88" s="36" t="n"/>
      <c r="F88" s="37" t="str">
        <f>IF(BPU!D88="","",BPU!D88)</f>
        <v/>
      </c>
      <c r="G88" s="38" t="str">
        <f>IF(AND('Détail des lignes'!$F85="Ligne",ISNUMBER(D88),ISNUMBER(F88)),ROUND(D88*F88,2),"")</f>
        <v/>
      </c>
      <c r="H88" s="38" t="str">
        <f>IF(AND('Détail des lignes'!$F85="Ligne",ISNUMBER(E88),ISNUMBER(F88)),ROUND(E88*F88,2),"")</f>
        <v/>
      </c>
    </row>
    <row r="89" ht="26" customHeight="1">
      <c r="A89" s="35" t="str">
        <f>IF(BPU!A89="","",BPU!A89)</f>
        <v/>
      </c>
      <c r="B89" s="32" t="str">
        <f>IF(BPU!B89="","",BPU!B89)</f>
        <v/>
      </c>
      <c r="C89" s="35" t="str">
        <f>IF(BPU!C89="","",BPU!C89)</f>
        <v/>
      </c>
      <c r="D89" s="36" t="n"/>
      <c r="E89" s="36" t="n"/>
      <c r="F89" s="37" t="str">
        <f>IF(BPU!D89="","",BPU!D89)</f>
        <v/>
      </c>
      <c r="G89" s="38" t="str">
        <f>IF(AND('Détail des lignes'!$F86="Ligne",ISNUMBER(D89),ISNUMBER(F89)),ROUND(D89*F89,2),"")</f>
        <v/>
      </c>
      <c r="H89" s="38" t="str">
        <f>IF(AND('Détail des lignes'!$F86="Ligne",ISNUMBER(E89),ISNUMBER(F89)),ROUND(E89*F89,2),"")</f>
        <v/>
      </c>
    </row>
    <row r="90" ht="26" customHeight="1">
      <c r="A90" s="35" t="str">
        <f>IF(BPU!A90="","",BPU!A90)</f>
        <v/>
      </c>
      <c r="B90" s="32" t="str">
        <f>IF(BPU!B90="","",BPU!B90)</f>
        <v/>
      </c>
      <c r="C90" s="35" t="str">
        <f>IF(BPU!C90="","",BPU!C90)</f>
        <v/>
      </c>
      <c r="D90" s="36" t="n"/>
      <c r="E90" s="36" t="n"/>
      <c r="F90" s="37" t="str">
        <f>IF(BPU!D90="","",BPU!D90)</f>
        <v/>
      </c>
      <c r="G90" s="38" t="str">
        <f>IF(AND('Détail des lignes'!$F87="Ligne",ISNUMBER(D90),ISNUMBER(F90)),ROUND(D90*F90,2),"")</f>
        <v/>
      </c>
      <c r="H90" s="38" t="str">
        <f>IF(AND('Détail des lignes'!$F87="Ligne",ISNUMBER(E90),ISNUMBER(F90)),ROUND(E90*F90,2),"")</f>
        <v/>
      </c>
    </row>
    <row r="91" ht="26" customHeight="1">
      <c r="A91" s="35" t="str">
        <f>IF(BPU!A91="","",BPU!A91)</f>
        <v/>
      </c>
      <c r="B91" s="32" t="str">
        <f>IF(BPU!B91="","",BPU!B91)</f>
        <v/>
      </c>
      <c r="C91" s="35" t="str">
        <f>IF(BPU!C91="","",BPU!C91)</f>
        <v/>
      </c>
      <c r="D91" s="36" t="n"/>
      <c r="E91" s="36" t="n"/>
      <c r="F91" s="37" t="str">
        <f>IF(BPU!D91="","",BPU!D91)</f>
        <v/>
      </c>
      <c r="G91" s="38" t="str">
        <f>IF(AND('Détail des lignes'!$F88="Ligne",ISNUMBER(D91),ISNUMBER(F91)),ROUND(D91*F91,2),"")</f>
        <v/>
      </c>
      <c r="H91" s="38" t="str">
        <f>IF(AND('Détail des lignes'!$F88="Ligne",ISNUMBER(E91),ISNUMBER(F91)),ROUND(E91*F91,2),"")</f>
        <v/>
      </c>
    </row>
    <row r="92" ht="26" customHeight="1">
      <c r="A92" s="35" t="str">
        <f>IF(BPU!A92="","",BPU!A92)</f>
        <v/>
      </c>
      <c r="B92" s="32" t="str">
        <f>IF(BPU!B92="","",BPU!B92)</f>
        <v/>
      </c>
      <c r="C92" s="35" t="str">
        <f>IF(BPU!C92="","",BPU!C92)</f>
        <v/>
      </c>
      <c r="D92" s="36" t="n"/>
      <c r="E92" s="36" t="n"/>
      <c r="F92" s="37" t="str">
        <f>IF(BPU!D92="","",BPU!D92)</f>
        <v/>
      </c>
      <c r="G92" s="38" t="str">
        <f>IF(AND('Détail des lignes'!$F89="Ligne",ISNUMBER(D92),ISNUMBER(F92)),ROUND(D92*F92,2),"")</f>
        <v/>
      </c>
      <c r="H92" s="38" t="str">
        <f>IF(AND('Détail des lignes'!$F89="Ligne",ISNUMBER(E92),ISNUMBER(F92)),ROUND(E92*F92,2),"")</f>
        <v/>
      </c>
    </row>
    <row r="93" ht="26" customHeight="1">
      <c r="A93" s="35" t="str">
        <f>IF(BPU!A93="","",BPU!A93)</f>
        <v/>
      </c>
      <c r="B93" s="32" t="str">
        <f>IF(BPU!B93="","",BPU!B93)</f>
        <v/>
      </c>
      <c r="C93" s="35" t="str">
        <f>IF(BPU!C93="","",BPU!C93)</f>
        <v/>
      </c>
      <c r="D93" s="36" t="n"/>
      <c r="E93" s="36" t="n"/>
      <c r="F93" s="37" t="str">
        <f>IF(BPU!D93="","",BPU!D93)</f>
        <v/>
      </c>
      <c r="G93" s="38" t="str">
        <f>IF(AND('Détail des lignes'!$F90="Ligne",ISNUMBER(D93),ISNUMBER(F93)),ROUND(D93*F93,2),"")</f>
        <v/>
      </c>
      <c r="H93" s="38" t="str">
        <f>IF(AND('Détail des lignes'!$F90="Ligne",ISNUMBER(E93),ISNUMBER(F93)),ROUND(E93*F93,2),"")</f>
        <v/>
      </c>
    </row>
    <row r="94" ht="26" customHeight="1">
      <c r="A94" s="35" t="str">
        <f>IF(BPU!A94="","",BPU!A94)</f>
        <v/>
      </c>
      <c r="B94" s="32" t="str">
        <f>IF(BPU!B94="","",BPU!B94)</f>
        <v/>
      </c>
      <c r="C94" s="35" t="str">
        <f>IF(BPU!C94="","",BPU!C94)</f>
        <v/>
      </c>
      <c r="D94" s="36" t="n"/>
      <c r="E94" s="36" t="n"/>
      <c r="F94" s="37" t="str">
        <f>IF(BPU!D94="","",BPU!D94)</f>
        <v/>
      </c>
      <c r="G94" s="38" t="str">
        <f>IF(AND('Détail des lignes'!$F91="Ligne",ISNUMBER(D94),ISNUMBER(F94)),ROUND(D94*F94,2),"")</f>
        <v/>
      </c>
      <c r="H94" s="38" t="str">
        <f>IF(AND('Détail des lignes'!$F91="Ligne",ISNUMBER(E94),ISNUMBER(F94)),ROUND(E94*F94,2),"")</f>
        <v/>
      </c>
    </row>
    <row r="95" ht="26" customHeight="1">
      <c r="A95" s="35" t="str">
        <f>IF(BPU!A95="","",BPU!A95)</f>
        <v/>
      </c>
      <c r="B95" s="32" t="str">
        <f>IF(BPU!B95="","",BPU!B95)</f>
        <v/>
      </c>
      <c r="C95" s="35" t="str">
        <f>IF(BPU!C95="","",BPU!C95)</f>
        <v/>
      </c>
      <c r="D95" s="36" t="n"/>
      <c r="E95" s="36" t="n"/>
      <c r="F95" s="37" t="str">
        <f>IF(BPU!D95="","",BPU!D95)</f>
        <v/>
      </c>
      <c r="G95" s="38" t="str">
        <f>IF(AND('Détail des lignes'!$F92="Ligne",ISNUMBER(D95),ISNUMBER(F95)),ROUND(D95*F95,2),"")</f>
        <v/>
      </c>
      <c r="H95" s="38" t="str">
        <f>IF(AND('Détail des lignes'!$F92="Ligne",ISNUMBER(E95),ISNUMBER(F95)),ROUND(E95*F95,2),"")</f>
        <v/>
      </c>
    </row>
    <row r="96" ht="26" customHeight="1">
      <c r="A96" s="35" t="str">
        <f>IF(BPU!A96="","",BPU!A96)</f>
        <v/>
      </c>
      <c r="B96" s="32" t="str">
        <f>IF(BPU!B96="","",BPU!B96)</f>
        <v/>
      </c>
      <c r="C96" s="35" t="str">
        <f>IF(BPU!C96="","",BPU!C96)</f>
        <v/>
      </c>
      <c r="D96" s="36" t="n"/>
      <c r="E96" s="36" t="n"/>
      <c r="F96" s="37" t="str">
        <f>IF(BPU!D96="","",BPU!D96)</f>
        <v/>
      </c>
      <c r="G96" s="38" t="str">
        <f>IF(AND('Détail des lignes'!$F93="Ligne",ISNUMBER(D96),ISNUMBER(F96)),ROUND(D96*F96,2),"")</f>
        <v/>
      </c>
      <c r="H96" s="38" t="str">
        <f>IF(AND('Détail des lignes'!$F93="Ligne",ISNUMBER(E96),ISNUMBER(F96)),ROUND(E96*F96,2),"")</f>
        <v/>
      </c>
    </row>
    <row r="97" ht="26" customHeight="1">
      <c r="A97" s="35" t="str">
        <f>IF(BPU!A97="","",BPU!A97)</f>
        <v/>
      </c>
      <c r="B97" s="32" t="str">
        <f>IF(BPU!B97="","",BPU!B97)</f>
        <v/>
      </c>
      <c r="C97" s="35" t="str">
        <f>IF(BPU!C97="","",BPU!C97)</f>
        <v/>
      </c>
      <c r="D97" s="36" t="n"/>
      <c r="E97" s="36" t="n"/>
      <c r="F97" s="37" t="str">
        <f>IF(BPU!D97="","",BPU!D97)</f>
        <v/>
      </c>
      <c r="G97" s="38" t="str">
        <f>IF(AND('Détail des lignes'!$F94="Ligne",ISNUMBER(D97),ISNUMBER(F97)),ROUND(D97*F97,2),"")</f>
        <v/>
      </c>
      <c r="H97" s="38" t="str">
        <f>IF(AND('Détail des lignes'!$F94="Ligne",ISNUMBER(E97),ISNUMBER(F97)),ROUND(E97*F97,2),"")</f>
        <v/>
      </c>
    </row>
    <row r="98" ht="26" customHeight="1">
      <c r="A98" s="35" t="str">
        <f>IF(BPU!A98="","",BPU!A98)</f>
        <v/>
      </c>
      <c r="B98" s="32" t="str">
        <f>IF(BPU!B98="","",BPU!B98)</f>
        <v/>
      </c>
      <c r="C98" s="35" t="str">
        <f>IF(BPU!C98="","",BPU!C98)</f>
        <v/>
      </c>
      <c r="D98" s="36" t="n"/>
      <c r="E98" s="36" t="n"/>
      <c r="F98" s="37" t="str">
        <f>IF(BPU!D98="","",BPU!D98)</f>
        <v/>
      </c>
      <c r="G98" s="38" t="str">
        <f>IF(AND('Détail des lignes'!$F95="Ligne",ISNUMBER(D98),ISNUMBER(F98)),ROUND(D98*F98,2),"")</f>
        <v/>
      </c>
      <c r="H98" s="38" t="str">
        <f>IF(AND('Détail des lignes'!$F95="Ligne",ISNUMBER(E98),ISNUMBER(F98)),ROUND(E98*F98,2),"")</f>
        <v/>
      </c>
    </row>
    <row r="99" ht="26" customHeight="1">
      <c r="A99" s="35" t="str">
        <f>IF(BPU!A99="","",BPU!A99)</f>
        <v/>
      </c>
      <c r="B99" s="32" t="str">
        <f>IF(BPU!B99="","",BPU!B99)</f>
        <v/>
      </c>
      <c r="C99" s="35" t="str">
        <f>IF(BPU!C99="","",BPU!C99)</f>
        <v/>
      </c>
      <c r="D99" s="36" t="n"/>
      <c r="E99" s="36" t="n"/>
      <c r="F99" s="37" t="str">
        <f>IF(BPU!D99="","",BPU!D99)</f>
        <v/>
      </c>
      <c r="G99" s="38" t="str">
        <f>IF(AND('Détail des lignes'!$F96="Ligne",ISNUMBER(D99),ISNUMBER(F99)),ROUND(D99*F99,2),"")</f>
        <v/>
      </c>
      <c r="H99" s="38" t="str">
        <f>IF(AND('Détail des lignes'!$F96="Ligne",ISNUMBER(E99),ISNUMBER(F99)),ROUND(E99*F99,2),"")</f>
        <v/>
      </c>
    </row>
    <row r="100" ht="26" customHeight="1">
      <c r="A100" s="35" t="str">
        <f>IF(BPU!A100="","",BPU!A100)</f>
        <v/>
      </c>
      <c r="B100" s="32" t="str">
        <f>IF(BPU!B100="","",BPU!B100)</f>
        <v/>
      </c>
      <c r="C100" s="35" t="str">
        <f>IF(BPU!C100="","",BPU!C100)</f>
        <v/>
      </c>
      <c r="D100" s="36" t="n"/>
      <c r="E100" s="36" t="n"/>
      <c r="F100" s="37" t="str">
        <f>IF(BPU!D100="","",BPU!D100)</f>
        <v/>
      </c>
      <c r="G100" s="38" t="str">
        <f>IF(AND('Détail des lignes'!$F97="Ligne",ISNUMBER(D100),ISNUMBER(F100)),ROUND(D100*F100,2),"")</f>
        <v/>
      </c>
      <c r="H100" s="38" t="str">
        <f>IF(AND('Détail des lignes'!$F97="Ligne",ISNUMBER(E100),ISNUMBER(F100)),ROUND(E100*F100,2),"")</f>
        <v/>
      </c>
    </row>
    <row r="101" ht="26" customHeight="1">
      <c r="A101" s="35" t="str">
        <f>IF(BPU!A101="","",BPU!A101)</f>
        <v/>
      </c>
      <c r="B101" s="32" t="str">
        <f>IF(BPU!B101="","",BPU!B101)</f>
        <v/>
      </c>
      <c r="C101" s="35" t="str">
        <f>IF(BPU!C101="","",BPU!C101)</f>
        <v/>
      </c>
      <c r="D101" s="36" t="n"/>
      <c r="E101" s="36" t="n"/>
      <c r="F101" s="37" t="str">
        <f>IF(BPU!D101="","",BPU!D101)</f>
        <v/>
      </c>
      <c r="G101" s="38" t="str">
        <f>IF(AND('Détail des lignes'!$F98="Ligne",ISNUMBER(D101),ISNUMBER(F101)),ROUND(D101*F101,2),"")</f>
        <v/>
      </c>
      <c r="H101" s="38" t="str">
        <f>IF(AND('Détail des lignes'!$F98="Ligne",ISNUMBER(E101),ISNUMBER(F101)),ROUND(E101*F101,2),"")</f>
        <v/>
      </c>
    </row>
    <row r="102" ht="26" customHeight="1">
      <c r="A102" s="35" t="str">
        <f>IF(BPU!A102="","",BPU!A102)</f>
        <v/>
      </c>
      <c r="B102" s="32" t="str">
        <f>IF(BPU!B102="","",BPU!B102)</f>
        <v/>
      </c>
      <c r="C102" s="35" t="str">
        <f>IF(BPU!C102="","",BPU!C102)</f>
        <v/>
      </c>
      <c r="D102" s="36" t="n"/>
      <c r="E102" s="36" t="n"/>
      <c r="F102" s="37" t="str">
        <f>IF(BPU!D102="","",BPU!D102)</f>
        <v/>
      </c>
      <c r="G102" s="38" t="str">
        <f>IF(AND('Détail des lignes'!$F99="Ligne",ISNUMBER(D102),ISNUMBER(F102)),ROUND(D102*F102,2),"")</f>
        <v/>
      </c>
      <c r="H102" s="38" t="str">
        <f>IF(AND('Détail des lignes'!$F99="Ligne",ISNUMBER(E102),ISNUMBER(F102)),ROUND(E102*F102,2),"")</f>
        <v/>
      </c>
    </row>
    <row r="103" ht="26" customHeight="1">
      <c r="A103" s="35" t="str">
        <f>IF(BPU!A103="","",BPU!A103)</f>
        <v/>
      </c>
      <c r="B103" s="32" t="str">
        <f>IF(BPU!B103="","",BPU!B103)</f>
        <v/>
      </c>
      <c r="C103" s="35" t="str">
        <f>IF(BPU!C103="","",BPU!C103)</f>
        <v/>
      </c>
      <c r="D103" s="36" t="n"/>
      <c r="E103" s="36" t="n"/>
      <c r="F103" s="37" t="str">
        <f>IF(BPU!D103="","",BPU!D103)</f>
        <v/>
      </c>
      <c r="G103" s="38" t="str">
        <f>IF(AND('Détail des lignes'!$F100="Ligne",ISNUMBER(D103),ISNUMBER(F103)),ROUND(D103*F103,2),"")</f>
        <v/>
      </c>
      <c r="H103" s="38" t="str">
        <f>IF(AND('Détail des lignes'!$F100="Ligne",ISNUMBER(E103),ISNUMBER(F103)),ROUND(E103*F103,2),"")</f>
        <v/>
      </c>
    </row>
    <row r="104" ht="26" customHeight="1">
      <c r="A104" s="35" t="str">
        <f>IF(BPU!A104="","",BPU!A104)</f>
        <v/>
      </c>
      <c r="B104" s="32" t="str">
        <f>IF(BPU!B104="","",BPU!B104)</f>
        <v/>
      </c>
      <c r="C104" s="35" t="str">
        <f>IF(BPU!C104="","",BPU!C104)</f>
        <v/>
      </c>
      <c r="D104" s="36" t="n"/>
      <c r="E104" s="36" t="n"/>
      <c r="F104" s="37" t="str">
        <f>IF(BPU!D104="","",BPU!D104)</f>
        <v/>
      </c>
      <c r="G104" s="38" t="str">
        <f>IF(AND('Détail des lignes'!$F101="Ligne",ISNUMBER(D104),ISNUMBER(F104)),ROUND(D104*F104,2),"")</f>
        <v/>
      </c>
      <c r="H104" s="38" t="str">
        <f>IF(AND('Détail des lignes'!$F101="Ligne",ISNUMBER(E104),ISNUMBER(F104)),ROUND(E104*F104,2),"")</f>
        <v/>
      </c>
    </row>
    <row r="105" ht="26" customHeight="1">
      <c r="A105" s="35" t="str">
        <f>IF(BPU!A105="","",BPU!A105)</f>
        <v/>
      </c>
      <c r="B105" s="32" t="str">
        <f>IF(BPU!B105="","",BPU!B105)</f>
        <v/>
      </c>
      <c r="C105" s="35" t="str">
        <f>IF(BPU!C105="","",BPU!C105)</f>
        <v/>
      </c>
      <c r="D105" s="36" t="n"/>
      <c r="E105" s="36" t="n"/>
      <c r="F105" s="37" t="str">
        <f>IF(BPU!D105="","",BPU!D105)</f>
        <v/>
      </c>
      <c r="G105" s="38" t="str">
        <f>IF(AND('Détail des lignes'!$F102="Ligne",ISNUMBER(D105),ISNUMBER(F105)),ROUND(D105*F105,2),"")</f>
        <v/>
      </c>
      <c r="H105" s="38" t="str">
        <f>IF(AND('Détail des lignes'!$F102="Ligne",ISNUMBER(E105),ISNUMBER(F105)),ROUND(E105*F105,2),"")</f>
        <v/>
      </c>
    </row>
    <row r="106" ht="26" customHeight="1">
      <c r="A106" s="35" t="str">
        <f>IF(BPU!A106="","",BPU!A106)</f>
        <v/>
      </c>
      <c r="B106" s="32" t="str">
        <f>IF(BPU!B106="","",BPU!B106)</f>
        <v/>
      </c>
      <c r="C106" s="35" t="str">
        <f>IF(BPU!C106="","",BPU!C106)</f>
        <v/>
      </c>
      <c r="D106" s="36" t="n"/>
      <c r="E106" s="36" t="n"/>
      <c r="F106" s="37" t="str">
        <f>IF(BPU!D106="","",BPU!D106)</f>
        <v/>
      </c>
      <c r="G106" s="38" t="str">
        <f>IF(AND('Détail des lignes'!$F103="Ligne",ISNUMBER(D106),ISNUMBER(F106)),ROUND(D106*F106,2),"")</f>
        <v/>
      </c>
      <c r="H106" s="38" t="str">
        <f>IF(AND('Détail des lignes'!$F103="Ligne",ISNUMBER(E106),ISNUMBER(F106)),ROUND(E106*F106,2),"")</f>
        <v/>
      </c>
    </row>
    <row r="107" ht="26" customHeight="1">
      <c r="A107" s="35" t="str">
        <f>IF(BPU!A107="","",BPU!A107)</f>
        <v/>
      </c>
      <c r="B107" s="32" t="str">
        <f>IF(BPU!B107="","",BPU!B107)</f>
        <v/>
      </c>
      <c r="C107" s="35" t="str">
        <f>IF(BPU!C107="","",BPU!C107)</f>
        <v/>
      </c>
      <c r="D107" s="36" t="n"/>
      <c r="E107" s="36" t="n"/>
      <c r="F107" s="37" t="str">
        <f>IF(BPU!D107="","",BPU!D107)</f>
        <v/>
      </c>
      <c r="G107" s="38" t="str">
        <f>IF(AND('Détail des lignes'!$F104="Ligne",ISNUMBER(D107),ISNUMBER(F107)),ROUND(D107*F107,2),"")</f>
        <v/>
      </c>
      <c r="H107" s="38" t="str">
        <f>IF(AND('Détail des lignes'!$F104="Ligne",ISNUMBER(E107),ISNUMBER(F107)),ROUND(E107*F107,2),"")</f>
        <v/>
      </c>
    </row>
    <row r="108" ht="26" customHeight="1">
      <c r="A108" s="35" t="str">
        <f>IF(BPU!A108="","",BPU!A108)</f>
        <v/>
      </c>
      <c r="B108" s="32" t="str">
        <f>IF(BPU!B108="","",BPU!B108)</f>
        <v/>
      </c>
      <c r="C108" s="35" t="str">
        <f>IF(BPU!C108="","",BPU!C108)</f>
        <v/>
      </c>
      <c r="D108" s="36" t="n"/>
      <c r="E108" s="36" t="n"/>
      <c r="F108" s="37" t="str">
        <f>IF(BPU!D108="","",BPU!D108)</f>
        <v/>
      </c>
      <c r="G108" s="38" t="str">
        <f>IF(AND('Détail des lignes'!$F105="Ligne",ISNUMBER(D108),ISNUMBER(F108)),ROUND(D108*F108,2),"")</f>
        <v/>
      </c>
      <c r="H108" s="38" t="str">
        <f>IF(AND('Détail des lignes'!$F105="Ligne",ISNUMBER(E108),ISNUMBER(F108)),ROUND(E108*F108,2),"")</f>
        <v/>
      </c>
    </row>
    <row r="109" ht="26" customHeight="1">
      <c r="A109" s="35" t="str">
        <f>IF(BPU!A109="","",BPU!A109)</f>
        <v/>
      </c>
      <c r="B109" s="32" t="str">
        <f>IF(BPU!B109="","",BPU!B109)</f>
        <v/>
      </c>
      <c r="C109" s="35" t="str">
        <f>IF(BPU!C109="","",BPU!C109)</f>
        <v/>
      </c>
      <c r="D109" s="36" t="n"/>
      <c r="E109" s="36" t="n"/>
      <c r="F109" s="37" t="str">
        <f>IF(BPU!D109="","",BPU!D109)</f>
        <v/>
      </c>
      <c r="G109" s="38" t="str">
        <f>IF(AND('Détail des lignes'!$F106="Ligne",ISNUMBER(D109),ISNUMBER(F109)),ROUND(D109*F109,2),"")</f>
        <v/>
      </c>
      <c r="H109" s="38" t="str">
        <f>IF(AND('Détail des lignes'!$F106="Ligne",ISNUMBER(E109),ISNUMBER(F109)),ROUND(E109*F109,2),"")</f>
        <v/>
      </c>
    </row>
    <row r="110" ht="26" customHeight="1">
      <c r="A110" s="35" t="str">
        <f>IF(BPU!A110="","",BPU!A110)</f>
        <v/>
      </c>
      <c r="B110" s="32" t="str">
        <f>IF(BPU!B110="","",BPU!B110)</f>
        <v/>
      </c>
      <c r="C110" s="35" t="str">
        <f>IF(BPU!C110="","",BPU!C110)</f>
        <v/>
      </c>
      <c r="D110" s="36" t="n"/>
      <c r="E110" s="36" t="n"/>
      <c r="F110" s="37" t="str">
        <f>IF(BPU!D110="","",BPU!D110)</f>
        <v/>
      </c>
      <c r="G110" s="38" t="str">
        <f>IF(AND('Détail des lignes'!$F107="Ligne",ISNUMBER(D110),ISNUMBER(F110)),ROUND(D110*F110,2),"")</f>
        <v/>
      </c>
      <c r="H110" s="38" t="str">
        <f>IF(AND('Détail des lignes'!$F107="Ligne",ISNUMBER(E110),ISNUMBER(F110)),ROUND(E110*F110,2),"")</f>
        <v/>
      </c>
    </row>
    <row r="111" ht="26" customHeight="1">
      <c r="A111" s="35" t="str">
        <f>IF(BPU!A111="","",BPU!A111)</f>
        <v/>
      </c>
      <c r="B111" s="32" t="str">
        <f>IF(BPU!B111="","",BPU!B111)</f>
        <v/>
      </c>
      <c r="C111" s="35" t="str">
        <f>IF(BPU!C111="","",BPU!C111)</f>
        <v/>
      </c>
      <c r="D111" s="36" t="n"/>
      <c r="E111" s="36" t="n"/>
      <c r="F111" s="37" t="str">
        <f>IF(BPU!D111="","",BPU!D111)</f>
        <v/>
      </c>
      <c r="G111" s="38" t="str">
        <f>IF(AND('Détail des lignes'!$F108="Ligne",ISNUMBER(D111),ISNUMBER(F111)),ROUND(D111*F111,2),"")</f>
        <v/>
      </c>
      <c r="H111" s="38" t="str">
        <f>IF(AND('Détail des lignes'!$F108="Ligne",ISNUMBER(E111),ISNUMBER(F111)),ROUND(E111*F111,2),"")</f>
        <v/>
      </c>
    </row>
    <row r="112" ht="26" customHeight="1">
      <c r="A112" s="35" t="str">
        <f>IF(BPU!A112="","",BPU!A112)</f>
        <v/>
      </c>
      <c r="B112" s="32" t="str">
        <f>IF(BPU!B112="","",BPU!B112)</f>
        <v/>
      </c>
      <c r="C112" s="35" t="str">
        <f>IF(BPU!C112="","",BPU!C112)</f>
        <v/>
      </c>
      <c r="D112" s="36" t="n"/>
      <c r="E112" s="36" t="n"/>
      <c r="F112" s="37" t="str">
        <f>IF(BPU!D112="","",BPU!D112)</f>
        <v/>
      </c>
      <c r="G112" s="38" t="str">
        <f>IF(AND('Détail des lignes'!$F109="Ligne",ISNUMBER(D112),ISNUMBER(F112)),ROUND(D112*F112,2),"")</f>
        <v/>
      </c>
      <c r="H112" s="38" t="str">
        <f>IF(AND('Détail des lignes'!$F109="Ligne",ISNUMBER(E112),ISNUMBER(F112)),ROUND(E112*F112,2),"")</f>
        <v/>
      </c>
    </row>
    <row r="113" ht="26" customHeight="1">
      <c r="A113" s="35" t="str">
        <f>IF(BPU!A113="","",BPU!A113)</f>
        <v/>
      </c>
      <c r="B113" s="32" t="str">
        <f>IF(BPU!B113="","",BPU!B113)</f>
        <v/>
      </c>
      <c r="C113" s="35" t="str">
        <f>IF(BPU!C113="","",BPU!C113)</f>
        <v/>
      </c>
      <c r="D113" s="36" t="n"/>
      <c r="E113" s="36" t="n"/>
      <c r="F113" s="37" t="str">
        <f>IF(BPU!D113="","",BPU!D113)</f>
        <v/>
      </c>
      <c r="G113" s="38" t="str">
        <f>IF(AND('Détail des lignes'!$F110="Ligne",ISNUMBER(D113),ISNUMBER(F113)),ROUND(D113*F113,2),"")</f>
        <v/>
      </c>
      <c r="H113" s="38" t="str">
        <f>IF(AND('Détail des lignes'!$F110="Ligne",ISNUMBER(E113),ISNUMBER(F113)),ROUND(E113*F113,2),"")</f>
        <v/>
      </c>
    </row>
    <row r="114" ht="26" customHeight="1">
      <c r="A114" s="35" t="str">
        <f>IF(BPU!A114="","",BPU!A114)</f>
        <v/>
      </c>
      <c r="B114" s="32" t="str">
        <f>IF(BPU!B114="","",BPU!B114)</f>
        <v/>
      </c>
      <c r="C114" s="35" t="str">
        <f>IF(BPU!C114="","",BPU!C114)</f>
        <v/>
      </c>
      <c r="D114" s="36" t="n"/>
      <c r="E114" s="36" t="n"/>
      <c r="F114" s="37" t="str">
        <f>IF(BPU!D114="","",BPU!D114)</f>
        <v/>
      </c>
      <c r="G114" s="38" t="str">
        <f>IF(AND('Détail des lignes'!$F111="Ligne",ISNUMBER(D114),ISNUMBER(F114)),ROUND(D114*F114,2),"")</f>
        <v/>
      </c>
      <c r="H114" s="38" t="str">
        <f>IF(AND('Détail des lignes'!$F111="Ligne",ISNUMBER(E114),ISNUMBER(F114)),ROUND(E114*F114,2),"")</f>
        <v/>
      </c>
    </row>
    <row r="115" ht="26" customHeight="1">
      <c r="A115" s="35" t="str">
        <f>IF(BPU!A115="","",BPU!A115)</f>
        <v/>
      </c>
      <c r="B115" s="32" t="str">
        <f>IF(BPU!B115="","",BPU!B115)</f>
        <v/>
      </c>
      <c r="C115" s="35" t="str">
        <f>IF(BPU!C115="","",BPU!C115)</f>
        <v/>
      </c>
      <c r="D115" s="36" t="n"/>
      <c r="E115" s="36" t="n"/>
      <c r="F115" s="37" t="str">
        <f>IF(BPU!D115="","",BPU!D115)</f>
        <v/>
      </c>
      <c r="G115" s="38" t="str">
        <f>IF(AND('Détail des lignes'!$F112="Ligne",ISNUMBER(D115),ISNUMBER(F115)),ROUND(D115*F115,2),"")</f>
        <v/>
      </c>
      <c r="H115" s="38" t="str">
        <f>IF(AND('Détail des lignes'!$F112="Ligne",ISNUMBER(E115),ISNUMBER(F115)),ROUND(E115*F115,2),"")</f>
        <v/>
      </c>
    </row>
    <row r="116" ht="26" customHeight="1">
      <c r="A116" s="35" t="str">
        <f>IF(BPU!A116="","",BPU!A116)</f>
        <v/>
      </c>
      <c r="B116" s="32" t="str">
        <f>IF(BPU!B116="","",BPU!B116)</f>
        <v/>
      </c>
      <c r="C116" s="35" t="str">
        <f>IF(BPU!C116="","",BPU!C116)</f>
        <v/>
      </c>
      <c r="D116" s="36" t="n"/>
      <c r="E116" s="36" t="n"/>
      <c r="F116" s="37" t="str">
        <f>IF(BPU!D116="","",BPU!D116)</f>
        <v/>
      </c>
      <c r="G116" s="38" t="str">
        <f>IF(AND('Détail des lignes'!$F113="Ligne",ISNUMBER(D116),ISNUMBER(F116)),ROUND(D116*F116,2),"")</f>
        <v/>
      </c>
      <c r="H116" s="38" t="str">
        <f>IF(AND('Détail des lignes'!$F113="Ligne",ISNUMBER(E116),ISNUMBER(F116)),ROUND(E116*F116,2),"")</f>
        <v/>
      </c>
    </row>
    <row r="117" ht="26" customHeight="1">
      <c r="A117" s="35" t="str">
        <f>IF(BPU!A117="","",BPU!A117)</f>
        <v/>
      </c>
      <c r="B117" s="32" t="str">
        <f>IF(BPU!B117="","",BPU!B117)</f>
        <v/>
      </c>
      <c r="C117" s="35" t="str">
        <f>IF(BPU!C117="","",BPU!C117)</f>
        <v/>
      </c>
      <c r="D117" s="36" t="n"/>
      <c r="E117" s="36" t="n"/>
      <c r="F117" s="37" t="str">
        <f>IF(BPU!D117="","",BPU!D117)</f>
        <v/>
      </c>
      <c r="G117" s="38" t="str">
        <f>IF(AND('Détail des lignes'!$F114="Ligne",ISNUMBER(D117),ISNUMBER(F117)),ROUND(D117*F117,2),"")</f>
        <v/>
      </c>
      <c r="H117" s="38" t="str">
        <f>IF(AND('Détail des lignes'!$F114="Ligne",ISNUMBER(E117),ISNUMBER(F117)),ROUND(E117*F117,2),"")</f>
        <v/>
      </c>
    </row>
    <row r="118" ht="26" customHeight="1">
      <c r="A118" s="35" t="str">
        <f>IF(BPU!A118="","",BPU!A118)</f>
        <v/>
      </c>
      <c r="B118" s="32" t="str">
        <f>IF(BPU!B118="","",BPU!B118)</f>
        <v/>
      </c>
      <c r="C118" s="35" t="str">
        <f>IF(BPU!C118="","",BPU!C118)</f>
        <v/>
      </c>
      <c r="D118" s="36" t="n"/>
      <c r="E118" s="36" t="n"/>
      <c r="F118" s="37" t="str">
        <f>IF(BPU!D118="","",BPU!D118)</f>
        <v/>
      </c>
      <c r="G118" s="38" t="str">
        <f>IF(AND('Détail des lignes'!$F115="Ligne",ISNUMBER(D118),ISNUMBER(F118)),ROUND(D118*F118,2),"")</f>
        <v/>
      </c>
      <c r="H118" s="38" t="str">
        <f>IF(AND('Détail des lignes'!$F115="Ligne",ISNUMBER(E118),ISNUMBER(F118)),ROUND(E118*F118,2),"")</f>
        <v/>
      </c>
    </row>
    <row r="119" ht="26" customHeight="1">
      <c r="A119" s="35" t="str">
        <f>IF(BPU!A119="","",BPU!A119)</f>
        <v/>
      </c>
      <c r="B119" s="32" t="str">
        <f>IF(BPU!B119="","",BPU!B119)</f>
        <v/>
      </c>
      <c r="C119" s="35" t="str">
        <f>IF(BPU!C119="","",BPU!C119)</f>
        <v/>
      </c>
      <c r="D119" s="36" t="n"/>
      <c r="E119" s="36" t="n"/>
      <c r="F119" s="37" t="str">
        <f>IF(BPU!D119="","",BPU!D119)</f>
        <v/>
      </c>
      <c r="G119" s="38" t="str">
        <f>IF(AND('Détail des lignes'!$F116="Ligne",ISNUMBER(D119),ISNUMBER(F119)),ROUND(D119*F119,2),"")</f>
        <v/>
      </c>
      <c r="H119" s="38" t="str">
        <f>IF(AND('Détail des lignes'!$F116="Ligne",ISNUMBER(E119),ISNUMBER(F119)),ROUND(E119*F119,2),"")</f>
        <v/>
      </c>
    </row>
    <row r="120" ht="26" customHeight="1">
      <c r="A120" s="35" t="str">
        <f>IF(BPU!A120="","",BPU!A120)</f>
        <v/>
      </c>
      <c r="B120" s="32" t="str">
        <f>IF(BPU!B120="","",BPU!B120)</f>
        <v/>
      </c>
      <c r="C120" s="35" t="str">
        <f>IF(BPU!C120="","",BPU!C120)</f>
        <v/>
      </c>
      <c r="D120" s="36" t="n"/>
      <c r="E120" s="36" t="n"/>
      <c r="F120" s="37" t="str">
        <f>IF(BPU!D120="","",BPU!D120)</f>
        <v/>
      </c>
      <c r="G120" s="38" t="str">
        <f>IF(AND('Détail des lignes'!$F117="Ligne",ISNUMBER(D120),ISNUMBER(F120)),ROUND(D120*F120,2),"")</f>
        <v/>
      </c>
      <c r="H120" s="38" t="str">
        <f>IF(AND('Détail des lignes'!$F117="Ligne",ISNUMBER(E120),ISNUMBER(F120)),ROUND(E120*F120,2),"")</f>
        <v/>
      </c>
    </row>
    <row r="121" ht="26" customHeight="1">
      <c r="A121" s="35" t="str">
        <f>IF(BPU!A121="","",BPU!A121)</f>
        <v/>
      </c>
      <c r="B121" s="32" t="str">
        <f>IF(BPU!B121="","",BPU!B121)</f>
        <v/>
      </c>
      <c r="C121" s="35" t="str">
        <f>IF(BPU!C121="","",BPU!C121)</f>
        <v/>
      </c>
      <c r="D121" s="36" t="n"/>
      <c r="E121" s="36" t="n"/>
      <c r="F121" s="37" t="str">
        <f>IF(BPU!D121="","",BPU!D121)</f>
        <v/>
      </c>
      <c r="G121" s="38" t="str">
        <f>IF(AND('Détail des lignes'!$F118="Ligne",ISNUMBER(D121),ISNUMBER(F121)),ROUND(D121*F121,2),"")</f>
        <v/>
      </c>
      <c r="H121" s="38" t="str">
        <f>IF(AND('Détail des lignes'!$F118="Ligne",ISNUMBER(E121),ISNUMBER(F121)),ROUND(E121*F121,2),"")</f>
        <v/>
      </c>
    </row>
    <row r="122" ht="26" customHeight="1">
      <c r="A122" s="35" t="str">
        <f>IF(BPU!A122="","",BPU!A122)</f>
        <v/>
      </c>
      <c r="B122" s="32" t="str">
        <f>IF(BPU!B122="","",BPU!B122)</f>
        <v/>
      </c>
      <c r="C122" s="35" t="str">
        <f>IF(BPU!C122="","",BPU!C122)</f>
        <v/>
      </c>
      <c r="D122" s="36" t="n"/>
      <c r="E122" s="36" t="n"/>
      <c r="F122" s="37" t="str">
        <f>IF(BPU!D122="","",BPU!D122)</f>
        <v/>
      </c>
      <c r="G122" s="38" t="str">
        <f>IF(AND('Détail des lignes'!$F119="Ligne",ISNUMBER(D122),ISNUMBER(F122)),ROUND(D122*F122,2),"")</f>
        <v/>
      </c>
      <c r="H122" s="38" t="str">
        <f>IF(AND('Détail des lignes'!$F119="Ligne",ISNUMBER(E122),ISNUMBER(F122)),ROUND(E122*F122,2),"")</f>
        <v/>
      </c>
    </row>
    <row r="123" ht="26" customHeight="1">
      <c r="A123" s="35" t="str">
        <f>IF(BPU!A123="","",BPU!A123)</f>
        <v/>
      </c>
      <c r="B123" s="32" t="str">
        <f>IF(BPU!B123="","",BPU!B123)</f>
        <v/>
      </c>
      <c r="C123" s="35" t="str">
        <f>IF(BPU!C123="","",BPU!C123)</f>
        <v/>
      </c>
      <c r="D123" s="36" t="n"/>
      <c r="E123" s="36" t="n"/>
      <c r="F123" s="37" t="str">
        <f>IF(BPU!D123="","",BPU!D123)</f>
        <v/>
      </c>
      <c r="G123" s="38" t="str">
        <f>IF(AND('Détail des lignes'!$F120="Ligne",ISNUMBER(D123),ISNUMBER(F123)),ROUND(D123*F123,2),"")</f>
        <v/>
      </c>
      <c r="H123" s="38" t="str">
        <f>IF(AND('Détail des lignes'!$F120="Ligne",ISNUMBER(E123),ISNUMBER(F123)),ROUND(E123*F123,2),"")</f>
        <v/>
      </c>
    </row>
    <row r="124" ht="26" customHeight="1">
      <c r="A124" s="35" t="str">
        <f>IF(BPU!A124="","",BPU!A124)</f>
        <v/>
      </c>
      <c r="B124" s="32" t="str">
        <f>IF(BPU!B124="","",BPU!B124)</f>
        <v/>
      </c>
      <c r="C124" s="35" t="str">
        <f>IF(BPU!C124="","",BPU!C124)</f>
        <v/>
      </c>
      <c r="D124" s="36" t="n"/>
      <c r="E124" s="36" t="n"/>
      <c r="F124" s="37" t="str">
        <f>IF(BPU!D124="","",BPU!D124)</f>
        <v/>
      </c>
      <c r="G124" s="38" t="str">
        <f>IF(AND('Détail des lignes'!$F121="Ligne",ISNUMBER(D124),ISNUMBER(F124)),ROUND(D124*F124,2),"")</f>
        <v/>
      </c>
      <c r="H124" s="38" t="str">
        <f>IF(AND('Détail des lignes'!$F121="Ligne",ISNUMBER(E124),ISNUMBER(F124)),ROUND(E124*F124,2),"")</f>
        <v/>
      </c>
    </row>
    <row r="125" ht="26" customHeight="1">
      <c r="A125" s="35" t="str">
        <f>IF(BPU!A125="","",BPU!A125)</f>
        <v/>
      </c>
      <c r="B125" s="32" t="str">
        <f>IF(BPU!B125="","",BPU!B125)</f>
        <v/>
      </c>
      <c r="C125" s="35" t="str">
        <f>IF(BPU!C125="","",BPU!C125)</f>
        <v/>
      </c>
      <c r="D125" s="36" t="n"/>
      <c r="E125" s="36" t="n"/>
      <c r="F125" s="37" t="str">
        <f>IF(BPU!D125="","",BPU!D125)</f>
        <v/>
      </c>
      <c r="G125" s="38" t="str">
        <f>IF(AND('Détail des lignes'!$F122="Ligne",ISNUMBER(D125),ISNUMBER(F125)),ROUND(D125*F125,2),"")</f>
        <v/>
      </c>
      <c r="H125" s="38" t="str">
        <f>IF(AND('Détail des lignes'!$F122="Ligne",ISNUMBER(E125),ISNUMBER(F125)),ROUND(E125*F125,2),"")</f>
        <v/>
      </c>
    </row>
    <row r="126" ht="26" customHeight="1">
      <c r="A126" s="35" t="str">
        <f>IF(BPU!A126="","",BPU!A126)</f>
        <v/>
      </c>
      <c r="B126" s="32" t="str">
        <f>IF(BPU!B126="","",BPU!B126)</f>
        <v/>
      </c>
      <c r="C126" s="35" t="str">
        <f>IF(BPU!C126="","",BPU!C126)</f>
        <v/>
      </c>
      <c r="D126" s="36" t="n"/>
      <c r="E126" s="36" t="n"/>
      <c r="F126" s="37" t="str">
        <f>IF(BPU!D126="","",BPU!D126)</f>
        <v/>
      </c>
      <c r="G126" s="38" t="str">
        <f>IF(AND('Détail des lignes'!$F123="Ligne",ISNUMBER(D126),ISNUMBER(F126)),ROUND(D126*F126,2),"")</f>
        <v/>
      </c>
      <c r="H126" s="38" t="str">
        <f>IF(AND('Détail des lignes'!$F123="Ligne",ISNUMBER(E126),ISNUMBER(F126)),ROUND(E126*F126,2),"")</f>
        <v/>
      </c>
    </row>
    <row r="127" ht="26" customHeight="1">
      <c r="A127" s="35" t="str">
        <f>IF(BPU!A127="","",BPU!A127)</f>
        <v/>
      </c>
      <c r="B127" s="32" t="str">
        <f>IF(BPU!B127="","",BPU!B127)</f>
        <v/>
      </c>
      <c r="C127" s="35" t="str">
        <f>IF(BPU!C127="","",BPU!C127)</f>
        <v/>
      </c>
      <c r="D127" s="36" t="n"/>
      <c r="E127" s="36" t="n"/>
      <c r="F127" s="37" t="str">
        <f>IF(BPU!D127="","",BPU!D127)</f>
        <v/>
      </c>
      <c r="G127" s="38" t="str">
        <f>IF(AND('Détail des lignes'!$F124="Ligne",ISNUMBER(D127),ISNUMBER(F127)),ROUND(D127*F127,2),"")</f>
        <v/>
      </c>
      <c r="H127" s="38" t="str">
        <f>IF(AND('Détail des lignes'!$F124="Ligne",ISNUMBER(E127),ISNUMBER(F127)),ROUND(E127*F127,2),"")</f>
        <v/>
      </c>
    </row>
    <row r="128" ht="26" customHeight="1">
      <c r="A128" s="35" t="str">
        <f>IF(BPU!A128="","",BPU!A128)</f>
        <v/>
      </c>
      <c r="B128" s="32" t="str">
        <f>IF(BPU!B128="","",BPU!B128)</f>
        <v/>
      </c>
      <c r="C128" s="35" t="str">
        <f>IF(BPU!C128="","",BPU!C128)</f>
        <v/>
      </c>
      <c r="D128" s="36" t="n"/>
      <c r="E128" s="36" t="n"/>
      <c r="F128" s="37" t="str">
        <f>IF(BPU!D128="","",BPU!D128)</f>
        <v/>
      </c>
      <c r="G128" s="38" t="str">
        <f>IF(AND('Détail des lignes'!$F125="Ligne",ISNUMBER(D128),ISNUMBER(F128)),ROUND(D128*F128,2),"")</f>
        <v/>
      </c>
      <c r="H128" s="38" t="str">
        <f>IF(AND('Détail des lignes'!$F125="Ligne",ISNUMBER(E128),ISNUMBER(F128)),ROUND(E128*F128,2),"")</f>
        <v/>
      </c>
    </row>
    <row r="129" ht="26" customHeight="1">
      <c r="A129" s="35" t="str">
        <f>IF(BPU!A129="","",BPU!A129)</f>
        <v/>
      </c>
      <c r="B129" s="32" t="str">
        <f>IF(BPU!B129="","",BPU!B129)</f>
        <v/>
      </c>
      <c r="C129" s="35" t="str">
        <f>IF(BPU!C129="","",BPU!C129)</f>
        <v/>
      </c>
      <c r="D129" s="36" t="n"/>
      <c r="E129" s="36" t="n"/>
      <c r="F129" s="37" t="str">
        <f>IF(BPU!D129="","",BPU!D129)</f>
        <v/>
      </c>
      <c r="G129" s="38" t="str">
        <f>IF(AND('Détail des lignes'!$F126="Ligne",ISNUMBER(D129),ISNUMBER(F129)),ROUND(D129*F129,2),"")</f>
        <v/>
      </c>
      <c r="H129" s="38" t="str">
        <f>IF(AND('Détail des lignes'!$F126="Ligne",ISNUMBER(E129),ISNUMBER(F129)),ROUND(E129*F129,2),"")</f>
        <v/>
      </c>
    </row>
    <row r="130" ht="26" customHeight="1">
      <c r="A130" s="35" t="str">
        <f>IF(BPU!A130="","",BPU!A130)</f>
        <v/>
      </c>
      <c r="B130" s="32" t="str">
        <f>IF(BPU!B130="","",BPU!B130)</f>
        <v/>
      </c>
      <c r="C130" s="35" t="str">
        <f>IF(BPU!C130="","",BPU!C130)</f>
        <v/>
      </c>
      <c r="D130" s="36" t="n"/>
      <c r="E130" s="36" t="n"/>
      <c r="F130" s="37" t="str">
        <f>IF(BPU!D130="","",BPU!D130)</f>
        <v/>
      </c>
      <c r="G130" s="38" t="str">
        <f>IF(AND('Détail des lignes'!$F127="Ligne",ISNUMBER(D130),ISNUMBER(F130)),ROUND(D130*F130,2),"")</f>
        <v/>
      </c>
      <c r="H130" s="38" t="str">
        <f>IF(AND('Détail des lignes'!$F127="Ligne",ISNUMBER(E130),ISNUMBER(F130)),ROUND(E130*F130,2),"")</f>
        <v/>
      </c>
    </row>
    <row r="131" ht="26" customHeight="1">
      <c r="A131" s="35" t="str">
        <f>IF(BPU!A131="","",BPU!A131)</f>
        <v/>
      </c>
      <c r="B131" s="32" t="str">
        <f>IF(BPU!B131="","",BPU!B131)</f>
        <v/>
      </c>
      <c r="C131" s="35" t="str">
        <f>IF(BPU!C131="","",BPU!C131)</f>
        <v/>
      </c>
      <c r="D131" s="36" t="n"/>
      <c r="E131" s="36" t="n"/>
      <c r="F131" s="37" t="str">
        <f>IF(BPU!D131="","",BPU!D131)</f>
        <v/>
      </c>
      <c r="G131" s="38" t="str">
        <f>IF(AND('Détail des lignes'!$F128="Ligne",ISNUMBER(D131),ISNUMBER(F131)),ROUND(D131*F131,2),"")</f>
        <v/>
      </c>
      <c r="H131" s="38" t="str">
        <f>IF(AND('Détail des lignes'!$F128="Ligne",ISNUMBER(E131),ISNUMBER(F131)),ROUND(E131*F131,2),"")</f>
        <v/>
      </c>
    </row>
    <row r="132" ht="26" customHeight="1">
      <c r="A132" s="35" t="str">
        <f>IF(BPU!A132="","",BPU!A132)</f>
        <v/>
      </c>
      <c r="B132" s="32" t="str">
        <f>IF(BPU!B132="","",BPU!B132)</f>
        <v/>
      </c>
      <c r="C132" s="35" t="str">
        <f>IF(BPU!C132="","",BPU!C132)</f>
        <v/>
      </c>
      <c r="D132" s="36" t="n"/>
      <c r="E132" s="36" t="n"/>
      <c r="F132" s="37" t="str">
        <f>IF(BPU!D132="","",BPU!D132)</f>
        <v/>
      </c>
      <c r="G132" s="38" t="str">
        <f>IF(AND('Détail des lignes'!$F129="Ligne",ISNUMBER(D132),ISNUMBER(F132)),ROUND(D132*F132,2),"")</f>
        <v/>
      </c>
      <c r="H132" s="38" t="str">
        <f>IF(AND('Détail des lignes'!$F129="Ligne",ISNUMBER(E132),ISNUMBER(F132)),ROUND(E132*F132,2),"")</f>
        <v/>
      </c>
    </row>
    <row r="133" ht="26" customHeight="1">
      <c r="A133" s="35" t="str">
        <f>IF(BPU!A133="","",BPU!A133)</f>
        <v/>
      </c>
      <c r="B133" s="32" t="str">
        <f>IF(BPU!B133="","",BPU!B133)</f>
        <v/>
      </c>
      <c r="C133" s="35" t="str">
        <f>IF(BPU!C133="","",BPU!C133)</f>
        <v/>
      </c>
      <c r="D133" s="36" t="n"/>
      <c r="E133" s="36" t="n"/>
      <c r="F133" s="37" t="str">
        <f>IF(BPU!D133="","",BPU!D133)</f>
        <v/>
      </c>
      <c r="G133" s="38" t="str">
        <f>IF(AND('Détail des lignes'!$F130="Ligne",ISNUMBER(D133),ISNUMBER(F133)),ROUND(D133*F133,2),"")</f>
        <v/>
      </c>
      <c r="H133" s="38" t="str">
        <f>IF(AND('Détail des lignes'!$F130="Ligne",ISNUMBER(E133),ISNUMBER(F133)),ROUND(E133*F133,2),"")</f>
        <v/>
      </c>
    </row>
    <row r="134" ht="26" customHeight="1">
      <c r="A134" s="35" t="str">
        <f>IF(BPU!A134="","",BPU!A134)</f>
        <v/>
      </c>
      <c r="B134" s="32" t="str">
        <f>IF(BPU!B134="","",BPU!B134)</f>
        <v/>
      </c>
      <c r="C134" s="35" t="str">
        <f>IF(BPU!C134="","",BPU!C134)</f>
        <v/>
      </c>
      <c r="D134" s="36" t="n"/>
      <c r="E134" s="36" t="n"/>
      <c r="F134" s="37" t="str">
        <f>IF(BPU!D134="","",BPU!D134)</f>
        <v/>
      </c>
      <c r="G134" s="38" t="str">
        <f>IF(AND('Détail des lignes'!$F131="Ligne",ISNUMBER(D134),ISNUMBER(F134)),ROUND(D134*F134,2),"")</f>
        <v/>
      </c>
      <c r="H134" s="38" t="str">
        <f>IF(AND('Détail des lignes'!$F131="Ligne",ISNUMBER(E134),ISNUMBER(F134)),ROUND(E134*F134,2),"")</f>
        <v/>
      </c>
    </row>
    <row r="135" ht="26" customHeight="1">
      <c r="A135" s="35" t="str">
        <f>IF(BPU!A135="","",BPU!A135)</f>
        <v/>
      </c>
      <c r="B135" s="32" t="str">
        <f>IF(BPU!B135="","",BPU!B135)</f>
        <v/>
      </c>
      <c r="C135" s="35" t="str">
        <f>IF(BPU!C135="","",BPU!C135)</f>
        <v/>
      </c>
      <c r="D135" s="36" t="n"/>
      <c r="E135" s="36" t="n"/>
      <c r="F135" s="37" t="str">
        <f>IF(BPU!D135="","",BPU!D135)</f>
        <v/>
      </c>
      <c r="G135" s="38" t="str">
        <f>IF(AND('Détail des lignes'!$F132="Ligne",ISNUMBER(D135),ISNUMBER(F135)),ROUND(D135*F135,2),"")</f>
        <v/>
      </c>
      <c r="H135" s="38" t="str">
        <f>IF(AND('Détail des lignes'!$F132="Ligne",ISNUMBER(E135),ISNUMBER(F135)),ROUND(E135*F135,2),"")</f>
        <v/>
      </c>
    </row>
    <row r="136" ht="26" customHeight="1">
      <c r="A136" s="35" t="str">
        <f>IF(BPU!A136="","",BPU!A136)</f>
        <v/>
      </c>
      <c r="B136" s="32" t="str">
        <f>IF(BPU!B136="","",BPU!B136)</f>
        <v/>
      </c>
      <c r="C136" s="35" t="str">
        <f>IF(BPU!C136="","",BPU!C136)</f>
        <v/>
      </c>
      <c r="D136" s="36" t="n"/>
      <c r="E136" s="36" t="n"/>
      <c r="F136" s="37" t="str">
        <f>IF(BPU!D136="","",BPU!D136)</f>
        <v/>
      </c>
      <c r="G136" s="38" t="str">
        <f>IF(AND('Détail des lignes'!$F133="Ligne",ISNUMBER(D136),ISNUMBER(F136)),ROUND(D136*F136,2),"")</f>
        <v/>
      </c>
      <c r="H136" s="38" t="str">
        <f>IF(AND('Détail des lignes'!$F133="Ligne",ISNUMBER(E136),ISNUMBER(F136)),ROUND(E136*F136,2),"")</f>
        <v/>
      </c>
    </row>
    <row r="137" ht="26" customHeight="1">
      <c r="A137" s="35" t="str">
        <f>IF(BPU!A137="","",BPU!A137)</f>
        <v/>
      </c>
      <c r="B137" s="32" t="str">
        <f>IF(BPU!B137="","",BPU!B137)</f>
        <v/>
      </c>
      <c r="C137" s="35" t="str">
        <f>IF(BPU!C137="","",BPU!C137)</f>
        <v/>
      </c>
      <c r="D137" s="36" t="n"/>
      <c r="E137" s="36" t="n"/>
      <c r="F137" s="37" t="str">
        <f>IF(BPU!D137="","",BPU!D137)</f>
        <v/>
      </c>
      <c r="G137" s="38" t="str">
        <f>IF(AND('Détail des lignes'!$F134="Ligne",ISNUMBER(D137),ISNUMBER(F137)),ROUND(D137*F137,2),"")</f>
        <v/>
      </c>
      <c r="H137" s="38" t="str">
        <f>IF(AND('Détail des lignes'!$F134="Ligne",ISNUMBER(E137),ISNUMBER(F137)),ROUND(E137*F137,2),"")</f>
        <v/>
      </c>
    </row>
    <row r="138" ht="26" customHeight="1">
      <c r="A138" s="35" t="str">
        <f>IF(BPU!A138="","",BPU!A138)</f>
        <v/>
      </c>
      <c r="B138" s="32" t="str">
        <f>IF(BPU!B138="","",BPU!B138)</f>
        <v/>
      </c>
      <c r="C138" s="35" t="str">
        <f>IF(BPU!C138="","",BPU!C138)</f>
        <v/>
      </c>
      <c r="D138" s="36" t="n"/>
      <c r="E138" s="36" t="n"/>
      <c r="F138" s="37" t="str">
        <f>IF(BPU!D138="","",BPU!D138)</f>
        <v/>
      </c>
      <c r="G138" s="38" t="str">
        <f>IF(AND('Détail des lignes'!$F135="Ligne",ISNUMBER(D138),ISNUMBER(F138)),ROUND(D138*F138,2),"")</f>
        <v/>
      </c>
      <c r="H138" s="38" t="str">
        <f>IF(AND('Détail des lignes'!$F135="Ligne",ISNUMBER(E138),ISNUMBER(F138)),ROUND(E138*F138,2),"")</f>
        <v/>
      </c>
    </row>
    <row r="139" ht="26" customHeight="1">
      <c r="A139" s="35" t="str">
        <f>IF(BPU!A139="","",BPU!A139)</f>
        <v/>
      </c>
      <c r="B139" s="32" t="str">
        <f>IF(BPU!B139="","",BPU!B139)</f>
        <v/>
      </c>
      <c r="C139" s="35" t="str">
        <f>IF(BPU!C139="","",BPU!C139)</f>
        <v/>
      </c>
      <c r="D139" s="36" t="n"/>
      <c r="E139" s="36" t="n"/>
      <c r="F139" s="37" t="str">
        <f>IF(BPU!D139="","",BPU!D139)</f>
        <v/>
      </c>
      <c r="G139" s="38" t="str">
        <f>IF(AND('Détail des lignes'!$F136="Ligne",ISNUMBER(D139),ISNUMBER(F139)),ROUND(D139*F139,2),"")</f>
        <v/>
      </c>
      <c r="H139" s="38" t="str">
        <f>IF(AND('Détail des lignes'!$F136="Ligne",ISNUMBER(E139),ISNUMBER(F139)),ROUND(E139*F139,2),"")</f>
        <v/>
      </c>
    </row>
    <row r="140" ht="26" customHeight="1">
      <c r="A140" s="35" t="str">
        <f>IF(BPU!A140="","",BPU!A140)</f>
        <v/>
      </c>
      <c r="B140" s="32" t="str">
        <f>IF(BPU!B140="","",BPU!B140)</f>
        <v/>
      </c>
      <c r="C140" s="35" t="str">
        <f>IF(BPU!C140="","",BPU!C140)</f>
        <v/>
      </c>
      <c r="D140" s="36" t="n"/>
      <c r="E140" s="36" t="n"/>
      <c r="F140" s="37" t="str">
        <f>IF(BPU!D140="","",BPU!D140)</f>
        <v/>
      </c>
      <c r="G140" s="38" t="str">
        <f>IF(AND('Détail des lignes'!$F137="Ligne",ISNUMBER(D140),ISNUMBER(F140)),ROUND(D140*F140,2),"")</f>
        <v/>
      </c>
      <c r="H140" s="38" t="str">
        <f>IF(AND('Détail des lignes'!$F137="Ligne",ISNUMBER(E140),ISNUMBER(F140)),ROUND(E140*F140,2),"")</f>
        <v/>
      </c>
    </row>
    <row r="141" ht="26" customHeight="1">
      <c r="A141" s="35" t="str">
        <f>IF(BPU!A141="","",BPU!A141)</f>
        <v/>
      </c>
      <c r="B141" s="32" t="str">
        <f>IF(BPU!B141="","",BPU!B141)</f>
        <v/>
      </c>
      <c r="C141" s="35" t="str">
        <f>IF(BPU!C141="","",BPU!C141)</f>
        <v/>
      </c>
      <c r="D141" s="36" t="n"/>
      <c r="E141" s="36" t="n"/>
      <c r="F141" s="37" t="str">
        <f>IF(BPU!D141="","",BPU!D141)</f>
        <v/>
      </c>
      <c r="G141" s="38" t="str">
        <f>IF(AND('Détail des lignes'!$F138="Ligne",ISNUMBER(D141),ISNUMBER(F141)),ROUND(D141*F141,2),"")</f>
        <v/>
      </c>
      <c r="H141" s="38" t="str">
        <f>IF(AND('Détail des lignes'!$F138="Ligne",ISNUMBER(E141),ISNUMBER(F141)),ROUND(E141*F141,2),"")</f>
        <v/>
      </c>
    </row>
    <row r="142" ht="26" customHeight="1">
      <c r="A142" s="35" t="str">
        <f>IF(BPU!A142="","",BPU!A142)</f>
        <v/>
      </c>
      <c r="B142" s="32" t="str">
        <f>IF(BPU!B142="","",BPU!B142)</f>
        <v/>
      </c>
      <c r="C142" s="35" t="str">
        <f>IF(BPU!C142="","",BPU!C142)</f>
        <v/>
      </c>
      <c r="D142" s="36" t="n"/>
      <c r="E142" s="36" t="n"/>
      <c r="F142" s="37" t="str">
        <f>IF(BPU!D142="","",BPU!D142)</f>
        <v/>
      </c>
      <c r="G142" s="38" t="str">
        <f>IF(AND('Détail des lignes'!$F139="Ligne",ISNUMBER(D142),ISNUMBER(F142)),ROUND(D142*F142,2),"")</f>
        <v/>
      </c>
      <c r="H142" s="38" t="str">
        <f>IF(AND('Détail des lignes'!$F139="Ligne",ISNUMBER(E142),ISNUMBER(F142)),ROUND(E142*F142,2),"")</f>
        <v/>
      </c>
    </row>
    <row r="143" ht="26" customHeight="1">
      <c r="A143" s="35" t="str">
        <f>IF(BPU!A143="","",BPU!A143)</f>
        <v/>
      </c>
      <c r="B143" s="32" t="str">
        <f>IF(BPU!B143="","",BPU!B143)</f>
        <v/>
      </c>
      <c r="C143" s="35" t="str">
        <f>IF(BPU!C143="","",BPU!C143)</f>
        <v/>
      </c>
      <c r="D143" s="36" t="n"/>
      <c r="E143" s="36" t="n"/>
      <c r="F143" s="37" t="str">
        <f>IF(BPU!D143="","",BPU!D143)</f>
        <v/>
      </c>
      <c r="G143" s="38" t="str">
        <f>IF(AND('Détail des lignes'!$F140="Ligne",ISNUMBER(D143),ISNUMBER(F143)),ROUND(D143*F143,2),"")</f>
        <v/>
      </c>
      <c r="H143" s="38" t="str">
        <f>IF(AND('Détail des lignes'!$F140="Ligne",ISNUMBER(E143),ISNUMBER(F143)),ROUND(E143*F143,2),"")</f>
        <v/>
      </c>
    </row>
    <row r="144" ht="26" customHeight="1">
      <c r="A144" s="35" t="str">
        <f>IF(BPU!A144="","",BPU!A144)</f>
        <v/>
      </c>
      <c r="B144" s="32" t="str">
        <f>IF(BPU!B144="","",BPU!B144)</f>
        <v/>
      </c>
      <c r="C144" s="35" t="str">
        <f>IF(BPU!C144="","",BPU!C144)</f>
        <v/>
      </c>
      <c r="D144" s="36" t="n"/>
      <c r="E144" s="36" t="n"/>
      <c r="F144" s="37" t="str">
        <f>IF(BPU!D144="","",BPU!D144)</f>
        <v/>
      </c>
      <c r="G144" s="38" t="str">
        <f>IF(AND('Détail des lignes'!$F141="Ligne",ISNUMBER(D144),ISNUMBER(F144)),ROUND(D144*F144,2),"")</f>
        <v/>
      </c>
      <c r="H144" s="38" t="str">
        <f>IF(AND('Détail des lignes'!$F141="Ligne",ISNUMBER(E144),ISNUMBER(F144)),ROUND(E144*F144,2),"")</f>
        <v/>
      </c>
    </row>
    <row r="145" ht="26" customHeight="1">
      <c r="A145" s="35" t="str">
        <f>IF(BPU!A145="","",BPU!A145)</f>
        <v/>
      </c>
      <c r="B145" s="32" t="str">
        <f>IF(BPU!B145="","",BPU!B145)</f>
        <v/>
      </c>
      <c r="C145" s="35" t="str">
        <f>IF(BPU!C145="","",BPU!C145)</f>
        <v/>
      </c>
      <c r="D145" s="36" t="n"/>
      <c r="E145" s="36" t="n"/>
      <c r="F145" s="37" t="str">
        <f>IF(BPU!D145="","",BPU!D145)</f>
        <v/>
      </c>
      <c r="G145" s="38" t="str">
        <f>IF(AND('Détail des lignes'!$F142="Ligne",ISNUMBER(D145),ISNUMBER(F145)),ROUND(D145*F145,2),"")</f>
        <v/>
      </c>
      <c r="H145" s="38" t="str">
        <f>IF(AND('Détail des lignes'!$F142="Ligne",ISNUMBER(E145),ISNUMBER(F145)),ROUND(E145*F145,2),"")</f>
        <v/>
      </c>
    </row>
    <row r="146" ht="26" customHeight="1">
      <c r="A146" s="35" t="str">
        <f>IF(BPU!A146="","",BPU!A146)</f>
        <v/>
      </c>
      <c r="B146" s="32" t="str">
        <f>IF(BPU!B146="","",BPU!B146)</f>
        <v/>
      </c>
      <c r="C146" s="35" t="str">
        <f>IF(BPU!C146="","",BPU!C146)</f>
        <v/>
      </c>
      <c r="D146" s="36" t="n"/>
      <c r="E146" s="36" t="n"/>
      <c r="F146" s="37" t="str">
        <f>IF(BPU!D146="","",BPU!D146)</f>
        <v/>
      </c>
      <c r="G146" s="38" t="str">
        <f>IF(AND('Détail des lignes'!$F143="Ligne",ISNUMBER(D146),ISNUMBER(F146)),ROUND(D146*F146,2),"")</f>
        <v/>
      </c>
      <c r="H146" s="38" t="str">
        <f>IF(AND('Détail des lignes'!$F143="Ligne",ISNUMBER(E146),ISNUMBER(F146)),ROUND(E146*F146,2),"")</f>
        <v/>
      </c>
    </row>
    <row r="147" ht="26" customHeight="1">
      <c r="A147" s="35" t="str">
        <f>IF(BPU!A147="","",BPU!A147)</f>
        <v/>
      </c>
      <c r="B147" s="32" t="str">
        <f>IF(BPU!B147="","",BPU!B147)</f>
        <v/>
      </c>
      <c r="C147" s="35" t="str">
        <f>IF(BPU!C147="","",BPU!C147)</f>
        <v/>
      </c>
      <c r="D147" s="36" t="n"/>
      <c r="E147" s="36" t="n"/>
      <c r="F147" s="37" t="str">
        <f>IF(BPU!D147="","",BPU!D147)</f>
        <v/>
      </c>
      <c r="G147" s="38" t="str">
        <f>IF(AND('Détail des lignes'!$F144="Ligne",ISNUMBER(D147),ISNUMBER(F147)),ROUND(D147*F147,2),"")</f>
        <v/>
      </c>
      <c r="H147" s="38" t="str">
        <f>IF(AND('Détail des lignes'!$F144="Ligne",ISNUMBER(E147),ISNUMBER(F147)),ROUND(E147*F147,2),"")</f>
        <v/>
      </c>
    </row>
    <row r="148" ht="26" customHeight="1">
      <c r="A148" s="35" t="str">
        <f>IF(BPU!A148="","",BPU!A148)</f>
        <v/>
      </c>
      <c r="B148" s="32" t="str">
        <f>IF(BPU!B148="","",BPU!B148)</f>
        <v/>
      </c>
      <c r="C148" s="35" t="str">
        <f>IF(BPU!C148="","",BPU!C148)</f>
        <v/>
      </c>
      <c r="D148" s="36" t="n"/>
      <c r="E148" s="36" t="n"/>
      <c r="F148" s="37" t="str">
        <f>IF(BPU!D148="","",BPU!D148)</f>
        <v/>
      </c>
      <c r="G148" s="38" t="str">
        <f>IF(AND('Détail des lignes'!$F145="Ligne",ISNUMBER(D148),ISNUMBER(F148)),ROUND(D148*F148,2),"")</f>
        <v/>
      </c>
      <c r="H148" s="38" t="str">
        <f>IF(AND('Détail des lignes'!$F145="Ligne",ISNUMBER(E148),ISNUMBER(F148)),ROUND(E148*F148,2),"")</f>
        <v/>
      </c>
    </row>
    <row r="149" ht="26" customHeight="1">
      <c r="A149" s="35" t="str">
        <f>IF(BPU!A149="","",BPU!A149)</f>
        <v/>
      </c>
      <c r="B149" s="32" t="str">
        <f>IF(BPU!B149="","",BPU!B149)</f>
        <v/>
      </c>
      <c r="C149" s="35" t="str">
        <f>IF(BPU!C149="","",BPU!C149)</f>
        <v/>
      </c>
      <c r="D149" s="36" t="n"/>
      <c r="E149" s="36" t="n"/>
      <c r="F149" s="37" t="str">
        <f>IF(BPU!D149="","",BPU!D149)</f>
        <v/>
      </c>
      <c r="G149" s="38" t="str">
        <f>IF(AND('Détail des lignes'!$F146="Ligne",ISNUMBER(D149),ISNUMBER(F149)),ROUND(D149*F149,2),"")</f>
        <v/>
      </c>
      <c r="H149" s="38" t="str">
        <f>IF(AND('Détail des lignes'!$F146="Ligne",ISNUMBER(E149),ISNUMBER(F149)),ROUND(E149*F149,2),"")</f>
        <v/>
      </c>
    </row>
    <row r="150" ht="26" customHeight="1">
      <c r="A150" s="35" t="str">
        <f>IF(BPU!A150="","",BPU!A150)</f>
        <v/>
      </c>
      <c r="B150" s="32" t="str">
        <f>IF(BPU!B150="","",BPU!B150)</f>
        <v/>
      </c>
      <c r="C150" s="35" t="str">
        <f>IF(BPU!C150="","",BPU!C150)</f>
        <v/>
      </c>
      <c r="D150" s="36" t="n"/>
      <c r="E150" s="36" t="n"/>
      <c r="F150" s="37" t="str">
        <f>IF(BPU!D150="","",BPU!D150)</f>
        <v/>
      </c>
      <c r="G150" s="38" t="str">
        <f>IF(AND('Détail des lignes'!$F147="Ligne",ISNUMBER(D150),ISNUMBER(F150)),ROUND(D150*F150,2),"")</f>
        <v/>
      </c>
      <c r="H150" s="38" t="str">
        <f>IF(AND('Détail des lignes'!$F147="Ligne",ISNUMBER(E150),ISNUMBER(F150)),ROUND(E150*F150,2),"")</f>
        <v/>
      </c>
    </row>
    <row r="151" ht="26" customHeight="1">
      <c r="A151" s="35" t="str">
        <f>IF(BPU!A151="","",BPU!A151)</f>
        <v/>
      </c>
      <c r="B151" s="32" t="str">
        <f>IF(BPU!B151="","",BPU!B151)</f>
        <v/>
      </c>
      <c r="C151" s="35" t="str">
        <f>IF(BPU!C151="","",BPU!C151)</f>
        <v/>
      </c>
      <c r="D151" s="36" t="n"/>
      <c r="E151" s="36" t="n"/>
      <c r="F151" s="37" t="str">
        <f>IF(BPU!D151="","",BPU!D151)</f>
        <v/>
      </c>
      <c r="G151" s="38" t="str">
        <f>IF(AND('Détail des lignes'!$F148="Ligne",ISNUMBER(D151),ISNUMBER(F151)),ROUND(D151*F151,2),"")</f>
        <v/>
      </c>
      <c r="H151" s="38" t="str">
        <f>IF(AND('Détail des lignes'!$F148="Ligne",ISNUMBER(E151),ISNUMBER(F151)),ROUND(E151*F151,2),"")</f>
        <v/>
      </c>
    </row>
    <row r="152" ht="26" customHeight="1">
      <c r="A152" s="35" t="str">
        <f>IF(BPU!A152="","",BPU!A152)</f>
        <v/>
      </c>
      <c r="B152" s="32" t="str">
        <f>IF(BPU!B152="","",BPU!B152)</f>
        <v/>
      </c>
      <c r="C152" s="35" t="str">
        <f>IF(BPU!C152="","",BPU!C152)</f>
        <v/>
      </c>
      <c r="D152" s="36" t="n"/>
      <c r="E152" s="36" t="n"/>
      <c r="F152" s="37" t="str">
        <f>IF(BPU!D152="","",BPU!D152)</f>
        <v/>
      </c>
      <c r="G152" s="38" t="str">
        <f>IF(AND('Détail des lignes'!$F149="Ligne",ISNUMBER(D152),ISNUMBER(F152)),ROUND(D152*F152,2),"")</f>
        <v/>
      </c>
      <c r="H152" s="38" t="str">
        <f>IF(AND('Détail des lignes'!$F149="Ligne",ISNUMBER(E152),ISNUMBER(F152)),ROUND(E152*F152,2),"")</f>
        <v/>
      </c>
    </row>
    <row r="153" ht="26" customHeight="1">
      <c r="A153" s="35" t="str">
        <f>IF(BPU!A153="","",BPU!A153)</f>
        <v/>
      </c>
      <c r="B153" s="32" t="str">
        <f>IF(BPU!B153="","",BPU!B153)</f>
        <v/>
      </c>
      <c r="C153" s="35" t="str">
        <f>IF(BPU!C153="","",BPU!C153)</f>
        <v/>
      </c>
      <c r="D153" s="36" t="n"/>
      <c r="E153" s="36" t="n"/>
      <c r="F153" s="37" t="str">
        <f>IF(BPU!D153="","",BPU!D153)</f>
        <v/>
      </c>
      <c r="G153" s="38" t="str">
        <f>IF(AND('Détail des lignes'!$F150="Ligne",ISNUMBER(D153),ISNUMBER(F153)),ROUND(D153*F153,2),"")</f>
        <v/>
      </c>
      <c r="H153" s="38" t="str">
        <f>IF(AND('Détail des lignes'!$F150="Ligne",ISNUMBER(E153),ISNUMBER(F153)),ROUND(E153*F153,2),"")</f>
        <v/>
      </c>
    </row>
    <row r="154" ht="26" customHeight="1">
      <c r="A154" s="35" t="str">
        <f>IF(BPU!A154="","",BPU!A154)</f>
        <v/>
      </c>
      <c r="B154" s="32" t="str">
        <f>IF(BPU!B154="","",BPU!B154)</f>
        <v/>
      </c>
      <c r="C154" s="35" t="str">
        <f>IF(BPU!C154="","",BPU!C154)</f>
        <v/>
      </c>
      <c r="D154" s="36" t="n"/>
      <c r="E154" s="36" t="n"/>
      <c r="F154" s="37" t="str">
        <f>IF(BPU!D154="","",BPU!D154)</f>
        <v/>
      </c>
      <c r="G154" s="38" t="str">
        <f>IF(AND('Détail des lignes'!$F151="Ligne",ISNUMBER(D154),ISNUMBER(F154)),ROUND(D154*F154,2),"")</f>
        <v/>
      </c>
      <c r="H154" s="38" t="str">
        <f>IF(AND('Détail des lignes'!$F151="Ligne",ISNUMBER(E154),ISNUMBER(F154)),ROUND(E154*F154,2),"")</f>
        <v/>
      </c>
    </row>
    <row r="155" ht="26" customHeight="1">
      <c r="A155" s="35" t="str">
        <f>IF(BPU!A155="","",BPU!A155)</f>
        <v/>
      </c>
      <c r="B155" s="32" t="str">
        <f>IF(BPU!B155="","",BPU!B155)</f>
        <v/>
      </c>
      <c r="C155" s="35" t="str">
        <f>IF(BPU!C155="","",BPU!C155)</f>
        <v/>
      </c>
      <c r="D155" s="36" t="n"/>
      <c r="E155" s="36" t="n"/>
      <c r="F155" s="37" t="str">
        <f>IF(BPU!D155="","",BPU!D155)</f>
        <v/>
      </c>
      <c r="G155" s="38" t="str">
        <f>IF(AND('Détail des lignes'!$F152="Ligne",ISNUMBER(D155),ISNUMBER(F155)),ROUND(D155*F155,2),"")</f>
        <v/>
      </c>
      <c r="H155" s="38" t="str">
        <f>IF(AND('Détail des lignes'!$F152="Ligne",ISNUMBER(E155),ISNUMBER(F155)),ROUND(E155*F155,2),"")</f>
        <v/>
      </c>
    </row>
    <row r="156" ht="26" customHeight="1">
      <c r="A156" s="35" t="str">
        <f>IF(BPU!A156="","",BPU!A156)</f>
        <v/>
      </c>
      <c r="B156" s="32" t="str">
        <f>IF(BPU!B156="","",BPU!B156)</f>
        <v/>
      </c>
      <c r="C156" s="35" t="str">
        <f>IF(BPU!C156="","",BPU!C156)</f>
        <v/>
      </c>
      <c r="D156" s="36" t="n"/>
      <c r="E156" s="36" t="n"/>
      <c r="F156" s="37" t="str">
        <f>IF(BPU!D156="","",BPU!D156)</f>
        <v/>
      </c>
      <c r="G156" s="38" t="str">
        <f>IF(AND('Détail des lignes'!$F153="Ligne",ISNUMBER(D156),ISNUMBER(F156)),ROUND(D156*F156,2),"")</f>
        <v/>
      </c>
      <c r="H156" s="38" t="str">
        <f>IF(AND('Détail des lignes'!$F153="Ligne",ISNUMBER(E156),ISNUMBER(F156)),ROUND(E156*F156,2),"")</f>
        <v/>
      </c>
    </row>
    <row r="157" ht="26" customHeight="1">
      <c r="A157" s="35" t="str">
        <f>IF(BPU!A157="","",BPU!A157)</f>
        <v/>
      </c>
      <c r="B157" s="32" t="str">
        <f>IF(BPU!B157="","",BPU!B157)</f>
        <v/>
      </c>
      <c r="C157" s="35" t="str">
        <f>IF(BPU!C157="","",BPU!C157)</f>
        <v/>
      </c>
      <c r="D157" s="36" t="n"/>
      <c r="E157" s="36" t="n"/>
      <c r="F157" s="37" t="str">
        <f>IF(BPU!D157="","",BPU!D157)</f>
        <v/>
      </c>
      <c r="G157" s="38" t="str">
        <f>IF(AND('Détail des lignes'!$F154="Ligne",ISNUMBER(D157),ISNUMBER(F157)),ROUND(D157*F157,2),"")</f>
        <v/>
      </c>
      <c r="H157" s="38" t="str">
        <f>IF(AND('Détail des lignes'!$F154="Ligne",ISNUMBER(E157),ISNUMBER(F157)),ROUND(E157*F157,2),"")</f>
        <v/>
      </c>
    </row>
    <row r="158" ht="26" customHeight="1">
      <c r="A158" s="35" t="str">
        <f>IF(BPU!A158="","",BPU!A158)</f>
        <v/>
      </c>
      <c r="B158" s="32" t="str">
        <f>IF(BPU!B158="","",BPU!B158)</f>
        <v/>
      </c>
      <c r="C158" s="35" t="str">
        <f>IF(BPU!C158="","",BPU!C158)</f>
        <v/>
      </c>
      <c r="D158" s="36" t="n"/>
      <c r="E158" s="36" t="n"/>
      <c r="F158" s="37" t="str">
        <f>IF(BPU!D158="","",BPU!D158)</f>
        <v/>
      </c>
      <c r="G158" s="38" t="str">
        <f>IF(AND('Détail des lignes'!$F155="Ligne",ISNUMBER(D158),ISNUMBER(F158)),ROUND(D158*F158,2),"")</f>
        <v/>
      </c>
      <c r="H158" s="38" t="str">
        <f>IF(AND('Détail des lignes'!$F155="Ligne",ISNUMBER(E158),ISNUMBER(F158)),ROUND(E158*F158,2),"")</f>
        <v/>
      </c>
    </row>
    <row r="159" ht="26" customHeight="1">
      <c r="A159" s="35" t="str">
        <f>IF(BPU!A159="","",BPU!A159)</f>
        <v/>
      </c>
      <c r="B159" s="32" t="str">
        <f>IF(BPU!B159="","",BPU!B159)</f>
        <v/>
      </c>
      <c r="C159" s="35" t="str">
        <f>IF(BPU!C159="","",BPU!C159)</f>
        <v/>
      </c>
      <c r="D159" s="36" t="n"/>
      <c r="E159" s="36" t="n"/>
      <c r="F159" s="37" t="str">
        <f>IF(BPU!D159="","",BPU!D159)</f>
        <v/>
      </c>
      <c r="G159" s="38" t="str">
        <f>IF(AND('Détail des lignes'!$F156="Ligne",ISNUMBER(D159),ISNUMBER(F159)),ROUND(D159*F159,2),"")</f>
        <v/>
      </c>
      <c r="H159" s="38" t="str">
        <f>IF(AND('Détail des lignes'!$F156="Ligne",ISNUMBER(E159),ISNUMBER(F159)),ROUND(E159*F159,2),"")</f>
        <v/>
      </c>
    </row>
    <row r="160" ht="26" customHeight="1">
      <c r="A160" s="35" t="str">
        <f>IF(BPU!A160="","",BPU!A160)</f>
        <v/>
      </c>
      <c r="B160" s="32" t="str">
        <f>IF(BPU!B160="","",BPU!B160)</f>
        <v/>
      </c>
      <c r="C160" s="35" t="str">
        <f>IF(BPU!C160="","",BPU!C160)</f>
        <v/>
      </c>
      <c r="D160" s="36" t="n"/>
      <c r="E160" s="36" t="n"/>
      <c r="F160" s="37" t="str">
        <f>IF(BPU!D160="","",BPU!D160)</f>
        <v/>
      </c>
      <c r="G160" s="38" t="str">
        <f>IF(AND('Détail des lignes'!$F157="Ligne",ISNUMBER(D160),ISNUMBER(F160)),ROUND(D160*F160,2),"")</f>
        <v/>
      </c>
      <c r="H160" s="38" t="str">
        <f>IF(AND('Détail des lignes'!$F157="Ligne",ISNUMBER(E160),ISNUMBER(F160)),ROUND(E160*F160,2),"")</f>
        <v/>
      </c>
    </row>
    <row r="161" ht="26" customHeight="1">
      <c r="A161" s="35" t="str">
        <f>IF(BPU!A161="","",BPU!A161)</f>
        <v/>
      </c>
      <c r="B161" s="32" t="str">
        <f>IF(BPU!B161="","",BPU!B161)</f>
        <v/>
      </c>
      <c r="C161" s="35" t="str">
        <f>IF(BPU!C161="","",BPU!C161)</f>
        <v/>
      </c>
      <c r="D161" s="36" t="n"/>
      <c r="E161" s="36" t="n"/>
      <c r="F161" s="37" t="str">
        <f>IF(BPU!D161="","",BPU!D161)</f>
        <v/>
      </c>
      <c r="G161" s="38" t="str">
        <f>IF(AND('Détail des lignes'!$F158="Ligne",ISNUMBER(D161),ISNUMBER(F161)),ROUND(D161*F161,2),"")</f>
        <v/>
      </c>
      <c r="H161" s="38" t="str">
        <f>IF(AND('Détail des lignes'!$F158="Ligne",ISNUMBER(E161),ISNUMBER(F161)),ROUND(E161*F161,2),"")</f>
        <v/>
      </c>
    </row>
    <row r="162" ht="26" customHeight="1">
      <c r="A162" s="35" t="str">
        <f>IF(BPU!A162="","",BPU!A162)</f>
        <v/>
      </c>
      <c r="B162" s="32" t="str">
        <f>IF(BPU!B162="","",BPU!B162)</f>
        <v/>
      </c>
      <c r="C162" s="35" t="str">
        <f>IF(BPU!C162="","",BPU!C162)</f>
        <v/>
      </c>
      <c r="D162" s="36" t="n"/>
      <c r="E162" s="36" t="n"/>
      <c r="F162" s="37" t="str">
        <f>IF(BPU!D162="","",BPU!D162)</f>
        <v/>
      </c>
      <c r="G162" s="38" t="str">
        <f>IF(AND('Détail des lignes'!$F159="Ligne",ISNUMBER(D162),ISNUMBER(F162)),ROUND(D162*F162,2),"")</f>
        <v/>
      </c>
      <c r="H162" s="38" t="str">
        <f>IF(AND('Détail des lignes'!$F159="Ligne",ISNUMBER(E162),ISNUMBER(F162)),ROUND(E162*F162,2),"")</f>
        <v/>
      </c>
    </row>
    <row r="163" ht="26" customHeight="1">
      <c r="A163" s="35" t="str">
        <f>IF(BPU!A163="","",BPU!A163)</f>
        <v/>
      </c>
      <c r="B163" s="32" t="str">
        <f>IF(BPU!B163="","",BPU!B163)</f>
        <v/>
      </c>
      <c r="C163" s="35" t="str">
        <f>IF(BPU!C163="","",BPU!C163)</f>
        <v/>
      </c>
      <c r="D163" s="36" t="n"/>
      <c r="E163" s="36" t="n"/>
      <c r="F163" s="37" t="str">
        <f>IF(BPU!D163="","",BPU!D163)</f>
        <v/>
      </c>
      <c r="G163" s="38" t="str">
        <f>IF(AND('Détail des lignes'!$F160="Ligne",ISNUMBER(D163),ISNUMBER(F163)),ROUND(D163*F163,2),"")</f>
        <v/>
      </c>
      <c r="H163" s="38" t="str">
        <f>IF(AND('Détail des lignes'!$F160="Ligne",ISNUMBER(E163),ISNUMBER(F163)),ROUND(E163*F163,2),"")</f>
        <v/>
      </c>
    </row>
    <row r="164" ht="26" customHeight="1">
      <c r="A164" s="35" t="str">
        <f>IF(BPU!A164="","",BPU!A164)</f>
        <v/>
      </c>
      <c r="B164" s="32" t="str">
        <f>IF(BPU!B164="","",BPU!B164)</f>
        <v/>
      </c>
      <c r="C164" s="35" t="str">
        <f>IF(BPU!C164="","",BPU!C164)</f>
        <v/>
      </c>
      <c r="D164" s="36" t="n"/>
      <c r="E164" s="36" t="n"/>
      <c r="F164" s="37" t="str">
        <f>IF(BPU!D164="","",BPU!D164)</f>
        <v/>
      </c>
      <c r="G164" s="38" t="str">
        <f>IF(AND('Détail des lignes'!$F161="Ligne",ISNUMBER(D164),ISNUMBER(F164)),ROUND(D164*F164,2),"")</f>
        <v/>
      </c>
      <c r="H164" s="38" t="str">
        <f>IF(AND('Détail des lignes'!$F161="Ligne",ISNUMBER(E164),ISNUMBER(F164)),ROUND(E164*F164,2),"")</f>
        <v/>
      </c>
    </row>
    <row r="165" ht="26" customHeight="1">
      <c r="A165" s="35" t="str">
        <f>IF(BPU!A165="","",BPU!A165)</f>
        <v/>
      </c>
      <c r="B165" s="32" t="str">
        <f>IF(BPU!B165="","",BPU!B165)</f>
        <v/>
      </c>
      <c r="C165" s="35" t="str">
        <f>IF(BPU!C165="","",BPU!C165)</f>
        <v/>
      </c>
      <c r="D165" s="36" t="n"/>
      <c r="E165" s="36" t="n"/>
      <c r="F165" s="37" t="str">
        <f>IF(BPU!D165="","",BPU!D165)</f>
        <v/>
      </c>
      <c r="G165" s="38" t="str">
        <f>IF(AND('Détail des lignes'!$F162="Ligne",ISNUMBER(D165),ISNUMBER(F165)),ROUND(D165*F165,2),"")</f>
        <v/>
      </c>
      <c r="H165" s="38" t="str">
        <f>IF(AND('Détail des lignes'!$F162="Ligne",ISNUMBER(E165),ISNUMBER(F165)),ROUND(E165*F165,2),"")</f>
        <v/>
      </c>
    </row>
    <row r="166" ht="26" customHeight="1">
      <c r="A166" s="35" t="str">
        <f>IF(BPU!A166="","",BPU!A166)</f>
        <v/>
      </c>
      <c r="B166" s="32" t="str">
        <f>IF(BPU!B166="","",BPU!B166)</f>
        <v/>
      </c>
      <c r="C166" s="35" t="str">
        <f>IF(BPU!C166="","",BPU!C166)</f>
        <v/>
      </c>
      <c r="D166" s="36" t="n"/>
      <c r="E166" s="36" t="n"/>
      <c r="F166" s="37" t="str">
        <f>IF(BPU!D166="","",BPU!D166)</f>
        <v/>
      </c>
      <c r="G166" s="38" t="str">
        <f>IF(AND('Détail des lignes'!$F163="Ligne",ISNUMBER(D166),ISNUMBER(F166)),ROUND(D166*F166,2),"")</f>
        <v/>
      </c>
      <c r="H166" s="38" t="str">
        <f>IF(AND('Détail des lignes'!$F163="Ligne",ISNUMBER(E166),ISNUMBER(F166)),ROUND(E166*F166,2),"")</f>
        <v/>
      </c>
    </row>
    <row r="167" ht="26" customHeight="1">
      <c r="A167" s="35" t="str">
        <f>IF(BPU!A167="","",BPU!A167)</f>
        <v/>
      </c>
      <c r="B167" s="32" t="str">
        <f>IF(BPU!B167="","",BPU!B167)</f>
        <v/>
      </c>
      <c r="C167" s="35" t="str">
        <f>IF(BPU!C167="","",BPU!C167)</f>
        <v/>
      </c>
      <c r="D167" s="36" t="n"/>
      <c r="E167" s="36" t="n"/>
      <c r="F167" s="37" t="str">
        <f>IF(BPU!D167="","",BPU!D167)</f>
        <v/>
      </c>
      <c r="G167" s="38" t="str">
        <f>IF(AND('Détail des lignes'!$F164="Ligne",ISNUMBER(D167),ISNUMBER(F167)),ROUND(D167*F167,2),"")</f>
        <v/>
      </c>
      <c r="H167" s="38" t="str">
        <f>IF(AND('Détail des lignes'!$F164="Ligne",ISNUMBER(E167),ISNUMBER(F167)),ROUND(E167*F167,2),"")</f>
        <v/>
      </c>
    </row>
    <row r="168" ht="26" customHeight="1">
      <c r="A168" s="35" t="str">
        <f>IF(BPU!A168="","",BPU!A168)</f>
        <v/>
      </c>
      <c r="B168" s="32" t="str">
        <f>IF(BPU!B168="","",BPU!B168)</f>
        <v/>
      </c>
      <c r="C168" s="35" t="str">
        <f>IF(BPU!C168="","",BPU!C168)</f>
        <v/>
      </c>
      <c r="D168" s="36" t="n"/>
      <c r="E168" s="36" t="n"/>
      <c r="F168" s="37" t="str">
        <f>IF(BPU!D168="","",BPU!D168)</f>
        <v/>
      </c>
      <c r="G168" s="38" t="str">
        <f>IF(AND('Détail des lignes'!$F165="Ligne",ISNUMBER(D168),ISNUMBER(F168)),ROUND(D168*F168,2),"")</f>
        <v/>
      </c>
      <c r="H168" s="38" t="str">
        <f>IF(AND('Détail des lignes'!$F165="Ligne",ISNUMBER(E168),ISNUMBER(F168)),ROUND(E168*F168,2),"")</f>
        <v/>
      </c>
    </row>
    <row r="169" ht="26" customHeight="1">
      <c r="A169" s="35" t="str">
        <f>IF(BPU!A169="","",BPU!A169)</f>
        <v/>
      </c>
      <c r="B169" s="32" t="str">
        <f>IF(BPU!B169="","",BPU!B169)</f>
        <v/>
      </c>
      <c r="C169" s="35" t="str">
        <f>IF(BPU!C169="","",BPU!C169)</f>
        <v/>
      </c>
      <c r="D169" s="36" t="n"/>
      <c r="E169" s="36" t="n"/>
      <c r="F169" s="37" t="str">
        <f>IF(BPU!D169="","",BPU!D169)</f>
        <v/>
      </c>
      <c r="G169" s="38" t="str">
        <f>IF(AND('Détail des lignes'!$F166="Ligne",ISNUMBER(D169),ISNUMBER(F169)),ROUND(D169*F169,2),"")</f>
        <v/>
      </c>
      <c r="H169" s="38" t="str">
        <f>IF(AND('Détail des lignes'!$F166="Ligne",ISNUMBER(E169),ISNUMBER(F169)),ROUND(E169*F169,2),"")</f>
        <v/>
      </c>
    </row>
    <row r="170" ht="26" customHeight="1">
      <c r="A170" s="35" t="str">
        <f>IF(BPU!A170="","",BPU!A170)</f>
        <v/>
      </c>
      <c r="B170" s="32" t="str">
        <f>IF(BPU!B170="","",BPU!B170)</f>
        <v/>
      </c>
      <c r="C170" s="35" t="str">
        <f>IF(BPU!C170="","",BPU!C170)</f>
        <v/>
      </c>
      <c r="D170" s="36" t="n"/>
      <c r="E170" s="36" t="n"/>
      <c r="F170" s="37" t="str">
        <f>IF(BPU!D170="","",BPU!D170)</f>
        <v/>
      </c>
      <c r="G170" s="38" t="str">
        <f>IF(AND('Détail des lignes'!$F167="Ligne",ISNUMBER(D170),ISNUMBER(F170)),ROUND(D170*F170,2),"")</f>
        <v/>
      </c>
      <c r="H170" s="38" t="str">
        <f>IF(AND('Détail des lignes'!$F167="Ligne",ISNUMBER(E170),ISNUMBER(F170)),ROUND(E170*F170,2),"")</f>
        <v/>
      </c>
    </row>
    <row r="171" ht="26" customHeight="1">
      <c r="A171" s="35" t="str">
        <f>IF(BPU!A171="","",BPU!A171)</f>
        <v/>
      </c>
      <c r="B171" s="32" t="str">
        <f>IF(BPU!B171="","",BPU!B171)</f>
        <v/>
      </c>
      <c r="C171" s="35" t="str">
        <f>IF(BPU!C171="","",BPU!C171)</f>
        <v/>
      </c>
      <c r="D171" s="36" t="n"/>
      <c r="E171" s="36" t="n"/>
      <c r="F171" s="37" t="str">
        <f>IF(BPU!D171="","",BPU!D171)</f>
        <v/>
      </c>
      <c r="G171" s="38" t="str">
        <f>IF(AND('Détail des lignes'!$F168="Ligne",ISNUMBER(D171),ISNUMBER(F171)),ROUND(D171*F171,2),"")</f>
        <v/>
      </c>
      <c r="H171" s="38" t="str">
        <f>IF(AND('Détail des lignes'!$F168="Ligne",ISNUMBER(E171),ISNUMBER(F171)),ROUND(E171*F171,2),"")</f>
        <v/>
      </c>
    </row>
    <row r="172" ht="26" customHeight="1">
      <c r="A172" s="35" t="str">
        <f>IF(BPU!A172="","",BPU!A172)</f>
        <v/>
      </c>
      <c r="B172" s="32" t="str">
        <f>IF(BPU!B172="","",BPU!B172)</f>
        <v/>
      </c>
      <c r="C172" s="35" t="str">
        <f>IF(BPU!C172="","",BPU!C172)</f>
        <v/>
      </c>
      <c r="D172" s="36" t="n"/>
      <c r="E172" s="36" t="n"/>
      <c r="F172" s="37" t="str">
        <f>IF(BPU!D172="","",BPU!D172)</f>
        <v/>
      </c>
      <c r="G172" s="38" t="str">
        <f>IF(AND('Détail des lignes'!$F169="Ligne",ISNUMBER(D172),ISNUMBER(F172)),ROUND(D172*F172,2),"")</f>
        <v/>
      </c>
      <c r="H172" s="38" t="str">
        <f>IF(AND('Détail des lignes'!$F169="Ligne",ISNUMBER(E172),ISNUMBER(F172)),ROUND(E172*F172,2),"")</f>
        <v/>
      </c>
    </row>
    <row r="173" ht="26" customHeight="1">
      <c r="A173" s="35" t="str">
        <f>IF(BPU!A173="","",BPU!A173)</f>
        <v/>
      </c>
      <c r="B173" s="32" t="str">
        <f>IF(BPU!B173="","",BPU!B173)</f>
        <v/>
      </c>
      <c r="C173" s="35" t="str">
        <f>IF(BPU!C173="","",BPU!C173)</f>
        <v/>
      </c>
      <c r="D173" s="36" t="n"/>
      <c r="E173" s="36" t="n"/>
      <c r="F173" s="37" t="str">
        <f>IF(BPU!D173="","",BPU!D173)</f>
        <v/>
      </c>
      <c r="G173" s="38" t="str">
        <f>IF(AND('Détail des lignes'!$F170="Ligne",ISNUMBER(D173),ISNUMBER(F173)),ROUND(D173*F173,2),"")</f>
        <v/>
      </c>
      <c r="H173" s="38" t="str">
        <f>IF(AND('Détail des lignes'!$F170="Ligne",ISNUMBER(E173),ISNUMBER(F173)),ROUND(E173*F173,2),"")</f>
        <v/>
      </c>
    </row>
    <row r="174" ht="26" customHeight="1">
      <c r="A174" s="35" t="str">
        <f>IF(BPU!A174="","",BPU!A174)</f>
        <v/>
      </c>
      <c r="B174" s="32" t="str">
        <f>IF(BPU!B174="","",BPU!B174)</f>
        <v/>
      </c>
      <c r="C174" s="35" t="str">
        <f>IF(BPU!C174="","",BPU!C174)</f>
        <v/>
      </c>
      <c r="D174" s="36" t="n"/>
      <c r="E174" s="36" t="n"/>
      <c r="F174" s="37" t="str">
        <f>IF(BPU!D174="","",BPU!D174)</f>
        <v/>
      </c>
      <c r="G174" s="38" t="str">
        <f>IF(AND('Détail des lignes'!$F171="Ligne",ISNUMBER(D174),ISNUMBER(F174)),ROUND(D174*F174,2),"")</f>
        <v/>
      </c>
      <c r="H174" s="38" t="str">
        <f>IF(AND('Détail des lignes'!$F171="Ligne",ISNUMBER(E174),ISNUMBER(F174)),ROUND(E174*F174,2),"")</f>
        <v/>
      </c>
    </row>
    <row r="175" ht="26" customHeight="1">
      <c r="A175" s="35" t="str">
        <f>IF(BPU!A175="","",BPU!A175)</f>
        <v/>
      </c>
      <c r="B175" s="32" t="str">
        <f>IF(BPU!B175="","",BPU!B175)</f>
        <v/>
      </c>
      <c r="C175" s="35" t="str">
        <f>IF(BPU!C175="","",BPU!C175)</f>
        <v/>
      </c>
      <c r="D175" s="36" t="n"/>
      <c r="E175" s="36" t="n"/>
      <c r="F175" s="37" t="str">
        <f>IF(BPU!D175="","",BPU!D175)</f>
        <v/>
      </c>
      <c r="G175" s="38" t="str">
        <f>IF(AND('Détail des lignes'!$F172="Ligne",ISNUMBER(D175),ISNUMBER(F175)),ROUND(D175*F175,2),"")</f>
        <v/>
      </c>
      <c r="H175" s="38" t="str">
        <f>IF(AND('Détail des lignes'!$F172="Ligne",ISNUMBER(E175),ISNUMBER(F175)),ROUND(E175*F175,2),"")</f>
        <v/>
      </c>
    </row>
    <row r="176" ht="26" customHeight="1">
      <c r="A176" s="35" t="str">
        <f>IF(BPU!A176="","",BPU!A176)</f>
        <v/>
      </c>
      <c r="B176" s="32" t="str">
        <f>IF(BPU!B176="","",BPU!B176)</f>
        <v/>
      </c>
      <c r="C176" s="35" t="str">
        <f>IF(BPU!C176="","",BPU!C176)</f>
        <v/>
      </c>
      <c r="D176" s="36" t="n"/>
      <c r="E176" s="36" t="n"/>
      <c r="F176" s="37" t="str">
        <f>IF(BPU!D176="","",BPU!D176)</f>
        <v/>
      </c>
      <c r="G176" s="38" t="str">
        <f>IF(AND('Détail des lignes'!$F173="Ligne",ISNUMBER(D176),ISNUMBER(F176)),ROUND(D176*F176,2),"")</f>
        <v/>
      </c>
      <c r="H176" s="38" t="str">
        <f>IF(AND('Détail des lignes'!$F173="Ligne",ISNUMBER(E176),ISNUMBER(F176)),ROUND(E176*F176,2),"")</f>
        <v/>
      </c>
    </row>
    <row r="177" ht="26" customHeight="1">
      <c r="A177" s="35" t="str">
        <f>IF(BPU!A177="","",BPU!A177)</f>
        <v/>
      </c>
      <c r="B177" s="32" t="str">
        <f>IF(BPU!B177="","",BPU!B177)</f>
        <v/>
      </c>
      <c r="C177" s="35" t="str">
        <f>IF(BPU!C177="","",BPU!C177)</f>
        <v/>
      </c>
      <c r="D177" s="36" t="n"/>
      <c r="E177" s="36" t="n"/>
      <c r="F177" s="37" t="str">
        <f>IF(BPU!D177="","",BPU!D177)</f>
        <v/>
      </c>
      <c r="G177" s="38" t="str">
        <f>IF(AND('Détail des lignes'!$F174="Ligne",ISNUMBER(D177),ISNUMBER(F177)),ROUND(D177*F177,2),"")</f>
        <v/>
      </c>
      <c r="H177" s="38" t="str">
        <f>IF(AND('Détail des lignes'!$F174="Ligne",ISNUMBER(E177),ISNUMBER(F177)),ROUND(E177*F177,2),"")</f>
        <v/>
      </c>
    </row>
    <row r="178" ht="26" customHeight="1">
      <c r="A178" s="35" t="str">
        <f>IF(BPU!A178="","",BPU!A178)</f>
        <v/>
      </c>
      <c r="B178" s="32" t="str">
        <f>IF(BPU!B178="","",BPU!B178)</f>
        <v/>
      </c>
      <c r="C178" s="35" t="str">
        <f>IF(BPU!C178="","",BPU!C178)</f>
        <v/>
      </c>
      <c r="D178" s="36" t="n"/>
      <c r="E178" s="36" t="n"/>
      <c r="F178" s="37" t="str">
        <f>IF(BPU!D178="","",BPU!D178)</f>
        <v/>
      </c>
      <c r="G178" s="38" t="str">
        <f>IF(AND('Détail des lignes'!$F175="Ligne",ISNUMBER(D178),ISNUMBER(F178)),ROUND(D178*F178,2),"")</f>
        <v/>
      </c>
      <c r="H178" s="38" t="str">
        <f>IF(AND('Détail des lignes'!$F175="Ligne",ISNUMBER(E178),ISNUMBER(F178)),ROUND(E178*F178,2),"")</f>
        <v/>
      </c>
    </row>
    <row r="179" ht="26" customHeight="1">
      <c r="A179" s="35" t="str">
        <f>IF(BPU!A179="","",BPU!A179)</f>
        <v/>
      </c>
      <c r="B179" s="32" t="str">
        <f>IF(BPU!B179="","",BPU!B179)</f>
        <v/>
      </c>
      <c r="C179" s="35" t="str">
        <f>IF(BPU!C179="","",BPU!C179)</f>
        <v/>
      </c>
      <c r="D179" s="36" t="n"/>
      <c r="E179" s="36" t="n"/>
      <c r="F179" s="37" t="str">
        <f>IF(BPU!D179="","",BPU!D179)</f>
        <v/>
      </c>
      <c r="G179" s="38" t="str">
        <f>IF(AND('Détail des lignes'!$F176="Ligne",ISNUMBER(D179),ISNUMBER(F179)),ROUND(D179*F179,2),"")</f>
        <v/>
      </c>
      <c r="H179" s="38" t="str">
        <f>IF(AND('Détail des lignes'!$F176="Ligne",ISNUMBER(E179),ISNUMBER(F179)),ROUND(E179*F179,2),"")</f>
        <v/>
      </c>
    </row>
    <row r="180" ht="26" customHeight="1">
      <c r="A180" s="35" t="str">
        <f>IF(BPU!A180="","",BPU!A180)</f>
        <v/>
      </c>
      <c r="B180" s="32" t="str">
        <f>IF(BPU!B180="","",BPU!B180)</f>
        <v/>
      </c>
      <c r="C180" s="35" t="str">
        <f>IF(BPU!C180="","",BPU!C180)</f>
        <v/>
      </c>
      <c r="D180" s="36" t="n"/>
      <c r="E180" s="36" t="n"/>
      <c r="F180" s="37" t="str">
        <f>IF(BPU!D180="","",BPU!D180)</f>
        <v/>
      </c>
      <c r="G180" s="38" t="str">
        <f>IF(AND('Détail des lignes'!$F177="Ligne",ISNUMBER(D180),ISNUMBER(F180)),ROUND(D180*F180,2),"")</f>
        <v/>
      </c>
      <c r="H180" s="38" t="str">
        <f>IF(AND('Détail des lignes'!$F177="Ligne",ISNUMBER(E180),ISNUMBER(F180)),ROUND(E180*F180,2),"")</f>
        <v/>
      </c>
    </row>
    <row r="181" ht="26" customHeight="1">
      <c r="A181" s="35" t="str">
        <f>IF(BPU!A181="","",BPU!A181)</f>
        <v/>
      </c>
      <c r="B181" s="32" t="str">
        <f>IF(BPU!B181="","",BPU!B181)</f>
        <v/>
      </c>
      <c r="C181" s="35" t="str">
        <f>IF(BPU!C181="","",BPU!C181)</f>
        <v/>
      </c>
      <c r="D181" s="36" t="n"/>
      <c r="E181" s="36" t="n"/>
      <c r="F181" s="37" t="str">
        <f>IF(BPU!D181="","",BPU!D181)</f>
        <v/>
      </c>
      <c r="G181" s="38" t="str">
        <f>IF(AND('Détail des lignes'!$F178="Ligne",ISNUMBER(D181),ISNUMBER(F181)),ROUND(D181*F181,2),"")</f>
        <v/>
      </c>
      <c r="H181" s="38" t="str">
        <f>IF(AND('Détail des lignes'!$F178="Ligne",ISNUMBER(E181),ISNUMBER(F181)),ROUND(E181*F181,2),"")</f>
        <v/>
      </c>
    </row>
    <row r="182" ht="26" customHeight="1">
      <c r="A182" s="35" t="str">
        <f>IF(BPU!A182="","",BPU!A182)</f>
        <v/>
      </c>
      <c r="B182" s="32" t="str">
        <f>IF(BPU!B182="","",BPU!B182)</f>
        <v/>
      </c>
      <c r="C182" s="35" t="str">
        <f>IF(BPU!C182="","",BPU!C182)</f>
        <v/>
      </c>
      <c r="D182" s="36" t="n"/>
      <c r="E182" s="36" t="n"/>
      <c r="F182" s="37" t="str">
        <f>IF(BPU!D182="","",BPU!D182)</f>
        <v/>
      </c>
      <c r="G182" s="38" t="str">
        <f>IF(AND('Détail des lignes'!$F179="Ligne",ISNUMBER(D182),ISNUMBER(F182)),ROUND(D182*F182,2),"")</f>
        <v/>
      </c>
      <c r="H182" s="38" t="str">
        <f>IF(AND('Détail des lignes'!$F179="Ligne",ISNUMBER(E182),ISNUMBER(F182)),ROUND(E182*F182,2),"")</f>
        <v/>
      </c>
    </row>
    <row r="183" ht="26" customHeight="1">
      <c r="A183" s="35" t="str">
        <f>IF(BPU!A183="","",BPU!A183)</f>
        <v/>
      </c>
      <c r="B183" s="32" t="str">
        <f>IF(BPU!B183="","",BPU!B183)</f>
        <v/>
      </c>
      <c r="C183" s="35" t="str">
        <f>IF(BPU!C183="","",BPU!C183)</f>
        <v/>
      </c>
      <c r="D183" s="36" t="n"/>
      <c r="E183" s="36" t="n"/>
      <c r="F183" s="37" t="str">
        <f>IF(BPU!D183="","",BPU!D183)</f>
        <v/>
      </c>
      <c r="G183" s="38" t="str">
        <f>IF(AND('Détail des lignes'!$F180="Ligne",ISNUMBER(D183),ISNUMBER(F183)),ROUND(D183*F183,2),"")</f>
        <v/>
      </c>
      <c r="H183" s="38" t="str">
        <f>IF(AND('Détail des lignes'!$F180="Ligne",ISNUMBER(E183),ISNUMBER(F183)),ROUND(E183*F183,2),"")</f>
        <v/>
      </c>
    </row>
    <row r="184" ht="26" customHeight="1">
      <c r="A184" s="35" t="str">
        <f>IF(BPU!A184="","",BPU!A184)</f>
        <v/>
      </c>
      <c r="B184" s="32" t="str">
        <f>IF(BPU!B184="","",BPU!B184)</f>
        <v/>
      </c>
      <c r="C184" s="35" t="str">
        <f>IF(BPU!C184="","",BPU!C184)</f>
        <v/>
      </c>
      <c r="D184" s="36" t="n"/>
      <c r="E184" s="36" t="n"/>
      <c r="F184" s="37" t="str">
        <f>IF(BPU!D184="","",BPU!D184)</f>
        <v/>
      </c>
      <c r="G184" s="38" t="str">
        <f>IF(AND('Détail des lignes'!$F181="Ligne",ISNUMBER(D184),ISNUMBER(F184)),ROUND(D184*F184,2),"")</f>
        <v/>
      </c>
      <c r="H184" s="38" t="str">
        <f>IF(AND('Détail des lignes'!$F181="Ligne",ISNUMBER(E184),ISNUMBER(F184)),ROUND(E184*F184,2),"")</f>
        <v/>
      </c>
    </row>
    <row r="185" ht="26" customHeight="1">
      <c r="A185" s="35" t="str">
        <f>IF(BPU!A185="","",BPU!A185)</f>
        <v/>
      </c>
      <c r="B185" s="32" t="str">
        <f>IF(BPU!B185="","",BPU!B185)</f>
        <v/>
      </c>
      <c r="C185" s="35" t="str">
        <f>IF(BPU!C185="","",BPU!C185)</f>
        <v/>
      </c>
      <c r="D185" s="36" t="n"/>
      <c r="E185" s="36" t="n"/>
      <c r="F185" s="37" t="str">
        <f>IF(BPU!D185="","",BPU!D185)</f>
        <v/>
      </c>
      <c r="G185" s="38" t="str">
        <f>IF(AND('Détail des lignes'!$F182="Ligne",ISNUMBER(D185),ISNUMBER(F185)),ROUND(D185*F185,2),"")</f>
        <v/>
      </c>
      <c r="H185" s="38" t="str">
        <f>IF(AND('Détail des lignes'!$F182="Ligne",ISNUMBER(E185),ISNUMBER(F185)),ROUND(E185*F185,2),"")</f>
        <v/>
      </c>
    </row>
    <row r="186" ht="26" customHeight="1">
      <c r="A186" s="35" t="str">
        <f>IF(BPU!A186="","",BPU!A186)</f>
        <v/>
      </c>
      <c r="B186" s="32" t="str">
        <f>IF(BPU!B186="","",BPU!B186)</f>
        <v/>
      </c>
      <c r="C186" s="35" t="str">
        <f>IF(BPU!C186="","",BPU!C186)</f>
        <v/>
      </c>
      <c r="D186" s="36" t="n"/>
      <c r="E186" s="36" t="n"/>
      <c r="F186" s="37" t="str">
        <f>IF(BPU!D186="","",BPU!D186)</f>
        <v/>
      </c>
      <c r="G186" s="38" t="str">
        <f>IF(AND('Détail des lignes'!$F183="Ligne",ISNUMBER(D186),ISNUMBER(F186)),ROUND(D186*F186,2),"")</f>
        <v/>
      </c>
      <c r="H186" s="38" t="str">
        <f>IF(AND('Détail des lignes'!$F183="Ligne",ISNUMBER(E186),ISNUMBER(F186)),ROUND(E186*F186,2),"")</f>
        <v/>
      </c>
    </row>
    <row r="187" ht="26" customHeight="1">
      <c r="A187" s="35" t="str">
        <f>IF(BPU!A187="","",BPU!A187)</f>
        <v/>
      </c>
      <c r="B187" s="32" t="str">
        <f>IF(BPU!B187="","",BPU!B187)</f>
        <v/>
      </c>
      <c r="C187" s="35" t="str">
        <f>IF(BPU!C187="","",BPU!C187)</f>
        <v/>
      </c>
      <c r="D187" s="36" t="n"/>
      <c r="E187" s="36" t="n"/>
      <c r="F187" s="37" t="str">
        <f>IF(BPU!D187="","",BPU!D187)</f>
        <v/>
      </c>
      <c r="G187" s="38" t="str">
        <f>IF(AND('Détail des lignes'!$F184="Ligne",ISNUMBER(D187),ISNUMBER(F187)),ROUND(D187*F187,2),"")</f>
        <v/>
      </c>
      <c r="H187" s="38" t="str">
        <f>IF(AND('Détail des lignes'!$F184="Ligne",ISNUMBER(E187),ISNUMBER(F187)),ROUND(E187*F187,2),"")</f>
        <v/>
      </c>
    </row>
    <row r="188" ht="26" customHeight="1">
      <c r="A188" s="35" t="str">
        <f>IF(BPU!A188="","",BPU!A188)</f>
        <v/>
      </c>
      <c r="B188" s="32" t="str">
        <f>IF(BPU!B188="","",BPU!B188)</f>
        <v/>
      </c>
      <c r="C188" s="35" t="str">
        <f>IF(BPU!C188="","",BPU!C188)</f>
        <v/>
      </c>
      <c r="D188" s="36" t="n"/>
      <c r="E188" s="36" t="n"/>
      <c r="F188" s="37" t="str">
        <f>IF(BPU!D188="","",BPU!D188)</f>
        <v/>
      </c>
      <c r="G188" s="38" t="str">
        <f>IF(AND('Détail des lignes'!$F185="Ligne",ISNUMBER(D188),ISNUMBER(F188)),ROUND(D188*F188,2),"")</f>
        <v/>
      </c>
      <c r="H188" s="38" t="str">
        <f>IF(AND('Détail des lignes'!$F185="Ligne",ISNUMBER(E188),ISNUMBER(F188)),ROUND(E188*F188,2),"")</f>
        <v/>
      </c>
    </row>
    <row r="189" ht="26" customHeight="1">
      <c r="A189" s="35" t="str">
        <f>IF(BPU!A189="","",BPU!A189)</f>
        <v/>
      </c>
      <c r="B189" s="32" t="str">
        <f>IF(BPU!B189="","",BPU!B189)</f>
        <v/>
      </c>
      <c r="C189" s="35" t="str">
        <f>IF(BPU!C189="","",BPU!C189)</f>
        <v/>
      </c>
      <c r="D189" s="36" t="n"/>
      <c r="E189" s="36" t="n"/>
      <c r="F189" s="37" t="str">
        <f>IF(BPU!D189="","",BPU!D189)</f>
        <v/>
      </c>
      <c r="G189" s="38" t="str">
        <f>IF(AND('Détail des lignes'!$F186="Ligne",ISNUMBER(D189),ISNUMBER(F189)),ROUND(D189*F189,2),"")</f>
        <v/>
      </c>
      <c r="H189" s="38" t="str">
        <f>IF(AND('Détail des lignes'!$F186="Ligne",ISNUMBER(E189),ISNUMBER(F189)),ROUND(E189*F189,2),"")</f>
        <v/>
      </c>
    </row>
    <row r="190" ht="26" customHeight="1">
      <c r="A190" s="35" t="str">
        <f>IF(BPU!A190="","",BPU!A190)</f>
        <v/>
      </c>
      <c r="B190" s="32" t="str">
        <f>IF(BPU!B190="","",BPU!B190)</f>
        <v/>
      </c>
      <c r="C190" s="35" t="str">
        <f>IF(BPU!C190="","",BPU!C190)</f>
        <v/>
      </c>
      <c r="D190" s="36" t="n"/>
      <c r="E190" s="36" t="n"/>
      <c r="F190" s="37" t="str">
        <f>IF(BPU!D190="","",BPU!D190)</f>
        <v/>
      </c>
      <c r="G190" s="38" t="str">
        <f>IF(AND('Détail des lignes'!$F187="Ligne",ISNUMBER(D190),ISNUMBER(F190)),ROUND(D190*F190,2),"")</f>
        <v/>
      </c>
      <c r="H190" s="38" t="str">
        <f>IF(AND('Détail des lignes'!$F187="Ligne",ISNUMBER(E190),ISNUMBER(F190)),ROUND(E190*F190,2),"")</f>
        <v/>
      </c>
    </row>
    <row r="191" ht="26" customHeight="1">
      <c r="A191" s="35" t="str">
        <f>IF(BPU!A191="","",BPU!A191)</f>
        <v/>
      </c>
      <c r="B191" s="32" t="str">
        <f>IF(BPU!B191="","",BPU!B191)</f>
        <v/>
      </c>
      <c r="C191" s="35" t="str">
        <f>IF(BPU!C191="","",BPU!C191)</f>
        <v/>
      </c>
      <c r="D191" s="36" t="n"/>
      <c r="E191" s="36" t="n"/>
      <c r="F191" s="37" t="str">
        <f>IF(BPU!D191="","",BPU!D191)</f>
        <v/>
      </c>
      <c r="G191" s="38" t="str">
        <f>IF(AND('Détail des lignes'!$F188="Ligne",ISNUMBER(D191),ISNUMBER(F191)),ROUND(D191*F191,2),"")</f>
        <v/>
      </c>
      <c r="H191" s="38" t="str">
        <f>IF(AND('Détail des lignes'!$F188="Ligne",ISNUMBER(E191),ISNUMBER(F191)),ROUND(E191*F191,2),"")</f>
        <v/>
      </c>
    </row>
    <row r="192" ht="26" customHeight="1">
      <c r="A192" s="35" t="str">
        <f>IF(BPU!A192="","",BPU!A192)</f>
        <v/>
      </c>
      <c r="B192" s="32" t="str">
        <f>IF(BPU!B192="","",BPU!B192)</f>
        <v/>
      </c>
      <c r="C192" s="35" t="str">
        <f>IF(BPU!C192="","",BPU!C192)</f>
        <v/>
      </c>
      <c r="D192" s="36" t="n"/>
      <c r="E192" s="36" t="n"/>
      <c r="F192" s="37" t="str">
        <f>IF(BPU!D192="","",BPU!D192)</f>
        <v/>
      </c>
      <c r="G192" s="38" t="str">
        <f>IF(AND('Détail des lignes'!$F189="Ligne",ISNUMBER(D192),ISNUMBER(F192)),ROUND(D192*F192,2),"")</f>
        <v/>
      </c>
      <c r="H192" s="38" t="str">
        <f>IF(AND('Détail des lignes'!$F189="Ligne",ISNUMBER(E192),ISNUMBER(F192)),ROUND(E192*F192,2),"")</f>
        <v/>
      </c>
    </row>
    <row r="193" ht="26" customHeight="1">
      <c r="A193" s="35" t="str">
        <f>IF(BPU!A193="","",BPU!A193)</f>
        <v/>
      </c>
      <c r="B193" s="32" t="str">
        <f>IF(BPU!B193="","",BPU!B193)</f>
        <v/>
      </c>
      <c r="C193" s="35" t="str">
        <f>IF(BPU!C193="","",BPU!C193)</f>
        <v/>
      </c>
      <c r="D193" s="36" t="n"/>
      <c r="E193" s="36" t="n"/>
      <c r="F193" s="37" t="str">
        <f>IF(BPU!D193="","",BPU!D193)</f>
        <v/>
      </c>
      <c r="G193" s="38" t="str">
        <f>IF(AND('Détail des lignes'!$F190="Ligne",ISNUMBER(D193),ISNUMBER(F193)),ROUND(D193*F193,2),"")</f>
        <v/>
      </c>
      <c r="H193" s="38" t="str">
        <f>IF(AND('Détail des lignes'!$F190="Ligne",ISNUMBER(E193),ISNUMBER(F193)),ROUND(E193*F193,2),"")</f>
        <v/>
      </c>
    </row>
    <row r="194" ht="26" customHeight="1">
      <c r="A194" s="35" t="str">
        <f>IF(BPU!A194="","",BPU!A194)</f>
        <v/>
      </c>
      <c r="B194" s="32" t="str">
        <f>IF(BPU!B194="","",BPU!B194)</f>
        <v/>
      </c>
      <c r="C194" s="35" t="str">
        <f>IF(BPU!C194="","",BPU!C194)</f>
        <v/>
      </c>
      <c r="D194" s="36" t="n"/>
      <c r="E194" s="36" t="n"/>
      <c r="F194" s="37" t="str">
        <f>IF(BPU!D194="","",BPU!D194)</f>
        <v/>
      </c>
      <c r="G194" s="38" t="str">
        <f>IF(AND('Détail des lignes'!$F191="Ligne",ISNUMBER(D194),ISNUMBER(F194)),ROUND(D194*F194,2),"")</f>
        <v/>
      </c>
      <c r="H194" s="38" t="str">
        <f>IF(AND('Détail des lignes'!$F191="Ligne",ISNUMBER(E194),ISNUMBER(F194)),ROUND(E194*F194,2),"")</f>
        <v/>
      </c>
    </row>
    <row r="195" ht="26" customHeight="1">
      <c r="A195" s="35" t="str">
        <f>IF(BPU!A195="","",BPU!A195)</f>
        <v/>
      </c>
      <c r="B195" s="32" t="str">
        <f>IF(BPU!B195="","",BPU!B195)</f>
        <v/>
      </c>
      <c r="C195" s="35" t="str">
        <f>IF(BPU!C195="","",BPU!C195)</f>
        <v/>
      </c>
      <c r="D195" s="36" t="n"/>
      <c r="E195" s="36" t="n"/>
      <c r="F195" s="37" t="str">
        <f>IF(BPU!D195="","",BPU!D195)</f>
        <v/>
      </c>
      <c r="G195" s="38" t="str">
        <f>IF(AND('Détail des lignes'!$F192="Ligne",ISNUMBER(D195),ISNUMBER(F195)),ROUND(D195*F195,2),"")</f>
        <v/>
      </c>
      <c r="H195" s="38" t="str">
        <f>IF(AND('Détail des lignes'!$F192="Ligne",ISNUMBER(E195),ISNUMBER(F195)),ROUND(E195*F195,2),"")</f>
        <v/>
      </c>
    </row>
    <row r="196" ht="26" customHeight="1">
      <c r="A196" s="35" t="str">
        <f>IF(BPU!A196="","",BPU!A196)</f>
        <v/>
      </c>
      <c r="B196" s="32" t="str">
        <f>IF(BPU!B196="","",BPU!B196)</f>
        <v/>
      </c>
      <c r="C196" s="35" t="str">
        <f>IF(BPU!C196="","",BPU!C196)</f>
        <v/>
      </c>
      <c r="D196" s="36" t="n"/>
      <c r="E196" s="36" t="n"/>
      <c r="F196" s="37" t="str">
        <f>IF(BPU!D196="","",BPU!D196)</f>
        <v/>
      </c>
      <c r="G196" s="38" t="str">
        <f>IF(AND('Détail des lignes'!$F193="Ligne",ISNUMBER(D196),ISNUMBER(F196)),ROUND(D196*F196,2),"")</f>
        <v/>
      </c>
      <c r="H196" s="38" t="str">
        <f>IF(AND('Détail des lignes'!$F193="Ligne",ISNUMBER(E196),ISNUMBER(F196)),ROUND(E196*F196,2),"")</f>
        <v/>
      </c>
    </row>
    <row r="197" ht="26" customHeight="1">
      <c r="A197" s="35" t="str">
        <f>IF(BPU!A197="","",BPU!A197)</f>
        <v/>
      </c>
      <c r="B197" s="32" t="str">
        <f>IF(BPU!B197="","",BPU!B197)</f>
        <v/>
      </c>
      <c r="C197" s="35" t="str">
        <f>IF(BPU!C197="","",BPU!C197)</f>
        <v/>
      </c>
      <c r="D197" s="36" t="n"/>
      <c r="E197" s="36" t="n"/>
      <c r="F197" s="37" t="str">
        <f>IF(BPU!D197="","",BPU!D197)</f>
        <v/>
      </c>
      <c r="G197" s="38" t="str">
        <f>IF(AND('Détail des lignes'!$F194="Ligne",ISNUMBER(D197),ISNUMBER(F197)),ROUND(D197*F197,2),"")</f>
        <v/>
      </c>
      <c r="H197" s="38" t="str">
        <f>IF(AND('Détail des lignes'!$F194="Ligne",ISNUMBER(E197),ISNUMBER(F197)),ROUND(E197*F197,2),"")</f>
        <v/>
      </c>
    </row>
    <row r="198" ht="26" customHeight="1">
      <c r="A198" s="35" t="str">
        <f>IF(BPU!A198="","",BPU!A198)</f>
        <v/>
      </c>
      <c r="B198" s="32" t="str">
        <f>IF(BPU!B198="","",BPU!B198)</f>
        <v/>
      </c>
      <c r="C198" s="35" t="str">
        <f>IF(BPU!C198="","",BPU!C198)</f>
        <v/>
      </c>
      <c r="D198" s="36" t="n"/>
      <c r="E198" s="36" t="n"/>
      <c r="F198" s="37" t="str">
        <f>IF(BPU!D198="","",BPU!D198)</f>
        <v/>
      </c>
      <c r="G198" s="38" t="str">
        <f>IF(AND('Détail des lignes'!$F195="Ligne",ISNUMBER(D198),ISNUMBER(F198)),ROUND(D198*F198,2),"")</f>
        <v/>
      </c>
      <c r="H198" s="38" t="str">
        <f>IF(AND('Détail des lignes'!$F195="Ligne",ISNUMBER(E198),ISNUMBER(F198)),ROUND(E198*F198,2),"")</f>
        <v/>
      </c>
    </row>
    <row r="199" ht="26" customHeight="1">
      <c r="A199" s="35" t="str">
        <f>IF(BPU!A199="","",BPU!A199)</f>
        <v/>
      </c>
      <c r="B199" s="32" t="str">
        <f>IF(BPU!B199="","",BPU!B199)</f>
        <v/>
      </c>
      <c r="C199" s="35" t="str">
        <f>IF(BPU!C199="","",BPU!C199)</f>
        <v/>
      </c>
      <c r="D199" s="36" t="n"/>
      <c r="E199" s="36" t="n"/>
      <c r="F199" s="37" t="str">
        <f>IF(BPU!D199="","",BPU!D199)</f>
        <v/>
      </c>
      <c r="G199" s="38" t="str">
        <f>IF(AND('Détail des lignes'!$F196="Ligne",ISNUMBER(D199),ISNUMBER(F199)),ROUND(D199*F199,2),"")</f>
        <v/>
      </c>
      <c r="H199" s="38" t="str">
        <f>IF(AND('Détail des lignes'!$F196="Ligne",ISNUMBER(E199),ISNUMBER(F199)),ROUND(E199*F199,2),"")</f>
        <v/>
      </c>
    </row>
    <row r="200" ht="26" customHeight="1">
      <c r="A200" s="35" t="str">
        <f>IF(BPU!A200="","",BPU!A200)</f>
        <v/>
      </c>
      <c r="B200" s="32" t="str">
        <f>IF(BPU!B200="","",BPU!B200)</f>
        <v/>
      </c>
      <c r="C200" s="35" t="str">
        <f>IF(BPU!C200="","",BPU!C200)</f>
        <v/>
      </c>
      <c r="D200" s="36" t="n"/>
      <c r="E200" s="36" t="n"/>
      <c r="F200" s="37" t="str">
        <f>IF(BPU!D200="","",BPU!D200)</f>
        <v/>
      </c>
      <c r="G200" s="38" t="str">
        <f>IF(AND('Détail des lignes'!$F197="Ligne",ISNUMBER(D200),ISNUMBER(F200)),ROUND(D200*F200,2),"")</f>
        <v/>
      </c>
      <c r="H200" s="38" t="str">
        <f>IF(AND('Détail des lignes'!$F197="Ligne",ISNUMBER(E200),ISNUMBER(F200)),ROUND(E200*F200,2),"")</f>
        <v/>
      </c>
    </row>
    <row r="201" ht="26" customHeight="1">
      <c r="A201" s="35" t="str">
        <f>IF(BPU!A201="","",BPU!A201)</f>
        <v/>
      </c>
      <c r="B201" s="32" t="str">
        <f>IF(BPU!B201="","",BPU!B201)</f>
        <v/>
      </c>
      <c r="C201" s="35" t="str">
        <f>IF(BPU!C201="","",BPU!C201)</f>
        <v/>
      </c>
      <c r="D201" s="36" t="n"/>
      <c r="E201" s="36" t="n"/>
      <c r="F201" s="37" t="str">
        <f>IF(BPU!D201="","",BPU!D201)</f>
        <v/>
      </c>
      <c r="G201" s="38" t="str">
        <f>IF(AND('Détail des lignes'!$F198="Ligne",ISNUMBER(D201),ISNUMBER(F201)),ROUND(D201*F201,2),"")</f>
        <v/>
      </c>
      <c r="H201" s="38" t="str">
        <f>IF(AND('Détail des lignes'!$F198="Ligne",ISNUMBER(E201),ISNUMBER(F201)),ROUND(E201*F201,2),"")</f>
        <v/>
      </c>
    </row>
    <row r="202" ht="26" customHeight="1">
      <c r="A202" s="35" t="str">
        <f>IF(BPU!A202="","",BPU!A202)</f>
        <v/>
      </c>
      <c r="B202" s="32" t="str">
        <f>IF(BPU!B202="","",BPU!B202)</f>
        <v/>
      </c>
      <c r="C202" s="35" t="str">
        <f>IF(BPU!C202="","",BPU!C202)</f>
        <v/>
      </c>
      <c r="D202" s="36" t="n"/>
      <c r="E202" s="36" t="n"/>
      <c r="F202" s="37" t="str">
        <f>IF(BPU!D202="","",BPU!D202)</f>
        <v/>
      </c>
      <c r="G202" s="38" t="str">
        <f>IF(AND('Détail des lignes'!$F199="Ligne",ISNUMBER(D202),ISNUMBER(F202)),ROUND(D202*F202,2),"")</f>
        <v/>
      </c>
      <c r="H202" s="38" t="str">
        <f>IF(AND('Détail des lignes'!$F199="Ligne",ISNUMBER(E202),ISNUMBER(F202)),ROUND(E202*F202,2),"")</f>
        <v/>
      </c>
    </row>
    <row r="203" ht="26" customHeight="1">
      <c r="A203" s="35" t="str">
        <f>IF(BPU!A203="","",BPU!A203)</f>
        <v/>
      </c>
      <c r="B203" s="32" t="str">
        <f>IF(BPU!B203="","",BPU!B203)</f>
        <v/>
      </c>
      <c r="C203" s="35" t="str">
        <f>IF(BPU!C203="","",BPU!C203)</f>
        <v/>
      </c>
      <c r="D203" s="36" t="n"/>
      <c r="E203" s="36" t="n"/>
      <c r="F203" s="37" t="str">
        <f>IF(BPU!D203="","",BPU!D203)</f>
        <v/>
      </c>
      <c r="G203" s="38" t="str">
        <f>IF(AND('Détail des lignes'!$F200="Ligne",ISNUMBER(D203),ISNUMBER(F203)),ROUND(D203*F203,2),"")</f>
        <v/>
      </c>
      <c r="H203" s="38" t="str">
        <f>IF(AND('Détail des lignes'!$F200="Ligne",ISNUMBER(E203),ISNUMBER(F203)),ROUND(E203*F203,2),"")</f>
        <v/>
      </c>
    </row>
    <row r="204" ht="26" customHeight="1">
      <c r="A204" s="35" t="str">
        <f>IF(BPU!A204="","",BPU!A204)</f>
        <v/>
      </c>
      <c r="B204" s="32" t="str">
        <f>IF(BPU!B204="","",BPU!B204)</f>
        <v/>
      </c>
      <c r="C204" s="35" t="str">
        <f>IF(BPU!C204="","",BPU!C204)</f>
        <v/>
      </c>
      <c r="D204" s="36" t="n"/>
      <c r="E204" s="36" t="n"/>
      <c r="F204" s="37" t="str">
        <f>IF(BPU!D204="","",BPU!D204)</f>
        <v/>
      </c>
      <c r="G204" s="38" t="str">
        <f>IF(AND('Détail des lignes'!$F201="Ligne",ISNUMBER(D204),ISNUMBER(F204)),ROUND(D204*F204,2),"")</f>
        <v/>
      </c>
      <c r="H204" s="38" t="str">
        <f>IF(AND('Détail des lignes'!$F201="Ligne",ISNUMBER(E204),ISNUMBER(F204)),ROUND(E204*F204,2),"")</f>
        <v/>
      </c>
    </row>
    <row r="205" ht="26" customHeight="1">
      <c r="A205" s="35" t="str">
        <f>IF(BPU!A205="","",BPU!A205)</f>
        <v/>
      </c>
      <c r="B205" s="32" t="str">
        <f>IF(BPU!B205="","",BPU!B205)</f>
        <v/>
      </c>
      <c r="C205" s="35" t="str">
        <f>IF(BPU!C205="","",BPU!C205)</f>
        <v/>
      </c>
      <c r="D205" s="36" t="n"/>
      <c r="E205" s="36" t="n"/>
      <c r="F205" s="37" t="str">
        <f>IF(BPU!D205="","",BPU!D205)</f>
        <v/>
      </c>
      <c r="G205" s="38" t="str">
        <f>IF(AND('Détail des lignes'!$F202="Ligne",ISNUMBER(D205),ISNUMBER(F205)),ROUND(D205*F205,2),"")</f>
        <v/>
      </c>
      <c r="H205" s="38" t="str">
        <f>IF(AND('Détail des lignes'!$F202="Ligne",ISNUMBER(E205),ISNUMBER(F205)),ROUND(E205*F205,2),"")</f>
        <v/>
      </c>
    </row>
    <row r="206" ht="26" customHeight="1">
      <c r="A206" s="35" t="str">
        <f>IF(BPU!A206="","",BPU!A206)</f>
        <v/>
      </c>
      <c r="B206" s="32" t="str">
        <f>IF(BPU!B206="","",BPU!B206)</f>
        <v/>
      </c>
      <c r="C206" s="35" t="str">
        <f>IF(BPU!C206="","",BPU!C206)</f>
        <v/>
      </c>
      <c r="D206" s="36" t="n"/>
      <c r="E206" s="36" t="n"/>
      <c r="F206" s="37" t="str">
        <f>IF(BPU!D206="","",BPU!D206)</f>
        <v/>
      </c>
      <c r="G206" s="38" t="str">
        <f>IF(AND('Détail des lignes'!$F203="Ligne",ISNUMBER(D206),ISNUMBER(F206)),ROUND(D206*F206,2),"")</f>
        <v/>
      </c>
      <c r="H206" s="38" t="str">
        <f>IF(AND('Détail des lignes'!$F203="Ligne",ISNUMBER(E206),ISNUMBER(F206)),ROUND(E206*F206,2),"")</f>
        <v/>
      </c>
    </row>
    <row r="207" ht="26" customHeight="1">
      <c r="A207" s="35" t="str">
        <f>IF(BPU!A207="","",BPU!A207)</f>
        <v/>
      </c>
      <c r="B207" s="32" t="str">
        <f>IF(BPU!B207="","",BPU!B207)</f>
        <v/>
      </c>
      <c r="C207" s="35" t="str">
        <f>IF(BPU!C207="","",BPU!C207)</f>
        <v/>
      </c>
      <c r="D207" s="36" t="n"/>
      <c r="E207" s="36" t="n"/>
      <c r="F207" s="37" t="str">
        <f>IF(BPU!D207="","",BPU!D207)</f>
        <v/>
      </c>
      <c r="G207" s="38" t="str">
        <f>IF(AND('Détail des lignes'!$F204="Ligne",ISNUMBER(D207),ISNUMBER(F207)),ROUND(D207*F207,2),"")</f>
        <v/>
      </c>
      <c r="H207" s="38" t="str">
        <f>IF(AND('Détail des lignes'!$F204="Ligne",ISNUMBER(E207),ISNUMBER(F207)),ROUND(E207*F207,2),"")</f>
        <v/>
      </c>
    </row>
    <row r="208" ht="26" customHeight="1">
      <c r="A208" s="35" t="str">
        <f>IF(BPU!A208="","",BPU!A208)</f>
        <v/>
      </c>
      <c r="B208" s="32" t="str">
        <f>IF(BPU!B208="","",BPU!B208)</f>
        <v/>
      </c>
      <c r="C208" s="35" t="str">
        <f>IF(BPU!C208="","",BPU!C208)</f>
        <v/>
      </c>
      <c r="D208" s="36" t="n"/>
      <c r="E208" s="36" t="n"/>
      <c r="F208" s="37" t="str">
        <f>IF(BPU!D208="","",BPU!D208)</f>
        <v/>
      </c>
      <c r="G208" s="38" t="str">
        <f>IF(AND('Détail des lignes'!$F205="Ligne",ISNUMBER(D208),ISNUMBER(F208)),ROUND(D208*F208,2),"")</f>
        <v/>
      </c>
      <c r="H208" s="38" t="str">
        <f>IF(AND('Détail des lignes'!$F205="Ligne",ISNUMBER(E208),ISNUMBER(F208)),ROUND(E208*F208,2),"")</f>
        <v/>
      </c>
    </row>
    <row r="209" ht="26" customHeight="1">
      <c r="A209" s="35" t="str">
        <f>IF(BPU!A209="","",BPU!A209)</f>
        <v/>
      </c>
      <c r="B209" s="32" t="str">
        <f>IF(BPU!B209="","",BPU!B209)</f>
        <v/>
      </c>
      <c r="C209" s="35" t="str">
        <f>IF(BPU!C209="","",BPU!C209)</f>
        <v/>
      </c>
      <c r="D209" s="36" t="n"/>
      <c r="E209" s="36" t="n"/>
      <c r="F209" s="37" t="str">
        <f>IF(BPU!D209="","",BPU!D209)</f>
        <v/>
      </c>
      <c r="G209" s="38" t="str">
        <f>IF(AND('Détail des lignes'!$F206="Ligne",ISNUMBER(D209),ISNUMBER(F209)),ROUND(D209*F209,2),"")</f>
        <v/>
      </c>
      <c r="H209" s="38" t="str">
        <f>IF(AND('Détail des lignes'!$F206="Ligne",ISNUMBER(E209),ISNUMBER(F209)),ROUND(E209*F209,2),"")</f>
        <v/>
      </c>
    </row>
    <row r="210" ht="26" customHeight="1">
      <c r="A210" s="35" t="str">
        <f>IF(BPU!A210="","",BPU!A210)</f>
        <v/>
      </c>
      <c r="B210" s="32" t="str">
        <f>IF(BPU!B210="","",BPU!B210)</f>
        <v/>
      </c>
      <c r="C210" s="35" t="str">
        <f>IF(BPU!C210="","",BPU!C210)</f>
        <v/>
      </c>
      <c r="D210" s="36" t="n"/>
      <c r="E210" s="36" t="n"/>
      <c r="F210" s="37" t="str">
        <f>IF(BPU!D210="","",BPU!D210)</f>
        <v/>
      </c>
      <c r="G210" s="38" t="str">
        <f>IF(AND('Détail des lignes'!$F207="Ligne",ISNUMBER(D210),ISNUMBER(F210)),ROUND(D210*F210,2),"")</f>
        <v/>
      </c>
      <c r="H210" s="38" t="str">
        <f>IF(AND('Détail des lignes'!$F207="Ligne",ISNUMBER(E210),ISNUMBER(F210)),ROUND(E210*F210,2),"")</f>
        <v/>
      </c>
    </row>
    <row r="211" ht="26" customHeight="1">
      <c r="A211" s="35" t="str">
        <f>IF(BPU!A211="","",BPU!A211)</f>
        <v/>
      </c>
      <c r="B211" s="32" t="str">
        <f>IF(BPU!B211="","",BPU!B211)</f>
        <v/>
      </c>
      <c r="C211" s="35" t="str">
        <f>IF(BPU!C211="","",BPU!C211)</f>
        <v/>
      </c>
      <c r="D211" s="36" t="n"/>
      <c r="E211" s="36" t="n"/>
      <c r="F211" s="37" t="str">
        <f>IF(BPU!D211="","",BPU!D211)</f>
        <v/>
      </c>
      <c r="G211" s="38" t="str">
        <f>IF(AND('Détail des lignes'!$F208="Ligne",ISNUMBER(D211),ISNUMBER(F211)),ROUND(D211*F211,2),"")</f>
        <v/>
      </c>
      <c r="H211" s="38" t="str">
        <f>IF(AND('Détail des lignes'!$F208="Ligne",ISNUMBER(E211),ISNUMBER(F211)),ROUND(E211*F211,2),"")</f>
        <v/>
      </c>
    </row>
    <row r="212" ht="26" customHeight="1">
      <c r="A212" s="35" t="str">
        <f>IF(BPU!A212="","",BPU!A212)</f>
        <v/>
      </c>
      <c r="B212" s="32" t="str">
        <f>IF(BPU!B212="","",BPU!B212)</f>
        <v/>
      </c>
      <c r="C212" s="35" t="str">
        <f>IF(BPU!C212="","",BPU!C212)</f>
        <v/>
      </c>
      <c r="D212" s="36" t="n"/>
      <c r="E212" s="36" t="n"/>
      <c r="F212" s="37" t="str">
        <f>IF(BPU!D212="","",BPU!D212)</f>
        <v/>
      </c>
      <c r="G212" s="38" t="str">
        <f>IF(AND('Détail des lignes'!$F209="Ligne",ISNUMBER(D212),ISNUMBER(F212)),ROUND(D212*F212,2),"")</f>
        <v/>
      </c>
      <c r="H212" s="38" t="str">
        <f>IF(AND('Détail des lignes'!$F209="Ligne",ISNUMBER(E212),ISNUMBER(F212)),ROUND(E212*F212,2),"")</f>
        <v/>
      </c>
    </row>
    <row r="213" ht="26" customHeight="1">
      <c r="A213" s="35" t="str">
        <f>IF(BPU!A213="","",BPU!A213)</f>
        <v/>
      </c>
      <c r="B213" s="32" t="str">
        <f>IF(BPU!B213="","",BPU!B213)</f>
        <v/>
      </c>
      <c r="C213" s="35" t="str">
        <f>IF(BPU!C213="","",BPU!C213)</f>
        <v/>
      </c>
      <c r="D213" s="36" t="n"/>
      <c r="E213" s="36" t="n"/>
      <c r="F213" s="37" t="str">
        <f>IF(BPU!D213="","",BPU!D213)</f>
        <v/>
      </c>
      <c r="G213" s="38" t="str">
        <f>IF(AND('Détail des lignes'!$F210="Ligne",ISNUMBER(D213),ISNUMBER(F213)),ROUND(D213*F213,2),"")</f>
        <v/>
      </c>
      <c r="H213" s="38" t="str">
        <f>IF(AND('Détail des lignes'!$F210="Ligne",ISNUMBER(E213),ISNUMBER(F213)),ROUND(E213*F213,2),"")</f>
        <v/>
      </c>
    </row>
    <row r="214" ht="26" customHeight="1">
      <c r="A214" s="35" t="str">
        <f>IF(BPU!A214="","",BPU!A214)</f>
        <v/>
      </c>
      <c r="B214" s="32" t="str">
        <f>IF(BPU!B214="","",BPU!B214)</f>
        <v/>
      </c>
      <c r="C214" s="35" t="str">
        <f>IF(BPU!C214="","",BPU!C214)</f>
        <v/>
      </c>
      <c r="D214" s="36" t="n"/>
      <c r="E214" s="36" t="n"/>
      <c r="F214" s="37" t="str">
        <f>IF(BPU!D214="","",BPU!D214)</f>
        <v/>
      </c>
      <c r="G214" s="38" t="str">
        <f>IF(AND('Détail des lignes'!$F211="Ligne",ISNUMBER(D214),ISNUMBER(F214)),ROUND(D214*F214,2),"")</f>
        <v/>
      </c>
      <c r="H214" s="38" t="str">
        <f>IF(AND('Détail des lignes'!$F211="Ligne",ISNUMBER(E214),ISNUMBER(F214)),ROUND(E214*F214,2),"")</f>
        <v/>
      </c>
    </row>
    <row r="215" ht="26" customHeight="1">
      <c r="A215" s="35" t="str">
        <f>IF(BPU!A215="","",BPU!A215)</f>
        <v/>
      </c>
      <c r="B215" s="32" t="str">
        <f>IF(BPU!B215="","",BPU!B215)</f>
        <v/>
      </c>
      <c r="C215" s="35" t="str">
        <f>IF(BPU!C215="","",BPU!C215)</f>
        <v/>
      </c>
      <c r="D215" s="36" t="n"/>
      <c r="E215" s="36" t="n"/>
      <c r="F215" s="37" t="str">
        <f>IF(BPU!D215="","",BPU!D215)</f>
        <v/>
      </c>
      <c r="G215" s="38" t="str">
        <f>IF(AND('Détail des lignes'!$F212="Ligne",ISNUMBER(D215),ISNUMBER(F215)),ROUND(D215*F215,2),"")</f>
        <v/>
      </c>
      <c r="H215" s="38" t="str">
        <f>IF(AND('Détail des lignes'!$F212="Ligne",ISNUMBER(E215),ISNUMBER(F215)),ROUND(E215*F215,2),"")</f>
        <v/>
      </c>
    </row>
    <row r="216" ht="26" customHeight="1">
      <c r="A216" s="35" t="str">
        <f>IF(BPU!A216="","",BPU!A216)</f>
        <v/>
      </c>
      <c r="B216" s="32" t="str">
        <f>IF(BPU!B216="","",BPU!B216)</f>
        <v/>
      </c>
      <c r="C216" s="35" t="str">
        <f>IF(BPU!C216="","",BPU!C216)</f>
        <v/>
      </c>
      <c r="D216" s="36" t="n"/>
      <c r="E216" s="36" t="n"/>
      <c r="F216" s="37" t="str">
        <f>IF(BPU!D216="","",BPU!D216)</f>
        <v/>
      </c>
      <c r="G216" s="38" t="str">
        <f>IF(AND('Détail des lignes'!$F213="Ligne",ISNUMBER(D216),ISNUMBER(F216)),ROUND(D216*F216,2),"")</f>
        <v/>
      </c>
      <c r="H216" s="38" t="str">
        <f>IF(AND('Détail des lignes'!$F213="Ligne",ISNUMBER(E216),ISNUMBER(F216)),ROUND(E216*F216,2),"")</f>
        <v/>
      </c>
    </row>
    <row r="217" ht="26" customHeight="1">
      <c r="A217" s="35" t="str">
        <f>IF(BPU!A217="","",BPU!A217)</f>
        <v/>
      </c>
      <c r="B217" s="32" t="str">
        <f>IF(BPU!B217="","",BPU!B217)</f>
        <v/>
      </c>
      <c r="C217" s="35" t="str">
        <f>IF(BPU!C217="","",BPU!C217)</f>
        <v/>
      </c>
      <c r="D217" s="36" t="n"/>
      <c r="E217" s="36" t="n"/>
      <c r="F217" s="37" t="str">
        <f>IF(BPU!D217="","",BPU!D217)</f>
        <v/>
      </c>
      <c r="G217" s="38" t="str">
        <f>IF(AND('Détail des lignes'!$F214="Ligne",ISNUMBER(D217),ISNUMBER(F217)),ROUND(D217*F217,2),"")</f>
        <v/>
      </c>
      <c r="H217" s="38" t="str">
        <f>IF(AND('Détail des lignes'!$F214="Ligne",ISNUMBER(E217),ISNUMBER(F217)),ROUND(E217*F217,2),"")</f>
        <v/>
      </c>
    </row>
    <row r="218" ht="26" customHeight="1">
      <c r="A218" s="35" t="str">
        <f>IF(BPU!A218="","",BPU!A218)</f>
        <v/>
      </c>
      <c r="B218" s="32" t="str">
        <f>IF(BPU!B218="","",BPU!B218)</f>
        <v/>
      </c>
      <c r="C218" s="35" t="str">
        <f>IF(BPU!C218="","",BPU!C218)</f>
        <v/>
      </c>
      <c r="D218" s="36" t="n"/>
      <c r="E218" s="36" t="n"/>
      <c r="F218" s="37" t="str">
        <f>IF(BPU!D218="","",BPU!D218)</f>
        <v/>
      </c>
      <c r="G218" s="38" t="str">
        <f>IF(AND('Détail des lignes'!$F215="Ligne",ISNUMBER(D218),ISNUMBER(F218)),ROUND(D218*F218,2),"")</f>
        <v/>
      </c>
      <c r="H218" s="38" t="str">
        <f>IF(AND('Détail des lignes'!$F215="Ligne",ISNUMBER(E218),ISNUMBER(F218)),ROUND(E218*F218,2),"")</f>
        <v/>
      </c>
    </row>
    <row r="219" ht="26" customHeight="1">
      <c r="A219" s="35" t="str">
        <f>IF(BPU!A219="","",BPU!A219)</f>
        <v/>
      </c>
      <c r="B219" s="32" t="str">
        <f>IF(BPU!B219="","",BPU!B219)</f>
        <v/>
      </c>
      <c r="C219" s="35" t="str">
        <f>IF(BPU!C219="","",BPU!C219)</f>
        <v/>
      </c>
      <c r="D219" s="36" t="n"/>
      <c r="E219" s="36" t="n"/>
      <c r="F219" s="37" t="str">
        <f>IF(BPU!D219="","",BPU!D219)</f>
        <v/>
      </c>
      <c r="G219" s="38" t="str">
        <f>IF(AND('Détail des lignes'!$F216="Ligne",ISNUMBER(D219),ISNUMBER(F219)),ROUND(D219*F219,2),"")</f>
        <v/>
      </c>
      <c r="H219" s="38" t="str">
        <f>IF(AND('Détail des lignes'!$F216="Ligne",ISNUMBER(E219),ISNUMBER(F219)),ROUND(E219*F219,2),"")</f>
        <v/>
      </c>
    </row>
    <row r="220" ht="26" customHeight="1">
      <c r="A220" s="35" t="str">
        <f>IF(BPU!A220="","",BPU!A220)</f>
        <v/>
      </c>
      <c r="B220" s="32" t="str">
        <f>IF(BPU!B220="","",BPU!B220)</f>
        <v/>
      </c>
      <c r="C220" s="35" t="str">
        <f>IF(BPU!C220="","",BPU!C220)</f>
        <v/>
      </c>
      <c r="D220" s="36" t="n"/>
      <c r="E220" s="36" t="n"/>
      <c r="F220" s="37" t="str">
        <f>IF(BPU!D220="","",BPU!D220)</f>
        <v/>
      </c>
      <c r="G220" s="38" t="str">
        <f>IF(AND('Détail des lignes'!$F217="Ligne",ISNUMBER(D220),ISNUMBER(F220)),ROUND(D220*F220,2),"")</f>
        <v/>
      </c>
      <c r="H220" s="38" t="str">
        <f>IF(AND('Détail des lignes'!$F217="Ligne",ISNUMBER(E220),ISNUMBER(F220)),ROUND(E220*F220,2),"")</f>
        <v/>
      </c>
    </row>
    <row r="221" ht="26" customHeight="1">
      <c r="A221" s="35" t="str">
        <f>IF(BPU!A221="","",BPU!A221)</f>
        <v/>
      </c>
      <c r="B221" s="32" t="str">
        <f>IF(BPU!B221="","",BPU!B221)</f>
        <v/>
      </c>
      <c r="C221" s="35" t="str">
        <f>IF(BPU!C221="","",BPU!C221)</f>
        <v/>
      </c>
      <c r="D221" s="36" t="n"/>
      <c r="E221" s="36" t="n"/>
      <c r="F221" s="37" t="str">
        <f>IF(BPU!D221="","",BPU!D221)</f>
        <v/>
      </c>
      <c r="G221" s="38" t="str">
        <f>IF(AND('Détail des lignes'!$F218="Ligne",ISNUMBER(D221),ISNUMBER(F221)),ROUND(D221*F221,2),"")</f>
        <v/>
      </c>
      <c r="H221" s="38" t="str">
        <f>IF(AND('Détail des lignes'!$F218="Ligne",ISNUMBER(E221),ISNUMBER(F221)),ROUND(E221*F221,2),"")</f>
        <v/>
      </c>
    </row>
    <row r="222" ht="26" customHeight="1">
      <c r="A222" s="35" t="str">
        <f>IF(BPU!A222="","",BPU!A222)</f>
        <v/>
      </c>
      <c r="B222" s="32" t="str">
        <f>IF(BPU!B222="","",BPU!B222)</f>
        <v/>
      </c>
      <c r="C222" s="35" t="str">
        <f>IF(BPU!C222="","",BPU!C222)</f>
        <v/>
      </c>
      <c r="D222" s="36" t="n"/>
      <c r="E222" s="36" t="n"/>
      <c r="F222" s="37" t="str">
        <f>IF(BPU!D222="","",BPU!D222)</f>
        <v/>
      </c>
      <c r="G222" s="38" t="str">
        <f>IF(AND('Détail des lignes'!$F219="Ligne",ISNUMBER(D222),ISNUMBER(F222)),ROUND(D222*F222,2),"")</f>
        <v/>
      </c>
      <c r="H222" s="38" t="str">
        <f>IF(AND('Détail des lignes'!$F219="Ligne",ISNUMBER(E222),ISNUMBER(F222)),ROUND(E222*F222,2),"")</f>
        <v/>
      </c>
    </row>
    <row r="223" ht="26" customHeight="1">
      <c r="A223" s="35" t="str">
        <f>IF(BPU!A223="","",BPU!A223)</f>
        <v/>
      </c>
      <c r="B223" s="32" t="str">
        <f>IF(BPU!B223="","",BPU!B223)</f>
        <v/>
      </c>
      <c r="C223" s="35" t="str">
        <f>IF(BPU!C223="","",BPU!C223)</f>
        <v/>
      </c>
      <c r="D223" s="36" t="n"/>
      <c r="E223" s="36" t="n"/>
      <c r="F223" s="37" t="str">
        <f>IF(BPU!D223="","",BPU!D223)</f>
        <v/>
      </c>
      <c r="G223" s="38" t="str">
        <f>IF(AND('Détail des lignes'!$F220="Ligne",ISNUMBER(D223),ISNUMBER(F223)),ROUND(D223*F223,2),"")</f>
        <v/>
      </c>
      <c r="H223" s="38" t="str">
        <f>IF(AND('Détail des lignes'!$F220="Ligne",ISNUMBER(E223),ISNUMBER(F223)),ROUND(E223*F223,2),"")</f>
        <v/>
      </c>
    </row>
    <row r="224" ht="26" customHeight="1">
      <c r="A224" s="35" t="str">
        <f>IF(BPU!A224="","",BPU!A224)</f>
        <v/>
      </c>
      <c r="B224" s="32" t="str">
        <f>IF(BPU!B224="","",BPU!B224)</f>
        <v/>
      </c>
      <c r="C224" s="35" t="str">
        <f>IF(BPU!C224="","",BPU!C224)</f>
        <v/>
      </c>
      <c r="D224" s="36" t="n"/>
      <c r="E224" s="36" t="n"/>
      <c r="F224" s="37" t="str">
        <f>IF(BPU!D224="","",BPU!D224)</f>
        <v/>
      </c>
      <c r="G224" s="38" t="str">
        <f>IF(AND('Détail des lignes'!$F221="Ligne",ISNUMBER(D224),ISNUMBER(F224)),ROUND(D224*F224,2),"")</f>
        <v/>
      </c>
      <c r="H224" s="38" t="str">
        <f>IF(AND('Détail des lignes'!$F221="Ligne",ISNUMBER(E224),ISNUMBER(F224)),ROUND(E224*F224,2),"")</f>
        <v/>
      </c>
    </row>
    <row r="225" ht="26" customHeight="1">
      <c r="A225" s="35" t="str">
        <f>IF(BPU!A225="","",BPU!A225)</f>
        <v/>
      </c>
      <c r="B225" s="32" t="str">
        <f>IF(BPU!B225="","",BPU!B225)</f>
        <v/>
      </c>
      <c r="C225" s="35" t="str">
        <f>IF(BPU!C225="","",BPU!C225)</f>
        <v/>
      </c>
      <c r="D225" s="36" t="n"/>
      <c r="E225" s="36" t="n"/>
      <c r="F225" s="37" t="str">
        <f>IF(BPU!D225="","",BPU!D225)</f>
        <v/>
      </c>
      <c r="G225" s="38" t="str">
        <f>IF(AND('Détail des lignes'!$F222="Ligne",ISNUMBER(D225),ISNUMBER(F225)),ROUND(D225*F225,2),"")</f>
        <v/>
      </c>
      <c r="H225" s="38" t="str">
        <f>IF(AND('Détail des lignes'!$F222="Ligne",ISNUMBER(E225),ISNUMBER(F225)),ROUND(E225*F225,2),"")</f>
        <v/>
      </c>
    </row>
    <row r="226" ht="26" customHeight="1">
      <c r="A226" s="35" t="str">
        <f>IF(BPU!A226="","",BPU!A226)</f>
        <v/>
      </c>
      <c r="B226" s="32" t="str">
        <f>IF(BPU!B226="","",BPU!B226)</f>
        <v/>
      </c>
      <c r="C226" s="35" t="str">
        <f>IF(BPU!C226="","",BPU!C226)</f>
        <v/>
      </c>
      <c r="D226" s="36" t="n"/>
      <c r="E226" s="36" t="n"/>
      <c r="F226" s="37" t="str">
        <f>IF(BPU!D226="","",BPU!D226)</f>
        <v/>
      </c>
      <c r="G226" s="38" t="str">
        <f>IF(AND('Détail des lignes'!$F223="Ligne",ISNUMBER(D226),ISNUMBER(F226)),ROUND(D226*F226,2),"")</f>
        <v/>
      </c>
      <c r="H226" s="38" t="str">
        <f>IF(AND('Détail des lignes'!$F223="Ligne",ISNUMBER(E226),ISNUMBER(F226)),ROUND(E226*F226,2),"")</f>
        <v/>
      </c>
    </row>
    <row r="227" ht="26" customHeight="1">
      <c r="A227" s="35" t="str">
        <f>IF(BPU!A227="","",BPU!A227)</f>
        <v/>
      </c>
      <c r="B227" s="32" t="str">
        <f>IF(BPU!B227="","",BPU!B227)</f>
        <v/>
      </c>
      <c r="C227" s="35" t="str">
        <f>IF(BPU!C227="","",BPU!C227)</f>
        <v/>
      </c>
      <c r="D227" s="36" t="n"/>
      <c r="E227" s="36" t="n"/>
      <c r="F227" s="37" t="str">
        <f>IF(BPU!D227="","",BPU!D227)</f>
        <v/>
      </c>
      <c r="G227" s="38" t="str">
        <f>IF(AND('Détail des lignes'!$F224="Ligne",ISNUMBER(D227),ISNUMBER(F227)),ROUND(D227*F227,2),"")</f>
        <v/>
      </c>
      <c r="H227" s="38" t="str">
        <f>IF(AND('Détail des lignes'!$F224="Ligne",ISNUMBER(E227),ISNUMBER(F227)),ROUND(E227*F227,2),"")</f>
        <v/>
      </c>
    </row>
    <row r="228" ht="26" customHeight="1">
      <c r="A228" s="35" t="str">
        <f>IF(BPU!A228="","",BPU!A228)</f>
        <v/>
      </c>
      <c r="B228" s="32" t="str">
        <f>IF(BPU!B228="","",BPU!B228)</f>
        <v/>
      </c>
      <c r="C228" s="35" t="str">
        <f>IF(BPU!C228="","",BPU!C228)</f>
        <v/>
      </c>
      <c r="D228" s="36" t="n"/>
      <c r="E228" s="36" t="n"/>
      <c r="F228" s="37" t="str">
        <f>IF(BPU!D228="","",BPU!D228)</f>
        <v/>
      </c>
      <c r="G228" s="38" t="str">
        <f>IF(AND('Détail des lignes'!$F225="Ligne",ISNUMBER(D228),ISNUMBER(F228)),ROUND(D228*F228,2),"")</f>
        <v/>
      </c>
      <c r="H228" s="38" t="str">
        <f>IF(AND('Détail des lignes'!$F225="Ligne",ISNUMBER(E228),ISNUMBER(F228)),ROUND(E228*F228,2),"")</f>
        <v/>
      </c>
    </row>
    <row r="229" ht="26" customHeight="1">
      <c r="A229" s="35" t="str">
        <f>IF(BPU!A229="","",BPU!A229)</f>
        <v/>
      </c>
      <c r="B229" s="32" t="str">
        <f>IF(BPU!B229="","",BPU!B229)</f>
        <v/>
      </c>
      <c r="C229" s="35" t="str">
        <f>IF(BPU!C229="","",BPU!C229)</f>
        <v/>
      </c>
      <c r="D229" s="36" t="n"/>
      <c r="E229" s="36" t="n"/>
      <c r="F229" s="37" t="str">
        <f>IF(BPU!D229="","",BPU!D229)</f>
        <v/>
      </c>
      <c r="G229" s="38" t="str">
        <f>IF(AND('Détail des lignes'!$F226="Ligne",ISNUMBER(D229),ISNUMBER(F229)),ROUND(D229*F229,2),"")</f>
        <v/>
      </c>
      <c r="H229" s="38" t="str">
        <f>IF(AND('Détail des lignes'!$F226="Ligne",ISNUMBER(E229),ISNUMBER(F229)),ROUND(E229*F229,2),"")</f>
        <v/>
      </c>
    </row>
    <row r="230" ht="26" customHeight="1">
      <c r="A230" s="35" t="str">
        <f>IF(BPU!A230="","",BPU!A230)</f>
        <v/>
      </c>
      <c r="B230" s="32" t="str">
        <f>IF(BPU!B230="","",BPU!B230)</f>
        <v/>
      </c>
      <c r="C230" s="35" t="str">
        <f>IF(BPU!C230="","",BPU!C230)</f>
        <v/>
      </c>
      <c r="D230" s="36" t="n"/>
      <c r="E230" s="36" t="n"/>
      <c r="F230" s="37" t="str">
        <f>IF(BPU!D230="","",BPU!D230)</f>
        <v/>
      </c>
      <c r="G230" s="38" t="str">
        <f>IF(AND('Détail des lignes'!$F227="Ligne",ISNUMBER(D230),ISNUMBER(F230)),ROUND(D230*F230,2),"")</f>
        <v/>
      </c>
      <c r="H230" s="38" t="str">
        <f>IF(AND('Détail des lignes'!$F227="Ligne",ISNUMBER(E230),ISNUMBER(F230)),ROUND(E230*F230,2),"")</f>
        <v/>
      </c>
    </row>
    <row r="231" ht="26" customHeight="1">
      <c r="A231" s="35" t="str">
        <f>IF(BPU!A231="","",BPU!A231)</f>
        <v/>
      </c>
      <c r="B231" s="32" t="str">
        <f>IF(BPU!B231="","",BPU!B231)</f>
        <v/>
      </c>
      <c r="C231" s="35" t="str">
        <f>IF(BPU!C231="","",BPU!C231)</f>
        <v/>
      </c>
      <c r="D231" s="36" t="n"/>
      <c r="E231" s="36" t="n"/>
      <c r="F231" s="37" t="str">
        <f>IF(BPU!D231="","",BPU!D231)</f>
        <v/>
      </c>
      <c r="G231" s="38" t="str">
        <f>IF(AND('Détail des lignes'!$F228="Ligne",ISNUMBER(D231),ISNUMBER(F231)),ROUND(D231*F231,2),"")</f>
        <v/>
      </c>
      <c r="H231" s="38" t="str">
        <f>IF(AND('Détail des lignes'!$F228="Ligne",ISNUMBER(E231),ISNUMBER(F231)),ROUND(E231*F231,2),"")</f>
        <v/>
      </c>
    </row>
    <row r="232" ht="26" customHeight="1">
      <c r="A232" s="35" t="str">
        <f>IF(BPU!A232="","",BPU!A232)</f>
        <v/>
      </c>
      <c r="B232" s="32" t="str">
        <f>IF(BPU!B232="","",BPU!B232)</f>
        <v/>
      </c>
      <c r="C232" s="35" t="str">
        <f>IF(BPU!C232="","",BPU!C232)</f>
        <v/>
      </c>
      <c r="D232" s="36" t="n"/>
      <c r="E232" s="36" t="n"/>
      <c r="F232" s="37" t="str">
        <f>IF(BPU!D232="","",BPU!D232)</f>
        <v/>
      </c>
      <c r="G232" s="38" t="str">
        <f>IF(AND('Détail des lignes'!$F229="Ligne",ISNUMBER(D232),ISNUMBER(F232)),ROUND(D232*F232,2),"")</f>
        <v/>
      </c>
      <c r="H232" s="38" t="str">
        <f>IF(AND('Détail des lignes'!$F229="Ligne",ISNUMBER(E232),ISNUMBER(F232)),ROUND(E232*F232,2),"")</f>
        <v/>
      </c>
    </row>
    <row r="233" ht="26" customHeight="1">
      <c r="A233" s="35" t="str">
        <f>IF(BPU!A233="","",BPU!A233)</f>
        <v/>
      </c>
      <c r="B233" s="32" t="str">
        <f>IF(BPU!B233="","",BPU!B233)</f>
        <v/>
      </c>
      <c r="C233" s="35" t="str">
        <f>IF(BPU!C233="","",BPU!C233)</f>
        <v/>
      </c>
      <c r="D233" s="36" t="n"/>
      <c r="E233" s="36" t="n"/>
      <c r="F233" s="37" t="str">
        <f>IF(BPU!D233="","",BPU!D233)</f>
        <v/>
      </c>
      <c r="G233" s="38" t="str">
        <f>IF(AND('Détail des lignes'!$F230="Ligne",ISNUMBER(D233),ISNUMBER(F233)),ROUND(D233*F233,2),"")</f>
        <v/>
      </c>
      <c r="H233" s="38" t="str">
        <f>IF(AND('Détail des lignes'!$F230="Ligne",ISNUMBER(E233),ISNUMBER(F233)),ROUND(E233*F233,2),"")</f>
        <v/>
      </c>
    </row>
    <row r="234" ht="26" customHeight="1">
      <c r="A234" s="35" t="str">
        <f>IF(BPU!A234="","",BPU!A234)</f>
        <v/>
      </c>
      <c r="B234" s="32" t="str">
        <f>IF(BPU!B234="","",BPU!B234)</f>
        <v/>
      </c>
      <c r="C234" s="35" t="str">
        <f>IF(BPU!C234="","",BPU!C234)</f>
        <v/>
      </c>
      <c r="D234" s="36" t="n"/>
      <c r="E234" s="36" t="n"/>
      <c r="F234" s="37" t="str">
        <f>IF(BPU!D234="","",BPU!D234)</f>
        <v/>
      </c>
      <c r="G234" s="38" t="str">
        <f>IF(AND('Détail des lignes'!$F231="Ligne",ISNUMBER(D234),ISNUMBER(F234)),ROUND(D234*F234,2),"")</f>
        <v/>
      </c>
      <c r="H234" s="38" t="str">
        <f>IF(AND('Détail des lignes'!$F231="Ligne",ISNUMBER(E234),ISNUMBER(F234)),ROUND(E234*F234,2),"")</f>
        <v/>
      </c>
    </row>
    <row r="235" ht="26" customHeight="1">
      <c r="A235" s="35" t="str">
        <f>IF(BPU!A235="","",BPU!A235)</f>
        <v/>
      </c>
      <c r="B235" s="32" t="str">
        <f>IF(BPU!B235="","",BPU!B235)</f>
        <v/>
      </c>
      <c r="C235" s="35" t="str">
        <f>IF(BPU!C235="","",BPU!C235)</f>
        <v/>
      </c>
      <c r="D235" s="36" t="n"/>
      <c r="E235" s="36" t="n"/>
      <c r="F235" s="37" t="str">
        <f>IF(BPU!D235="","",BPU!D235)</f>
        <v/>
      </c>
      <c r="G235" s="38" t="str">
        <f>IF(AND('Détail des lignes'!$F232="Ligne",ISNUMBER(D235),ISNUMBER(F235)),ROUND(D235*F235,2),"")</f>
        <v/>
      </c>
      <c r="H235" s="38" t="str">
        <f>IF(AND('Détail des lignes'!$F232="Ligne",ISNUMBER(E235),ISNUMBER(F235)),ROUND(E235*F235,2),"")</f>
        <v/>
      </c>
    </row>
    <row r="236" ht="26" customHeight="1">
      <c r="A236" s="35" t="str">
        <f>IF(BPU!A236="","",BPU!A236)</f>
        <v/>
      </c>
      <c r="B236" s="32" t="str">
        <f>IF(BPU!B236="","",BPU!B236)</f>
        <v/>
      </c>
      <c r="C236" s="35" t="str">
        <f>IF(BPU!C236="","",BPU!C236)</f>
        <v/>
      </c>
      <c r="D236" s="36" t="n"/>
      <c r="E236" s="36" t="n"/>
      <c r="F236" s="37" t="str">
        <f>IF(BPU!D236="","",BPU!D236)</f>
        <v/>
      </c>
      <c r="G236" s="38" t="str">
        <f>IF(AND('Détail des lignes'!$F233="Ligne",ISNUMBER(D236),ISNUMBER(F236)),ROUND(D236*F236,2),"")</f>
        <v/>
      </c>
      <c r="H236" s="38" t="str">
        <f>IF(AND('Détail des lignes'!$F233="Ligne",ISNUMBER(E236),ISNUMBER(F236)),ROUND(E236*F236,2),"")</f>
        <v/>
      </c>
    </row>
    <row r="237" ht="26" customHeight="1">
      <c r="A237" s="35" t="str">
        <f>IF(BPU!A237="","",BPU!A237)</f>
        <v/>
      </c>
      <c r="B237" s="32" t="str">
        <f>IF(BPU!B237="","",BPU!B237)</f>
        <v/>
      </c>
      <c r="C237" s="35" t="str">
        <f>IF(BPU!C237="","",BPU!C237)</f>
        <v/>
      </c>
      <c r="D237" s="36" t="n"/>
      <c r="E237" s="36" t="n"/>
      <c r="F237" s="37" t="str">
        <f>IF(BPU!D237="","",BPU!D237)</f>
        <v/>
      </c>
      <c r="G237" s="38" t="str">
        <f>IF(AND('Détail des lignes'!$F234="Ligne",ISNUMBER(D237),ISNUMBER(F237)),ROUND(D237*F237,2),"")</f>
        <v/>
      </c>
      <c r="H237" s="38" t="str">
        <f>IF(AND('Détail des lignes'!$F234="Ligne",ISNUMBER(E237),ISNUMBER(F237)),ROUND(E237*F237,2),"")</f>
        <v/>
      </c>
    </row>
    <row r="238" ht="26" customHeight="1">
      <c r="A238" s="35" t="str">
        <f>IF(BPU!A238="","",BPU!A238)</f>
        <v/>
      </c>
      <c r="B238" s="32" t="str">
        <f>IF(BPU!B238="","",BPU!B238)</f>
        <v/>
      </c>
      <c r="C238" s="35" t="str">
        <f>IF(BPU!C238="","",BPU!C238)</f>
        <v/>
      </c>
      <c r="D238" s="36" t="n"/>
      <c r="E238" s="36" t="n"/>
      <c r="F238" s="37" t="str">
        <f>IF(BPU!D238="","",BPU!D238)</f>
        <v/>
      </c>
      <c r="G238" s="38" t="str">
        <f>IF(AND('Détail des lignes'!$F235="Ligne",ISNUMBER(D238),ISNUMBER(F238)),ROUND(D238*F238,2),"")</f>
        <v/>
      </c>
      <c r="H238" s="38" t="str">
        <f>IF(AND('Détail des lignes'!$F235="Ligne",ISNUMBER(E238),ISNUMBER(F238)),ROUND(E238*F238,2),"")</f>
        <v/>
      </c>
    </row>
    <row r="239" ht="26" customHeight="1">
      <c r="A239" s="35" t="str">
        <f>IF(BPU!A239="","",BPU!A239)</f>
        <v/>
      </c>
      <c r="B239" s="32" t="str">
        <f>IF(BPU!B239="","",BPU!B239)</f>
        <v/>
      </c>
      <c r="C239" s="35" t="str">
        <f>IF(BPU!C239="","",BPU!C239)</f>
        <v/>
      </c>
      <c r="D239" s="36" t="n"/>
      <c r="E239" s="36" t="n"/>
      <c r="F239" s="37" t="str">
        <f>IF(BPU!D239="","",BPU!D239)</f>
        <v/>
      </c>
      <c r="G239" s="38" t="str">
        <f>IF(AND('Détail des lignes'!$F236="Ligne",ISNUMBER(D239),ISNUMBER(F239)),ROUND(D239*F239,2),"")</f>
        <v/>
      </c>
      <c r="H239" s="38" t="str">
        <f>IF(AND('Détail des lignes'!$F236="Ligne",ISNUMBER(E239),ISNUMBER(F239)),ROUND(E239*F239,2),"")</f>
        <v/>
      </c>
    </row>
    <row r="240" ht="26" customHeight="1">
      <c r="A240" s="35" t="str">
        <f>IF(BPU!A240="","",BPU!A240)</f>
        <v/>
      </c>
      <c r="B240" s="32" t="str">
        <f>IF(BPU!B240="","",BPU!B240)</f>
        <v/>
      </c>
      <c r="C240" s="35" t="str">
        <f>IF(BPU!C240="","",BPU!C240)</f>
        <v/>
      </c>
      <c r="D240" s="36" t="n"/>
      <c r="E240" s="36" t="n"/>
      <c r="F240" s="37" t="str">
        <f>IF(BPU!D240="","",BPU!D240)</f>
        <v/>
      </c>
      <c r="G240" s="38" t="str">
        <f>IF(AND('Détail des lignes'!$F237="Ligne",ISNUMBER(D240),ISNUMBER(F240)),ROUND(D240*F240,2),"")</f>
        <v/>
      </c>
      <c r="H240" s="38" t="str">
        <f>IF(AND('Détail des lignes'!$F237="Ligne",ISNUMBER(E240),ISNUMBER(F240)),ROUND(E240*F240,2),"")</f>
        <v/>
      </c>
    </row>
    <row r="241" ht="26" customHeight="1">
      <c r="A241" s="35" t="str">
        <f>IF(BPU!A241="","",BPU!A241)</f>
        <v/>
      </c>
      <c r="B241" s="32" t="str">
        <f>IF(BPU!B241="","",BPU!B241)</f>
        <v/>
      </c>
      <c r="C241" s="35" t="str">
        <f>IF(BPU!C241="","",BPU!C241)</f>
        <v/>
      </c>
      <c r="D241" s="36" t="n"/>
      <c r="E241" s="36" t="n"/>
      <c r="F241" s="37" t="str">
        <f>IF(BPU!D241="","",BPU!D241)</f>
        <v/>
      </c>
      <c r="G241" s="38" t="str">
        <f>IF(AND('Détail des lignes'!$F238="Ligne",ISNUMBER(D241),ISNUMBER(F241)),ROUND(D241*F241,2),"")</f>
        <v/>
      </c>
      <c r="H241" s="38" t="str">
        <f>IF(AND('Détail des lignes'!$F238="Ligne",ISNUMBER(E241),ISNUMBER(F241)),ROUND(E241*F241,2),"")</f>
        <v/>
      </c>
    </row>
    <row r="242" ht="26" customHeight="1">
      <c r="A242" s="35" t="str">
        <f>IF(BPU!A242="","",BPU!A242)</f>
        <v/>
      </c>
      <c r="B242" s="32" t="str">
        <f>IF(BPU!B242="","",BPU!B242)</f>
        <v/>
      </c>
      <c r="C242" s="35" t="str">
        <f>IF(BPU!C242="","",BPU!C242)</f>
        <v/>
      </c>
      <c r="D242" s="36" t="n"/>
      <c r="E242" s="36" t="n"/>
      <c r="F242" s="37" t="str">
        <f>IF(BPU!D242="","",BPU!D242)</f>
        <v/>
      </c>
      <c r="G242" s="38" t="str">
        <f>IF(AND('Détail des lignes'!$F239="Ligne",ISNUMBER(D242),ISNUMBER(F242)),ROUND(D242*F242,2),"")</f>
        <v/>
      </c>
      <c r="H242" s="38" t="str">
        <f>IF(AND('Détail des lignes'!$F239="Ligne",ISNUMBER(E242),ISNUMBER(F242)),ROUND(E242*F242,2),"")</f>
        <v/>
      </c>
    </row>
    <row r="243" ht="26" customHeight="1">
      <c r="A243" s="35" t="str">
        <f>IF(BPU!A243="","",BPU!A243)</f>
        <v/>
      </c>
      <c r="B243" s="32" t="str">
        <f>IF(BPU!B243="","",BPU!B243)</f>
        <v/>
      </c>
      <c r="C243" s="35" t="str">
        <f>IF(BPU!C243="","",BPU!C243)</f>
        <v/>
      </c>
      <c r="D243" s="36" t="n"/>
      <c r="E243" s="36" t="n"/>
      <c r="F243" s="37" t="str">
        <f>IF(BPU!D243="","",BPU!D243)</f>
        <v/>
      </c>
      <c r="G243" s="38" t="str">
        <f>IF(AND('Détail des lignes'!$F240="Ligne",ISNUMBER(D243),ISNUMBER(F243)),ROUND(D243*F243,2),"")</f>
        <v/>
      </c>
      <c r="H243" s="38" t="str">
        <f>IF(AND('Détail des lignes'!$F240="Ligne",ISNUMBER(E243),ISNUMBER(F243)),ROUND(E243*F243,2),"")</f>
        <v/>
      </c>
    </row>
    <row r="244" ht="26" customHeight="1">
      <c r="A244" s="35" t="str">
        <f>IF(BPU!A244="","",BPU!A244)</f>
        <v/>
      </c>
      <c r="B244" s="32" t="str">
        <f>IF(BPU!B244="","",BPU!B244)</f>
        <v/>
      </c>
      <c r="C244" s="35" t="str">
        <f>IF(BPU!C244="","",BPU!C244)</f>
        <v/>
      </c>
      <c r="D244" s="36" t="n"/>
      <c r="E244" s="36" t="n"/>
      <c r="F244" s="37" t="str">
        <f>IF(BPU!D244="","",BPU!D244)</f>
        <v/>
      </c>
      <c r="G244" s="38" t="str">
        <f>IF(AND('Détail des lignes'!$F241="Ligne",ISNUMBER(D244),ISNUMBER(F244)),ROUND(D244*F244,2),"")</f>
        <v/>
      </c>
      <c r="H244" s="38" t="str">
        <f>IF(AND('Détail des lignes'!$F241="Ligne",ISNUMBER(E244),ISNUMBER(F244)),ROUND(E244*F244,2),"")</f>
        <v/>
      </c>
    </row>
    <row r="245" ht="26" customHeight="1">
      <c r="A245" s="35" t="str">
        <f>IF(BPU!A245="","",BPU!A245)</f>
        <v/>
      </c>
      <c r="B245" s="32" t="str">
        <f>IF(BPU!B245="","",BPU!B245)</f>
        <v/>
      </c>
      <c r="C245" s="35" t="str">
        <f>IF(BPU!C245="","",BPU!C245)</f>
        <v/>
      </c>
      <c r="D245" s="36" t="n"/>
      <c r="E245" s="36" t="n"/>
      <c r="F245" s="37" t="str">
        <f>IF(BPU!D245="","",BPU!D245)</f>
        <v/>
      </c>
      <c r="G245" s="38" t="str">
        <f>IF(AND('Détail des lignes'!$F242="Ligne",ISNUMBER(D245),ISNUMBER(F245)),ROUND(D245*F245,2),"")</f>
        <v/>
      </c>
      <c r="H245" s="38" t="str">
        <f>IF(AND('Détail des lignes'!$F242="Ligne",ISNUMBER(E245),ISNUMBER(F245)),ROUND(E245*F245,2),"")</f>
        <v/>
      </c>
    </row>
    <row r="246" ht="26" customHeight="1">
      <c r="A246" s="35" t="str">
        <f>IF(BPU!A246="","",BPU!A246)</f>
        <v/>
      </c>
      <c r="B246" s="32" t="str">
        <f>IF(BPU!B246="","",BPU!B246)</f>
        <v/>
      </c>
      <c r="C246" s="35" t="str">
        <f>IF(BPU!C246="","",BPU!C246)</f>
        <v/>
      </c>
      <c r="D246" s="36" t="n"/>
      <c r="E246" s="36" t="n"/>
      <c r="F246" s="37" t="str">
        <f>IF(BPU!D246="","",BPU!D246)</f>
        <v/>
      </c>
      <c r="G246" s="38" t="str">
        <f>IF(AND('Détail des lignes'!$F243="Ligne",ISNUMBER(D246),ISNUMBER(F246)),ROUND(D246*F246,2),"")</f>
        <v/>
      </c>
      <c r="H246" s="38" t="str">
        <f>IF(AND('Détail des lignes'!$F243="Ligne",ISNUMBER(E246),ISNUMBER(F246)),ROUND(E246*F246,2),"")</f>
        <v/>
      </c>
    </row>
    <row r="247" ht="26" customHeight="1">
      <c r="A247" s="35" t="str">
        <f>IF(BPU!A247="","",BPU!A247)</f>
        <v/>
      </c>
      <c r="B247" s="32" t="str">
        <f>IF(BPU!B247="","",BPU!B247)</f>
        <v/>
      </c>
      <c r="C247" s="35" t="str">
        <f>IF(BPU!C247="","",BPU!C247)</f>
        <v/>
      </c>
      <c r="D247" s="36" t="n"/>
      <c r="E247" s="36" t="n"/>
      <c r="F247" s="37" t="str">
        <f>IF(BPU!D247="","",BPU!D247)</f>
        <v/>
      </c>
      <c r="G247" s="38" t="str">
        <f>IF(AND('Détail des lignes'!$F244="Ligne",ISNUMBER(D247),ISNUMBER(F247)),ROUND(D247*F247,2),"")</f>
        <v/>
      </c>
      <c r="H247" s="38" t="str">
        <f>IF(AND('Détail des lignes'!$F244="Ligne",ISNUMBER(E247),ISNUMBER(F247)),ROUND(E247*F247,2),"")</f>
        <v/>
      </c>
    </row>
    <row r="248" ht="26" customHeight="1">
      <c r="A248" s="35" t="str">
        <f>IF(BPU!A248="","",BPU!A248)</f>
        <v/>
      </c>
      <c r="B248" s="32" t="str">
        <f>IF(BPU!B248="","",BPU!B248)</f>
        <v/>
      </c>
      <c r="C248" s="35" t="str">
        <f>IF(BPU!C248="","",BPU!C248)</f>
        <v/>
      </c>
      <c r="D248" s="36" t="n"/>
      <c r="E248" s="36" t="n"/>
      <c r="F248" s="37" t="str">
        <f>IF(BPU!D248="","",BPU!D248)</f>
        <v/>
      </c>
      <c r="G248" s="38" t="str">
        <f>IF(AND('Détail des lignes'!$F245="Ligne",ISNUMBER(D248),ISNUMBER(F248)),ROUND(D248*F248,2),"")</f>
        <v/>
      </c>
      <c r="H248" s="38" t="str">
        <f>IF(AND('Détail des lignes'!$F245="Ligne",ISNUMBER(E248),ISNUMBER(F248)),ROUND(E248*F248,2),"")</f>
        <v/>
      </c>
    </row>
    <row r="249" ht="26" customHeight="1">
      <c r="A249" s="35" t="str">
        <f>IF(BPU!A249="","",BPU!A249)</f>
        <v/>
      </c>
      <c r="B249" s="32" t="str">
        <f>IF(BPU!B249="","",BPU!B249)</f>
        <v/>
      </c>
      <c r="C249" s="35" t="str">
        <f>IF(BPU!C249="","",BPU!C249)</f>
        <v/>
      </c>
      <c r="D249" s="36" t="n"/>
      <c r="E249" s="36" t="n"/>
      <c r="F249" s="37" t="str">
        <f>IF(BPU!D249="","",BPU!D249)</f>
        <v/>
      </c>
      <c r="G249" s="38" t="str">
        <f>IF(AND('Détail des lignes'!$F246="Ligne",ISNUMBER(D249),ISNUMBER(F249)),ROUND(D249*F249,2),"")</f>
        <v/>
      </c>
      <c r="H249" s="38" t="str">
        <f>IF(AND('Détail des lignes'!$F246="Ligne",ISNUMBER(E249),ISNUMBER(F249)),ROUND(E249*F249,2),"")</f>
        <v/>
      </c>
    </row>
    <row r="250" ht="26" customHeight="1">
      <c r="A250" s="35" t="str">
        <f>IF(BPU!A250="","",BPU!A250)</f>
        <v/>
      </c>
      <c r="B250" s="32" t="str">
        <f>IF(BPU!B250="","",BPU!B250)</f>
        <v/>
      </c>
      <c r="C250" s="35" t="str">
        <f>IF(BPU!C250="","",BPU!C250)</f>
        <v/>
      </c>
      <c r="D250" s="36" t="n"/>
      <c r="E250" s="36" t="n"/>
      <c r="F250" s="37" t="str">
        <f>IF(BPU!D250="","",BPU!D250)</f>
        <v/>
      </c>
      <c r="G250" s="38" t="str">
        <f>IF(AND('Détail des lignes'!$F247="Ligne",ISNUMBER(D250),ISNUMBER(F250)),ROUND(D250*F250,2),"")</f>
        <v/>
      </c>
      <c r="H250" s="38" t="str">
        <f>IF(AND('Détail des lignes'!$F247="Ligne",ISNUMBER(E250),ISNUMBER(F250)),ROUND(E250*F250,2),"")</f>
        <v/>
      </c>
    </row>
    <row r="251" ht="26" customHeight="1">
      <c r="A251" s="35" t="str">
        <f>IF(BPU!A251="","",BPU!A251)</f>
        <v/>
      </c>
      <c r="B251" s="32" t="str">
        <f>IF(BPU!B251="","",BPU!B251)</f>
        <v/>
      </c>
      <c r="C251" s="35" t="str">
        <f>IF(BPU!C251="","",BPU!C251)</f>
        <v/>
      </c>
      <c r="D251" s="36" t="n"/>
      <c r="E251" s="36" t="n"/>
      <c r="F251" s="37" t="str">
        <f>IF(BPU!D251="","",BPU!D251)</f>
        <v/>
      </c>
      <c r="G251" s="38" t="str">
        <f>IF(AND('Détail des lignes'!$F248="Ligne",ISNUMBER(D251),ISNUMBER(F251)),ROUND(D251*F251,2),"")</f>
        <v/>
      </c>
      <c r="H251" s="38" t="str">
        <f>IF(AND('Détail des lignes'!$F248="Ligne",ISNUMBER(E251),ISNUMBER(F251)),ROUND(E251*F251,2),"")</f>
        <v/>
      </c>
    </row>
    <row r="252" ht="26" customHeight="1">
      <c r="A252" s="35" t="str">
        <f>IF(BPU!A252="","",BPU!A252)</f>
        <v/>
      </c>
      <c r="B252" s="32" t="str">
        <f>IF(BPU!B252="","",BPU!B252)</f>
        <v/>
      </c>
      <c r="C252" s="35" t="str">
        <f>IF(BPU!C252="","",BPU!C252)</f>
        <v/>
      </c>
      <c r="D252" s="36" t="n"/>
      <c r="E252" s="36" t="n"/>
      <c r="F252" s="37" t="str">
        <f>IF(BPU!D252="","",BPU!D252)</f>
        <v/>
      </c>
      <c r="G252" s="38" t="str">
        <f>IF(AND('Détail des lignes'!$F249="Ligne",ISNUMBER(D252),ISNUMBER(F252)),ROUND(D252*F252,2),"")</f>
        <v/>
      </c>
      <c r="H252" s="38" t="str">
        <f>IF(AND('Détail des lignes'!$F249="Ligne",ISNUMBER(E252),ISNUMBER(F252)),ROUND(E252*F252,2),"")</f>
        <v/>
      </c>
    </row>
    <row r="253" ht="26" customHeight="1">
      <c r="A253" s="35" t="str">
        <f>IF(BPU!A253="","",BPU!A253)</f>
        <v/>
      </c>
      <c r="B253" s="32" t="str">
        <f>IF(BPU!B253="","",BPU!B253)</f>
        <v/>
      </c>
      <c r="C253" s="35" t="str">
        <f>IF(BPU!C253="","",BPU!C253)</f>
        <v/>
      </c>
      <c r="D253" s="36" t="n"/>
      <c r="E253" s="36" t="n"/>
      <c r="F253" s="37" t="str">
        <f>IF(BPU!D253="","",BPU!D253)</f>
        <v/>
      </c>
      <c r="G253" s="38" t="str">
        <f>IF(AND('Détail des lignes'!$F250="Ligne",ISNUMBER(D253),ISNUMBER(F253)),ROUND(D253*F253,2),"")</f>
        <v/>
      </c>
      <c r="H253" s="38" t="str">
        <f>IF(AND('Détail des lignes'!$F250="Ligne",ISNUMBER(E253),ISNUMBER(F253)),ROUND(E253*F253,2),"")</f>
        <v/>
      </c>
    </row>
    <row r="254" ht="26" customHeight="1">
      <c r="A254" s="35" t="str">
        <f>IF(BPU!A254="","",BPU!A254)</f>
        <v/>
      </c>
      <c r="B254" s="32" t="str">
        <f>IF(BPU!B254="","",BPU!B254)</f>
        <v/>
      </c>
      <c r="C254" s="35" t="str">
        <f>IF(BPU!C254="","",BPU!C254)</f>
        <v/>
      </c>
      <c r="D254" s="36" t="n"/>
      <c r="E254" s="36" t="n"/>
      <c r="F254" s="37" t="str">
        <f>IF(BPU!D254="","",BPU!D254)</f>
        <v/>
      </c>
      <c r="G254" s="38" t="str">
        <f>IF(AND('Détail des lignes'!$F251="Ligne",ISNUMBER(D254),ISNUMBER(F254)),ROUND(D254*F254,2),"")</f>
        <v/>
      </c>
      <c r="H254" s="38" t="str">
        <f>IF(AND('Détail des lignes'!$F251="Ligne",ISNUMBER(E254),ISNUMBER(F254)),ROUND(E254*F254,2),"")</f>
        <v/>
      </c>
    </row>
    <row r="255" ht="26" customHeight="1">
      <c r="A255" s="35" t="str">
        <f>IF(BPU!A255="","",BPU!A255)</f>
        <v/>
      </c>
      <c r="B255" s="32" t="str">
        <f>IF(BPU!B255="","",BPU!B255)</f>
        <v/>
      </c>
      <c r="C255" s="35" t="str">
        <f>IF(BPU!C255="","",BPU!C255)</f>
        <v/>
      </c>
      <c r="D255" s="36" t="n"/>
      <c r="E255" s="36" t="n"/>
      <c r="F255" s="37" t="str">
        <f>IF(BPU!D255="","",BPU!D255)</f>
        <v/>
      </c>
      <c r="G255" s="38" t="str">
        <f>IF(AND('Détail des lignes'!$F252="Ligne",ISNUMBER(D255),ISNUMBER(F255)),ROUND(D255*F255,2),"")</f>
        <v/>
      </c>
      <c r="H255" s="38" t="str">
        <f>IF(AND('Détail des lignes'!$F252="Ligne",ISNUMBER(E255),ISNUMBER(F255)),ROUND(E255*F255,2),"")</f>
        <v/>
      </c>
    </row>
    <row r="256" ht="26" customHeight="1">
      <c r="A256" s="35" t="str">
        <f>IF(BPU!A256="","",BPU!A256)</f>
        <v/>
      </c>
      <c r="B256" s="32" t="str">
        <f>IF(BPU!B256="","",BPU!B256)</f>
        <v/>
      </c>
      <c r="C256" s="35" t="str">
        <f>IF(BPU!C256="","",BPU!C256)</f>
        <v/>
      </c>
      <c r="D256" s="36" t="n"/>
      <c r="E256" s="36" t="n"/>
      <c r="F256" s="37" t="str">
        <f>IF(BPU!D256="","",BPU!D256)</f>
        <v/>
      </c>
      <c r="G256" s="38" t="str">
        <f>IF(AND('Détail des lignes'!$F253="Ligne",ISNUMBER(D256),ISNUMBER(F256)),ROUND(D256*F256,2),"")</f>
        <v/>
      </c>
      <c r="H256" s="38" t="str">
        <f>IF(AND('Détail des lignes'!$F253="Ligne",ISNUMBER(E256),ISNUMBER(F256)),ROUND(E256*F256,2),"")</f>
        <v/>
      </c>
    </row>
    <row r="257" ht="26" customHeight="1">
      <c r="A257" s="35" t="str">
        <f>IF(BPU!A257="","",BPU!A257)</f>
        <v/>
      </c>
      <c r="B257" s="32" t="str">
        <f>IF(BPU!B257="","",BPU!B257)</f>
        <v/>
      </c>
      <c r="C257" s="35" t="str">
        <f>IF(BPU!C257="","",BPU!C257)</f>
        <v/>
      </c>
      <c r="D257" s="36" t="n"/>
      <c r="E257" s="36" t="n"/>
      <c r="F257" s="37" t="str">
        <f>IF(BPU!D257="","",BPU!D257)</f>
        <v/>
      </c>
      <c r="G257" s="38" t="str">
        <f>IF(AND('Détail des lignes'!$F254="Ligne",ISNUMBER(D257),ISNUMBER(F257)),ROUND(D257*F257,2),"")</f>
        <v/>
      </c>
      <c r="H257" s="38" t="str">
        <f>IF(AND('Détail des lignes'!$F254="Ligne",ISNUMBER(E257),ISNUMBER(F257)),ROUND(E257*F257,2),"")</f>
        <v/>
      </c>
    </row>
    <row r="258" ht="26" customHeight="1">
      <c r="A258" s="35" t="str">
        <f>IF(BPU!A258="","",BPU!A258)</f>
        <v/>
      </c>
      <c r="B258" s="32" t="str">
        <f>IF(BPU!B258="","",BPU!B258)</f>
        <v/>
      </c>
      <c r="C258" s="35" t="str">
        <f>IF(BPU!C258="","",BPU!C258)</f>
        <v/>
      </c>
      <c r="D258" s="36" t="n"/>
      <c r="E258" s="36" t="n"/>
      <c r="F258" s="37" t="str">
        <f>IF(BPU!D258="","",BPU!D258)</f>
        <v/>
      </c>
      <c r="G258" s="38" t="str">
        <f>IF(AND('Détail des lignes'!$F255="Ligne",ISNUMBER(D258),ISNUMBER(F258)),ROUND(D258*F258,2),"")</f>
        <v/>
      </c>
      <c r="H258" s="38" t="str">
        <f>IF(AND('Détail des lignes'!$F255="Ligne",ISNUMBER(E258),ISNUMBER(F258)),ROUND(E258*F258,2),"")</f>
        <v/>
      </c>
    </row>
    <row r="259" ht="26" customHeight="1">
      <c r="A259" s="35" t="str">
        <f>IF(BPU!A259="","",BPU!A259)</f>
        <v/>
      </c>
      <c r="B259" s="32" t="str">
        <f>IF(BPU!B259="","",BPU!B259)</f>
        <v/>
      </c>
      <c r="C259" s="35" t="str">
        <f>IF(BPU!C259="","",BPU!C259)</f>
        <v/>
      </c>
      <c r="D259" s="36" t="n"/>
      <c r="E259" s="36" t="n"/>
      <c r="F259" s="37" t="str">
        <f>IF(BPU!D259="","",BPU!D259)</f>
        <v/>
      </c>
      <c r="G259" s="38" t="str">
        <f>IF(AND('Détail des lignes'!$F256="Ligne",ISNUMBER(D259),ISNUMBER(F259)),ROUND(D259*F259,2),"")</f>
        <v/>
      </c>
      <c r="H259" s="38" t="str">
        <f>IF(AND('Détail des lignes'!$F256="Ligne",ISNUMBER(E259),ISNUMBER(F259)),ROUND(E259*F259,2),"")</f>
        <v/>
      </c>
    </row>
    <row r="260" ht="26" customHeight="1">
      <c r="A260" s="35" t="str">
        <f>IF(BPU!A260="","",BPU!A260)</f>
        <v/>
      </c>
      <c r="B260" s="32" t="str">
        <f>IF(BPU!B260="","",BPU!B260)</f>
        <v/>
      </c>
      <c r="C260" s="35" t="str">
        <f>IF(BPU!C260="","",BPU!C260)</f>
        <v/>
      </c>
      <c r="D260" s="36" t="n"/>
      <c r="E260" s="36" t="n"/>
      <c r="F260" s="37" t="str">
        <f>IF(BPU!D260="","",BPU!D260)</f>
        <v/>
      </c>
      <c r="G260" s="38" t="str">
        <f>IF(AND('Détail des lignes'!$F257="Ligne",ISNUMBER(D260),ISNUMBER(F260)),ROUND(D260*F260,2),"")</f>
        <v/>
      </c>
      <c r="H260" s="38" t="str">
        <f>IF(AND('Détail des lignes'!$F257="Ligne",ISNUMBER(E260),ISNUMBER(F260)),ROUND(E260*F260,2),"")</f>
        <v/>
      </c>
    </row>
    <row r="261" ht="26" customHeight="1">
      <c r="A261" s="35" t="str">
        <f>IF(BPU!A261="","",BPU!A261)</f>
        <v/>
      </c>
      <c r="B261" s="32" t="str">
        <f>IF(BPU!B261="","",BPU!B261)</f>
        <v/>
      </c>
      <c r="C261" s="35" t="str">
        <f>IF(BPU!C261="","",BPU!C261)</f>
        <v/>
      </c>
      <c r="D261" s="36" t="n"/>
      <c r="E261" s="36" t="n"/>
      <c r="F261" s="37" t="str">
        <f>IF(BPU!D261="","",BPU!D261)</f>
        <v/>
      </c>
      <c r="G261" s="38" t="str">
        <f>IF(AND('Détail des lignes'!$F258="Ligne",ISNUMBER(D261),ISNUMBER(F261)),ROUND(D261*F261,2),"")</f>
        <v/>
      </c>
      <c r="H261" s="38" t="str">
        <f>IF(AND('Détail des lignes'!$F258="Ligne",ISNUMBER(E261),ISNUMBER(F261)),ROUND(E261*F261,2),"")</f>
        <v/>
      </c>
    </row>
    <row r="262" ht="26" customHeight="1">
      <c r="A262" s="35" t="str">
        <f>IF(BPU!A262="","",BPU!A262)</f>
        <v/>
      </c>
      <c r="B262" s="32" t="str">
        <f>IF(BPU!B262="","",BPU!B262)</f>
        <v/>
      </c>
      <c r="C262" s="35" t="str">
        <f>IF(BPU!C262="","",BPU!C262)</f>
        <v/>
      </c>
      <c r="D262" s="36" t="n"/>
      <c r="E262" s="36" t="n"/>
      <c r="F262" s="37" t="str">
        <f>IF(BPU!D262="","",BPU!D262)</f>
        <v/>
      </c>
      <c r="G262" s="38" t="str">
        <f>IF(AND('Détail des lignes'!$F259="Ligne",ISNUMBER(D262),ISNUMBER(F262)),ROUND(D262*F262,2),"")</f>
        <v/>
      </c>
      <c r="H262" s="38" t="str">
        <f>IF(AND('Détail des lignes'!$F259="Ligne",ISNUMBER(E262),ISNUMBER(F262)),ROUND(E262*F262,2),"")</f>
        <v/>
      </c>
    </row>
    <row r="263" ht="26" customHeight="1">
      <c r="A263" s="35" t="str">
        <f>IF(BPU!A263="","",BPU!A263)</f>
        <v/>
      </c>
      <c r="B263" s="32" t="str">
        <f>IF(BPU!B263="","",BPU!B263)</f>
        <v/>
      </c>
      <c r="C263" s="35" t="str">
        <f>IF(BPU!C263="","",BPU!C263)</f>
        <v/>
      </c>
      <c r="D263" s="36" t="n"/>
      <c r="E263" s="36" t="n"/>
      <c r="F263" s="37" t="str">
        <f>IF(BPU!D263="","",BPU!D263)</f>
        <v/>
      </c>
      <c r="G263" s="38" t="str">
        <f>IF(AND('Détail des lignes'!$F260="Ligne",ISNUMBER(D263),ISNUMBER(F263)),ROUND(D263*F263,2),"")</f>
        <v/>
      </c>
      <c r="H263" s="38" t="str">
        <f>IF(AND('Détail des lignes'!$F260="Ligne",ISNUMBER(E263),ISNUMBER(F263)),ROUND(E263*F263,2),"")</f>
        <v/>
      </c>
    </row>
    <row r="264" ht="26" customHeight="1">
      <c r="A264" s="35" t="str">
        <f>IF(BPU!A264="","",BPU!A264)</f>
        <v/>
      </c>
      <c r="B264" s="32" t="str">
        <f>IF(BPU!B264="","",BPU!B264)</f>
        <v/>
      </c>
      <c r="C264" s="35" t="str">
        <f>IF(BPU!C264="","",BPU!C264)</f>
        <v/>
      </c>
      <c r="D264" s="36" t="n"/>
      <c r="E264" s="36" t="n"/>
      <c r="F264" s="37" t="str">
        <f>IF(BPU!D264="","",BPU!D264)</f>
        <v/>
      </c>
      <c r="G264" s="38" t="str">
        <f>IF(AND('Détail des lignes'!$F261="Ligne",ISNUMBER(D264),ISNUMBER(F264)),ROUND(D264*F264,2),"")</f>
        <v/>
      </c>
      <c r="H264" s="38" t="str">
        <f>IF(AND('Détail des lignes'!$F261="Ligne",ISNUMBER(E264),ISNUMBER(F264)),ROUND(E264*F264,2),"")</f>
        <v/>
      </c>
    </row>
    <row r="265" ht="26" customHeight="1">
      <c r="A265" s="35" t="str">
        <f>IF(BPU!A265="","",BPU!A265)</f>
        <v/>
      </c>
      <c r="B265" s="32" t="str">
        <f>IF(BPU!B265="","",BPU!B265)</f>
        <v/>
      </c>
      <c r="C265" s="35" t="str">
        <f>IF(BPU!C265="","",BPU!C265)</f>
        <v/>
      </c>
      <c r="D265" s="36" t="n"/>
      <c r="E265" s="36" t="n"/>
      <c r="F265" s="37" t="str">
        <f>IF(BPU!D265="","",BPU!D265)</f>
        <v/>
      </c>
      <c r="G265" s="38" t="str">
        <f>IF(AND('Détail des lignes'!$F262="Ligne",ISNUMBER(D265),ISNUMBER(F265)),ROUND(D265*F265,2),"")</f>
        <v/>
      </c>
      <c r="H265" s="38" t="str">
        <f>IF(AND('Détail des lignes'!$F262="Ligne",ISNUMBER(E265),ISNUMBER(F265)),ROUND(E265*F265,2),"")</f>
        <v/>
      </c>
    </row>
    <row r="266" ht="26" customHeight="1">
      <c r="A266" s="35" t="str">
        <f>IF(BPU!A266="","",BPU!A266)</f>
        <v/>
      </c>
      <c r="B266" s="32" t="str">
        <f>IF(BPU!B266="","",BPU!B266)</f>
        <v/>
      </c>
      <c r="C266" s="35" t="str">
        <f>IF(BPU!C266="","",BPU!C266)</f>
        <v/>
      </c>
      <c r="D266" s="36" t="n"/>
      <c r="E266" s="36" t="n"/>
      <c r="F266" s="37" t="str">
        <f>IF(BPU!D266="","",BPU!D266)</f>
        <v/>
      </c>
      <c r="G266" s="38" t="str">
        <f>IF(AND('Détail des lignes'!$F263="Ligne",ISNUMBER(D266),ISNUMBER(F266)),ROUND(D266*F266,2),"")</f>
        <v/>
      </c>
      <c r="H266" s="38" t="str">
        <f>IF(AND('Détail des lignes'!$F263="Ligne",ISNUMBER(E266),ISNUMBER(F266)),ROUND(E266*F266,2),"")</f>
        <v/>
      </c>
    </row>
    <row r="267" ht="26" customHeight="1">
      <c r="A267" s="35" t="str">
        <f>IF(BPU!A267="","",BPU!A267)</f>
        <v/>
      </c>
      <c r="B267" s="32" t="str">
        <f>IF(BPU!B267="","",BPU!B267)</f>
        <v/>
      </c>
      <c r="C267" s="35" t="str">
        <f>IF(BPU!C267="","",BPU!C267)</f>
        <v/>
      </c>
      <c r="D267" s="36" t="n"/>
      <c r="E267" s="36" t="n"/>
      <c r="F267" s="37" t="str">
        <f>IF(BPU!D267="","",BPU!D267)</f>
        <v/>
      </c>
      <c r="G267" s="38" t="str">
        <f>IF(AND('Détail des lignes'!$F264="Ligne",ISNUMBER(D267),ISNUMBER(F267)),ROUND(D267*F267,2),"")</f>
        <v/>
      </c>
      <c r="H267" s="38" t="str">
        <f>IF(AND('Détail des lignes'!$F264="Ligne",ISNUMBER(E267),ISNUMBER(F267)),ROUND(E267*F267,2),"")</f>
        <v/>
      </c>
    </row>
    <row r="268" ht="26" customHeight="1">
      <c r="A268" s="35" t="str">
        <f>IF(BPU!A268="","",BPU!A268)</f>
        <v/>
      </c>
      <c r="B268" s="32" t="str">
        <f>IF(BPU!B268="","",BPU!B268)</f>
        <v/>
      </c>
      <c r="C268" s="35" t="str">
        <f>IF(BPU!C268="","",BPU!C268)</f>
        <v/>
      </c>
      <c r="D268" s="36" t="n"/>
      <c r="E268" s="36" t="n"/>
      <c r="F268" s="37" t="str">
        <f>IF(BPU!D268="","",BPU!D268)</f>
        <v/>
      </c>
      <c r="G268" s="38" t="str">
        <f>IF(AND('Détail des lignes'!$F265="Ligne",ISNUMBER(D268),ISNUMBER(F268)),ROUND(D268*F268,2),"")</f>
        <v/>
      </c>
      <c r="H268" s="38" t="str">
        <f>IF(AND('Détail des lignes'!$F265="Ligne",ISNUMBER(E268),ISNUMBER(F268)),ROUND(E268*F268,2),"")</f>
        <v/>
      </c>
    </row>
    <row r="269" ht="26" customHeight="1">
      <c r="A269" s="35" t="str">
        <f>IF(BPU!A269="","",BPU!A269)</f>
        <v/>
      </c>
      <c r="B269" s="32" t="str">
        <f>IF(BPU!B269="","",BPU!B269)</f>
        <v/>
      </c>
      <c r="C269" s="35" t="str">
        <f>IF(BPU!C269="","",BPU!C269)</f>
        <v/>
      </c>
      <c r="D269" s="36" t="n"/>
      <c r="E269" s="36" t="n"/>
      <c r="F269" s="37" t="str">
        <f>IF(BPU!D269="","",BPU!D269)</f>
        <v/>
      </c>
      <c r="G269" s="38" t="str">
        <f>IF(AND('Détail des lignes'!$F266="Ligne",ISNUMBER(D269),ISNUMBER(F269)),ROUND(D269*F269,2),"")</f>
        <v/>
      </c>
      <c r="H269" s="38" t="str">
        <f>IF(AND('Détail des lignes'!$F266="Ligne",ISNUMBER(E269),ISNUMBER(F269)),ROUND(E269*F269,2),"")</f>
        <v/>
      </c>
    </row>
    <row r="270" ht="26" customHeight="1">
      <c r="A270" s="35" t="str">
        <f>IF(BPU!A270="","",BPU!A270)</f>
        <v/>
      </c>
      <c r="B270" s="32" t="str">
        <f>IF(BPU!B270="","",BPU!B270)</f>
        <v/>
      </c>
      <c r="C270" s="35" t="str">
        <f>IF(BPU!C270="","",BPU!C270)</f>
        <v/>
      </c>
      <c r="D270" s="36" t="n"/>
      <c r="E270" s="36" t="n"/>
      <c r="F270" s="37" t="str">
        <f>IF(BPU!D270="","",BPU!D270)</f>
        <v/>
      </c>
      <c r="G270" s="38" t="str">
        <f>IF(AND('Détail des lignes'!$F267="Ligne",ISNUMBER(D270),ISNUMBER(F270)),ROUND(D270*F270,2),"")</f>
        <v/>
      </c>
      <c r="H270" s="38" t="str">
        <f>IF(AND('Détail des lignes'!$F267="Ligne",ISNUMBER(E270),ISNUMBER(F270)),ROUND(E270*F270,2),"")</f>
        <v/>
      </c>
    </row>
    <row r="271" ht="26" customHeight="1">
      <c r="A271" s="35" t="str">
        <f>IF(BPU!A271="","",BPU!A271)</f>
        <v/>
      </c>
      <c r="B271" s="32" t="str">
        <f>IF(BPU!B271="","",BPU!B271)</f>
        <v/>
      </c>
      <c r="C271" s="35" t="str">
        <f>IF(BPU!C271="","",BPU!C271)</f>
        <v/>
      </c>
      <c r="D271" s="36" t="n"/>
      <c r="E271" s="36" t="n"/>
      <c r="F271" s="37" t="str">
        <f>IF(BPU!D271="","",BPU!D271)</f>
        <v/>
      </c>
      <c r="G271" s="38" t="str">
        <f>IF(AND('Détail des lignes'!$F268="Ligne",ISNUMBER(D271),ISNUMBER(F271)),ROUND(D271*F271,2),"")</f>
        <v/>
      </c>
      <c r="H271" s="38" t="str">
        <f>IF(AND('Détail des lignes'!$F268="Ligne",ISNUMBER(E271),ISNUMBER(F271)),ROUND(E271*F271,2),"")</f>
        <v/>
      </c>
    </row>
    <row r="272" ht="26" customHeight="1">
      <c r="A272" s="35" t="str">
        <f>IF(BPU!A272="","",BPU!A272)</f>
        <v/>
      </c>
      <c r="B272" s="32" t="str">
        <f>IF(BPU!B272="","",BPU!B272)</f>
        <v/>
      </c>
      <c r="C272" s="35" t="str">
        <f>IF(BPU!C272="","",BPU!C272)</f>
        <v/>
      </c>
      <c r="D272" s="36" t="n"/>
      <c r="E272" s="36" t="n"/>
      <c r="F272" s="37" t="str">
        <f>IF(BPU!D272="","",BPU!D272)</f>
        <v/>
      </c>
      <c r="G272" s="38" t="str">
        <f>IF(AND('Détail des lignes'!$F269="Ligne",ISNUMBER(D272),ISNUMBER(F272)),ROUND(D272*F272,2),"")</f>
        <v/>
      </c>
      <c r="H272" s="38" t="str">
        <f>IF(AND('Détail des lignes'!$F269="Ligne",ISNUMBER(E272),ISNUMBER(F272)),ROUND(E272*F272,2),"")</f>
        <v/>
      </c>
    </row>
    <row r="273" ht="26" customHeight="1">
      <c r="A273" s="35" t="str">
        <f>IF(BPU!A273="","",BPU!A273)</f>
        <v/>
      </c>
      <c r="B273" s="32" t="str">
        <f>IF(BPU!B273="","",BPU!B273)</f>
        <v/>
      </c>
      <c r="C273" s="35" t="str">
        <f>IF(BPU!C273="","",BPU!C273)</f>
        <v/>
      </c>
      <c r="D273" s="36" t="n"/>
      <c r="E273" s="36" t="n"/>
      <c r="F273" s="37" t="str">
        <f>IF(BPU!D273="","",BPU!D273)</f>
        <v/>
      </c>
      <c r="G273" s="38" t="str">
        <f>IF(AND('Détail des lignes'!$F270="Ligne",ISNUMBER(D273),ISNUMBER(F273)),ROUND(D273*F273,2),"")</f>
        <v/>
      </c>
      <c r="H273" s="38" t="str">
        <f>IF(AND('Détail des lignes'!$F270="Ligne",ISNUMBER(E273),ISNUMBER(F273)),ROUND(E273*F273,2),"")</f>
        <v/>
      </c>
    </row>
    <row r="274" ht="26" customHeight="1">
      <c r="A274" s="35" t="str">
        <f>IF(BPU!A274="","",BPU!A274)</f>
        <v/>
      </c>
      <c r="B274" s="32" t="str">
        <f>IF(BPU!B274="","",BPU!B274)</f>
        <v/>
      </c>
      <c r="C274" s="35" t="str">
        <f>IF(BPU!C274="","",BPU!C274)</f>
        <v/>
      </c>
      <c r="D274" s="36" t="n"/>
      <c r="E274" s="36" t="n"/>
      <c r="F274" s="37" t="str">
        <f>IF(BPU!D274="","",BPU!D274)</f>
        <v/>
      </c>
      <c r="G274" s="38" t="str">
        <f>IF(AND('Détail des lignes'!$F271="Ligne",ISNUMBER(D274),ISNUMBER(F274)),ROUND(D274*F274,2),"")</f>
        <v/>
      </c>
      <c r="H274" s="38" t="str">
        <f>IF(AND('Détail des lignes'!$F271="Ligne",ISNUMBER(E274),ISNUMBER(F274)),ROUND(E274*F274,2),"")</f>
        <v/>
      </c>
    </row>
    <row r="275" ht="26" customHeight="1">
      <c r="A275" s="35" t="str">
        <f>IF(BPU!A275="","",BPU!A275)</f>
        <v/>
      </c>
      <c r="B275" s="32" t="str">
        <f>IF(BPU!B275="","",BPU!B275)</f>
        <v/>
      </c>
      <c r="C275" s="35" t="str">
        <f>IF(BPU!C275="","",BPU!C275)</f>
        <v/>
      </c>
      <c r="D275" s="36" t="n"/>
      <c r="E275" s="36" t="n"/>
      <c r="F275" s="37" t="str">
        <f>IF(BPU!D275="","",BPU!D275)</f>
        <v/>
      </c>
      <c r="G275" s="38" t="str">
        <f>IF(AND('Détail des lignes'!$F272="Ligne",ISNUMBER(D275),ISNUMBER(F275)),ROUND(D275*F275,2),"")</f>
        <v/>
      </c>
      <c r="H275" s="38" t="str">
        <f>IF(AND('Détail des lignes'!$F272="Ligne",ISNUMBER(E275),ISNUMBER(F275)),ROUND(E275*F275,2),"")</f>
        <v/>
      </c>
    </row>
    <row r="276" ht="26" customHeight="1">
      <c r="A276" s="35" t="str">
        <f>IF(BPU!A276="","",BPU!A276)</f>
        <v/>
      </c>
      <c r="B276" s="32" t="str">
        <f>IF(BPU!B276="","",BPU!B276)</f>
        <v/>
      </c>
      <c r="C276" s="35" t="str">
        <f>IF(BPU!C276="","",BPU!C276)</f>
        <v/>
      </c>
      <c r="D276" s="36" t="n"/>
      <c r="E276" s="36" t="n"/>
      <c r="F276" s="37" t="str">
        <f>IF(BPU!D276="","",BPU!D276)</f>
        <v/>
      </c>
      <c r="G276" s="38" t="str">
        <f>IF(AND('Détail des lignes'!$F273="Ligne",ISNUMBER(D276),ISNUMBER(F276)),ROUND(D276*F276,2),"")</f>
        <v/>
      </c>
      <c r="H276" s="38" t="str">
        <f>IF(AND('Détail des lignes'!$F273="Ligne",ISNUMBER(E276),ISNUMBER(F276)),ROUND(E276*F276,2),"")</f>
        <v/>
      </c>
    </row>
    <row r="277" ht="26" customHeight="1">
      <c r="A277" s="35" t="str">
        <f>IF(BPU!A277="","",BPU!A277)</f>
        <v/>
      </c>
      <c r="B277" s="32" t="str">
        <f>IF(BPU!B277="","",BPU!B277)</f>
        <v/>
      </c>
      <c r="C277" s="35" t="str">
        <f>IF(BPU!C277="","",BPU!C277)</f>
        <v/>
      </c>
      <c r="D277" s="36" t="n"/>
      <c r="E277" s="36" t="n"/>
      <c r="F277" s="37" t="str">
        <f>IF(BPU!D277="","",BPU!D277)</f>
        <v/>
      </c>
      <c r="G277" s="38" t="str">
        <f>IF(AND('Détail des lignes'!$F274="Ligne",ISNUMBER(D277),ISNUMBER(F277)),ROUND(D277*F277,2),"")</f>
        <v/>
      </c>
      <c r="H277" s="38" t="str">
        <f>IF(AND('Détail des lignes'!$F274="Ligne",ISNUMBER(E277),ISNUMBER(F277)),ROUND(E277*F277,2),"")</f>
        <v/>
      </c>
    </row>
    <row r="278" ht="26" customHeight="1">
      <c r="A278" s="35" t="str">
        <f>IF(BPU!A278="","",BPU!A278)</f>
        <v/>
      </c>
      <c r="B278" s="32" t="str">
        <f>IF(BPU!B278="","",BPU!B278)</f>
        <v/>
      </c>
      <c r="C278" s="35" t="str">
        <f>IF(BPU!C278="","",BPU!C278)</f>
        <v/>
      </c>
      <c r="D278" s="36" t="n"/>
      <c r="E278" s="36" t="n"/>
      <c r="F278" s="37" t="str">
        <f>IF(BPU!D278="","",BPU!D278)</f>
        <v/>
      </c>
      <c r="G278" s="38" t="str">
        <f>IF(AND('Détail des lignes'!$F275="Ligne",ISNUMBER(D278),ISNUMBER(F278)),ROUND(D278*F278,2),"")</f>
        <v/>
      </c>
      <c r="H278" s="38" t="str">
        <f>IF(AND('Détail des lignes'!$F275="Ligne",ISNUMBER(E278),ISNUMBER(F278)),ROUND(E278*F278,2),"")</f>
        <v/>
      </c>
    </row>
    <row r="279" ht="26" customHeight="1">
      <c r="A279" s="35" t="str">
        <f>IF(BPU!A279="","",BPU!A279)</f>
        <v/>
      </c>
      <c r="B279" s="32" t="str">
        <f>IF(BPU!B279="","",BPU!B279)</f>
        <v/>
      </c>
      <c r="C279" s="35" t="str">
        <f>IF(BPU!C279="","",BPU!C279)</f>
        <v/>
      </c>
      <c r="D279" s="36" t="n"/>
      <c r="E279" s="36" t="n"/>
      <c r="F279" s="37" t="str">
        <f>IF(BPU!D279="","",BPU!D279)</f>
        <v/>
      </c>
      <c r="G279" s="38" t="str">
        <f>IF(AND('Détail des lignes'!$F276="Ligne",ISNUMBER(D279),ISNUMBER(F279)),ROUND(D279*F279,2),"")</f>
        <v/>
      </c>
      <c r="H279" s="38" t="str">
        <f>IF(AND('Détail des lignes'!$F276="Ligne",ISNUMBER(E279),ISNUMBER(F279)),ROUND(E279*F279,2),"")</f>
        <v/>
      </c>
    </row>
    <row r="280" ht="26" customHeight="1">
      <c r="A280" s="35" t="str">
        <f>IF(BPU!A280="","",BPU!A280)</f>
        <v/>
      </c>
      <c r="B280" s="32" t="str">
        <f>IF(BPU!B280="","",BPU!B280)</f>
        <v/>
      </c>
      <c r="C280" s="35" t="str">
        <f>IF(BPU!C280="","",BPU!C280)</f>
        <v/>
      </c>
      <c r="D280" s="36" t="n"/>
      <c r="E280" s="36" t="n"/>
      <c r="F280" s="37" t="str">
        <f>IF(BPU!D280="","",BPU!D280)</f>
        <v/>
      </c>
      <c r="G280" s="38" t="str">
        <f>IF(AND('Détail des lignes'!$F277="Ligne",ISNUMBER(D280),ISNUMBER(F280)),ROUND(D280*F280,2),"")</f>
        <v/>
      </c>
      <c r="H280" s="38" t="str">
        <f>IF(AND('Détail des lignes'!$F277="Ligne",ISNUMBER(E280),ISNUMBER(F280)),ROUND(E280*F280,2),"")</f>
        <v/>
      </c>
    </row>
    <row r="281" ht="26" customHeight="1">
      <c r="A281" s="35" t="str">
        <f>IF(BPU!A281="","",BPU!A281)</f>
        <v/>
      </c>
      <c r="B281" s="32" t="str">
        <f>IF(BPU!B281="","",BPU!B281)</f>
        <v/>
      </c>
      <c r="C281" s="35" t="str">
        <f>IF(BPU!C281="","",BPU!C281)</f>
        <v/>
      </c>
      <c r="D281" s="36" t="n"/>
      <c r="E281" s="36" t="n"/>
      <c r="F281" s="37" t="str">
        <f>IF(BPU!D281="","",BPU!D281)</f>
        <v/>
      </c>
      <c r="G281" s="38" t="str">
        <f>IF(AND('Détail des lignes'!$F278="Ligne",ISNUMBER(D281),ISNUMBER(F281)),ROUND(D281*F281,2),"")</f>
        <v/>
      </c>
      <c r="H281" s="38" t="str">
        <f>IF(AND('Détail des lignes'!$F278="Ligne",ISNUMBER(E281),ISNUMBER(F281)),ROUND(E281*F281,2),"")</f>
        <v/>
      </c>
    </row>
    <row r="282" ht="26" customHeight="1">
      <c r="A282" s="35" t="str">
        <f>IF(BPU!A282="","",BPU!A282)</f>
        <v/>
      </c>
      <c r="B282" s="32" t="str">
        <f>IF(BPU!B282="","",BPU!B282)</f>
        <v/>
      </c>
      <c r="C282" s="35" t="str">
        <f>IF(BPU!C282="","",BPU!C282)</f>
        <v/>
      </c>
      <c r="D282" s="36" t="n"/>
      <c r="E282" s="36" t="n"/>
      <c r="F282" s="37" t="str">
        <f>IF(BPU!D282="","",BPU!D282)</f>
        <v/>
      </c>
      <c r="G282" s="38" t="str">
        <f>IF(AND('Détail des lignes'!$F279="Ligne",ISNUMBER(D282),ISNUMBER(F282)),ROUND(D282*F282,2),"")</f>
        <v/>
      </c>
      <c r="H282" s="38" t="str">
        <f>IF(AND('Détail des lignes'!$F279="Ligne",ISNUMBER(E282),ISNUMBER(F282)),ROUND(E282*F282,2),"")</f>
        <v/>
      </c>
    </row>
    <row r="283" ht="26" customHeight="1">
      <c r="A283" s="35" t="str">
        <f>IF(BPU!A283="","",BPU!A283)</f>
        <v/>
      </c>
      <c r="B283" s="32" t="str">
        <f>IF(BPU!B283="","",BPU!B283)</f>
        <v/>
      </c>
      <c r="C283" s="35" t="str">
        <f>IF(BPU!C283="","",BPU!C283)</f>
        <v/>
      </c>
      <c r="D283" s="36" t="n"/>
      <c r="E283" s="36" t="n"/>
      <c r="F283" s="37" t="str">
        <f>IF(BPU!D283="","",BPU!D283)</f>
        <v/>
      </c>
      <c r="G283" s="38" t="str">
        <f>IF(AND('Détail des lignes'!$F280="Ligne",ISNUMBER(D283),ISNUMBER(F283)),ROUND(D283*F283,2),"")</f>
        <v/>
      </c>
      <c r="H283" s="38" t="str">
        <f>IF(AND('Détail des lignes'!$F280="Ligne",ISNUMBER(E283),ISNUMBER(F283)),ROUND(E283*F283,2),"")</f>
        <v/>
      </c>
    </row>
    <row r="284" ht="26" customHeight="1">
      <c r="A284" s="35" t="str">
        <f>IF(BPU!A284="","",BPU!A284)</f>
        <v/>
      </c>
      <c r="B284" s="32" t="str">
        <f>IF(BPU!B284="","",BPU!B284)</f>
        <v/>
      </c>
      <c r="C284" s="35" t="str">
        <f>IF(BPU!C284="","",BPU!C284)</f>
        <v/>
      </c>
      <c r="D284" s="36" t="n"/>
      <c r="E284" s="36" t="n"/>
      <c r="F284" s="37" t="str">
        <f>IF(BPU!D284="","",BPU!D284)</f>
        <v/>
      </c>
      <c r="G284" s="38" t="str">
        <f>IF(AND('Détail des lignes'!$F281="Ligne",ISNUMBER(D284),ISNUMBER(F284)),ROUND(D284*F284,2),"")</f>
        <v/>
      </c>
      <c r="H284" s="38" t="str">
        <f>IF(AND('Détail des lignes'!$F281="Ligne",ISNUMBER(E284),ISNUMBER(F284)),ROUND(E284*F284,2),"")</f>
        <v/>
      </c>
    </row>
    <row r="285" ht="26" customHeight="1">
      <c r="A285" s="35" t="str">
        <f>IF(BPU!A285="","",BPU!A285)</f>
        <v/>
      </c>
      <c r="B285" s="32" t="str">
        <f>IF(BPU!B285="","",BPU!B285)</f>
        <v/>
      </c>
      <c r="C285" s="35" t="str">
        <f>IF(BPU!C285="","",BPU!C285)</f>
        <v/>
      </c>
      <c r="D285" s="36" t="n"/>
      <c r="E285" s="36" t="n"/>
      <c r="F285" s="37" t="str">
        <f>IF(BPU!D285="","",BPU!D285)</f>
        <v/>
      </c>
      <c r="G285" s="38" t="str">
        <f>IF(AND('Détail des lignes'!$F282="Ligne",ISNUMBER(D285),ISNUMBER(F285)),ROUND(D285*F285,2),"")</f>
        <v/>
      </c>
      <c r="H285" s="38" t="str">
        <f>IF(AND('Détail des lignes'!$F282="Ligne",ISNUMBER(E285),ISNUMBER(F285)),ROUND(E285*F285,2),"")</f>
        <v/>
      </c>
    </row>
    <row r="286" ht="26" customHeight="1">
      <c r="A286" s="35" t="str">
        <f>IF(BPU!A286="","",BPU!A286)</f>
        <v/>
      </c>
      <c r="B286" s="32" t="str">
        <f>IF(BPU!B286="","",BPU!B286)</f>
        <v/>
      </c>
      <c r="C286" s="35" t="str">
        <f>IF(BPU!C286="","",BPU!C286)</f>
        <v/>
      </c>
      <c r="D286" s="36" t="n"/>
      <c r="E286" s="36" t="n"/>
      <c r="F286" s="37" t="str">
        <f>IF(BPU!D286="","",BPU!D286)</f>
        <v/>
      </c>
      <c r="G286" s="38" t="str">
        <f>IF(AND('Détail des lignes'!$F283="Ligne",ISNUMBER(D286),ISNUMBER(F286)),ROUND(D286*F286,2),"")</f>
        <v/>
      </c>
      <c r="H286" s="38" t="str">
        <f>IF(AND('Détail des lignes'!$F283="Ligne",ISNUMBER(E286),ISNUMBER(F286)),ROUND(E286*F286,2),"")</f>
        <v/>
      </c>
    </row>
    <row r="287" ht="26" customHeight="1">
      <c r="A287" s="35" t="str">
        <f>IF(BPU!A287="","",BPU!A287)</f>
        <v/>
      </c>
      <c r="B287" s="32" t="str">
        <f>IF(BPU!B287="","",BPU!B287)</f>
        <v/>
      </c>
      <c r="C287" s="35" t="str">
        <f>IF(BPU!C287="","",BPU!C287)</f>
        <v/>
      </c>
      <c r="D287" s="36" t="n"/>
      <c r="E287" s="36" t="n"/>
      <c r="F287" s="37" t="str">
        <f>IF(BPU!D287="","",BPU!D287)</f>
        <v/>
      </c>
      <c r="G287" s="38" t="str">
        <f>IF(AND('Détail des lignes'!$F284="Ligne",ISNUMBER(D287),ISNUMBER(F287)),ROUND(D287*F287,2),"")</f>
        <v/>
      </c>
      <c r="H287" s="38" t="str">
        <f>IF(AND('Détail des lignes'!$F284="Ligne",ISNUMBER(E287),ISNUMBER(F287)),ROUND(E287*F287,2),"")</f>
        <v/>
      </c>
    </row>
    <row r="288" ht="26" customHeight="1">
      <c r="A288" s="35" t="str">
        <f>IF(BPU!A288="","",BPU!A288)</f>
        <v/>
      </c>
      <c r="B288" s="32" t="str">
        <f>IF(BPU!B288="","",BPU!B288)</f>
        <v/>
      </c>
      <c r="C288" s="35" t="str">
        <f>IF(BPU!C288="","",BPU!C288)</f>
        <v/>
      </c>
      <c r="D288" s="36" t="n"/>
      <c r="E288" s="36" t="n"/>
      <c r="F288" s="37" t="str">
        <f>IF(BPU!D288="","",BPU!D288)</f>
        <v/>
      </c>
      <c r="G288" s="38" t="str">
        <f>IF(AND('Détail des lignes'!$F285="Ligne",ISNUMBER(D288),ISNUMBER(F288)),ROUND(D288*F288,2),"")</f>
        <v/>
      </c>
      <c r="H288" s="38" t="str">
        <f>IF(AND('Détail des lignes'!$F285="Ligne",ISNUMBER(E288),ISNUMBER(F288)),ROUND(E288*F288,2),"")</f>
        <v/>
      </c>
    </row>
    <row r="289" ht="26" customHeight="1">
      <c r="A289" s="35" t="str">
        <f>IF(BPU!A289="","",BPU!A289)</f>
        <v/>
      </c>
      <c r="B289" s="32" t="str">
        <f>IF(BPU!B289="","",BPU!B289)</f>
        <v/>
      </c>
      <c r="C289" s="35" t="str">
        <f>IF(BPU!C289="","",BPU!C289)</f>
        <v/>
      </c>
      <c r="D289" s="36" t="n"/>
      <c r="E289" s="36" t="n"/>
      <c r="F289" s="37" t="str">
        <f>IF(BPU!D289="","",BPU!D289)</f>
        <v/>
      </c>
      <c r="G289" s="38" t="str">
        <f>IF(AND('Détail des lignes'!$F286="Ligne",ISNUMBER(D289),ISNUMBER(F289)),ROUND(D289*F289,2),"")</f>
        <v/>
      </c>
      <c r="H289" s="38" t="str">
        <f>IF(AND('Détail des lignes'!$F286="Ligne",ISNUMBER(E289),ISNUMBER(F289)),ROUND(E289*F289,2),"")</f>
        <v/>
      </c>
    </row>
    <row r="290" ht="26" customHeight="1">
      <c r="A290" s="35" t="str">
        <f>IF(BPU!A290="","",BPU!A290)</f>
        <v/>
      </c>
      <c r="B290" s="32" t="str">
        <f>IF(BPU!B290="","",BPU!B290)</f>
        <v/>
      </c>
      <c r="C290" s="35" t="str">
        <f>IF(BPU!C290="","",BPU!C290)</f>
        <v/>
      </c>
      <c r="D290" s="36" t="n"/>
      <c r="E290" s="36" t="n"/>
      <c r="F290" s="37" t="str">
        <f>IF(BPU!D290="","",BPU!D290)</f>
        <v/>
      </c>
      <c r="G290" s="38" t="str">
        <f>IF(AND('Détail des lignes'!$F287="Ligne",ISNUMBER(D290),ISNUMBER(F290)),ROUND(D290*F290,2),"")</f>
        <v/>
      </c>
      <c r="H290" s="38" t="str">
        <f>IF(AND('Détail des lignes'!$F287="Ligne",ISNUMBER(E290),ISNUMBER(F290)),ROUND(E290*F290,2),"")</f>
        <v/>
      </c>
    </row>
    <row r="291" ht="26" customHeight="1">
      <c r="A291" s="35" t="str">
        <f>IF(BPU!A291="","",BPU!A291)</f>
        <v/>
      </c>
      <c r="B291" s="32" t="str">
        <f>IF(BPU!B291="","",BPU!B291)</f>
        <v/>
      </c>
      <c r="C291" s="35" t="str">
        <f>IF(BPU!C291="","",BPU!C291)</f>
        <v/>
      </c>
      <c r="D291" s="36" t="n"/>
      <c r="E291" s="36" t="n"/>
      <c r="F291" s="37" t="str">
        <f>IF(BPU!D291="","",BPU!D291)</f>
        <v/>
      </c>
      <c r="G291" s="38" t="str">
        <f>IF(AND('Détail des lignes'!$F288="Ligne",ISNUMBER(D291),ISNUMBER(F291)),ROUND(D291*F291,2),"")</f>
        <v/>
      </c>
      <c r="H291" s="38" t="str">
        <f>IF(AND('Détail des lignes'!$F288="Ligne",ISNUMBER(E291),ISNUMBER(F291)),ROUND(E291*F291,2),"")</f>
        <v/>
      </c>
    </row>
    <row r="292" ht="26" customHeight="1">
      <c r="A292" s="35" t="str">
        <f>IF(BPU!A292="","",BPU!A292)</f>
        <v/>
      </c>
      <c r="B292" s="32" t="str">
        <f>IF(BPU!B292="","",BPU!B292)</f>
        <v/>
      </c>
      <c r="C292" s="35" t="str">
        <f>IF(BPU!C292="","",BPU!C292)</f>
        <v/>
      </c>
      <c r="D292" s="36" t="n"/>
      <c r="E292" s="36" t="n"/>
      <c r="F292" s="37" t="str">
        <f>IF(BPU!D292="","",BPU!D292)</f>
        <v/>
      </c>
      <c r="G292" s="38" t="str">
        <f>IF(AND('Détail des lignes'!$F289="Ligne",ISNUMBER(D292),ISNUMBER(F292)),ROUND(D292*F292,2),"")</f>
        <v/>
      </c>
      <c r="H292" s="38" t="str">
        <f>IF(AND('Détail des lignes'!$F289="Ligne",ISNUMBER(E292),ISNUMBER(F292)),ROUND(E292*F292,2),"")</f>
        <v/>
      </c>
    </row>
    <row r="293" ht="26" customHeight="1">
      <c r="A293" s="35" t="str">
        <f>IF(BPU!A293="","",BPU!A293)</f>
        <v/>
      </c>
      <c r="B293" s="32" t="str">
        <f>IF(BPU!B293="","",BPU!B293)</f>
        <v/>
      </c>
      <c r="C293" s="35" t="str">
        <f>IF(BPU!C293="","",BPU!C293)</f>
        <v/>
      </c>
      <c r="D293" s="36" t="n"/>
      <c r="E293" s="36" t="n"/>
      <c r="F293" s="37" t="str">
        <f>IF(BPU!D293="","",BPU!D293)</f>
        <v/>
      </c>
      <c r="G293" s="38" t="str">
        <f>IF(AND('Détail des lignes'!$F290="Ligne",ISNUMBER(D293),ISNUMBER(F293)),ROUND(D293*F293,2),"")</f>
        <v/>
      </c>
      <c r="H293" s="38" t="str">
        <f>IF(AND('Détail des lignes'!$F290="Ligne",ISNUMBER(E293),ISNUMBER(F293)),ROUND(E293*F293,2),"")</f>
        <v/>
      </c>
    </row>
    <row r="294" ht="26" customHeight="1">
      <c r="A294" s="35" t="str">
        <f>IF(BPU!A294="","",BPU!A294)</f>
        <v/>
      </c>
      <c r="B294" s="32" t="str">
        <f>IF(BPU!B294="","",BPU!B294)</f>
        <v/>
      </c>
      <c r="C294" s="35" t="str">
        <f>IF(BPU!C294="","",BPU!C294)</f>
        <v/>
      </c>
      <c r="D294" s="36" t="n"/>
      <c r="E294" s="36" t="n"/>
      <c r="F294" s="37" t="str">
        <f>IF(BPU!D294="","",BPU!D294)</f>
        <v/>
      </c>
      <c r="G294" s="38" t="str">
        <f>IF(AND('Détail des lignes'!$F291="Ligne",ISNUMBER(D294),ISNUMBER(F294)),ROUND(D294*F294,2),"")</f>
        <v/>
      </c>
      <c r="H294" s="38" t="str">
        <f>IF(AND('Détail des lignes'!$F291="Ligne",ISNUMBER(E294),ISNUMBER(F294)),ROUND(E294*F294,2),"")</f>
        <v/>
      </c>
    </row>
    <row r="295" ht="26" customHeight="1">
      <c r="A295" s="35" t="str">
        <f>IF(BPU!A295="","",BPU!A295)</f>
        <v/>
      </c>
      <c r="B295" s="32" t="str">
        <f>IF(BPU!B295="","",BPU!B295)</f>
        <v/>
      </c>
      <c r="C295" s="35" t="str">
        <f>IF(BPU!C295="","",BPU!C295)</f>
        <v/>
      </c>
      <c r="D295" s="36" t="n"/>
      <c r="E295" s="36" t="n"/>
      <c r="F295" s="37" t="str">
        <f>IF(BPU!D295="","",BPU!D295)</f>
        <v/>
      </c>
      <c r="G295" s="38" t="str">
        <f>IF(AND('Détail des lignes'!$F292="Ligne",ISNUMBER(D295),ISNUMBER(F295)),ROUND(D295*F295,2),"")</f>
        <v/>
      </c>
      <c r="H295" s="38" t="str">
        <f>IF(AND('Détail des lignes'!$F292="Ligne",ISNUMBER(E295),ISNUMBER(F295)),ROUND(E295*F295,2),"")</f>
        <v/>
      </c>
    </row>
    <row r="296" ht="26" customHeight="1">
      <c r="A296" s="35" t="str">
        <f>IF(BPU!A296="","",BPU!A296)</f>
        <v/>
      </c>
      <c r="B296" s="32" t="str">
        <f>IF(BPU!B296="","",BPU!B296)</f>
        <v/>
      </c>
      <c r="C296" s="35" t="str">
        <f>IF(BPU!C296="","",BPU!C296)</f>
        <v/>
      </c>
      <c r="D296" s="36" t="n"/>
      <c r="E296" s="36" t="n"/>
      <c r="F296" s="37" t="str">
        <f>IF(BPU!D296="","",BPU!D296)</f>
        <v/>
      </c>
      <c r="G296" s="38" t="str">
        <f>IF(AND('Détail des lignes'!$F293="Ligne",ISNUMBER(D296),ISNUMBER(F296)),ROUND(D296*F296,2),"")</f>
        <v/>
      </c>
      <c r="H296" s="38" t="str">
        <f>IF(AND('Détail des lignes'!$F293="Ligne",ISNUMBER(E296),ISNUMBER(F296)),ROUND(E296*F296,2),"")</f>
        <v/>
      </c>
    </row>
    <row r="297" ht="26" customHeight="1">
      <c r="A297" s="35" t="str">
        <f>IF(BPU!A297="","",BPU!A297)</f>
        <v/>
      </c>
      <c r="B297" s="32" t="str">
        <f>IF(BPU!B297="","",BPU!B297)</f>
        <v/>
      </c>
      <c r="C297" s="35" t="str">
        <f>IF(BPU!C297="","",BPU!C297)</f>
        <v/>
      </c>
      <c r="D297" s="36" t="n"/>
      <c r="E297" s="36" t="n"/>
      <c r="F297" s="37" t="str">
        <f>IF(BPU!D297="","",BPU!D297)</f>
        <v/>
      </c>
      <c r="G297" s="38" t="str">
        <f>IF(AND('Détail des lignes'!$F294="Ligne",ISNUMBER(D297),ISNUMBER(F297)),ROUND(D297*F297,2),"")</f>
        <v/>
      </c>
      <c r="H297" s="38" t="str">
        <f>IF(AND('Détail des lignes'!$F294="Ligne",ISNUMBER(E297),ISNUMBER(F297)),ROUND(E297*F297,2),"")</f>
        <v/>
      </c>
    </row>
    <row r="298" ht="26" customHeight="1">
      <c r="A298" s="35" t="str">
        <f>IF(BPU!A298="","",BPU!A298)</f>
        <v/>
      </c>
      <c r="B298" s="32" t="str">
        <f>IF(BPU!B298="","",BPU!B298)</f>
        <v/>
      </c>
      <c r="C298" s="35" t="str">
        <f>IF(BPU!C298="","",BPU!C298)</f>
        <v/>
      </c>
      <c r="D298" s="36" t="n"/>
      <c r="E298" s="36" t="n"/>
      <c r="F298" s="37" t="str">
        <f>IF(BPU!D298="","",BPU!D298)</f>
        <v/>
      </c>
      <c r="G298" s="38" t="str">
        <f>IF(AND('Détail des lignes'!$F295="Ligne",ISNUMBER(D298),ISNUMBER(F298)),ROUND(D298*F298,2),"")</f>
        <v/>
      </c>
      <c r="H298" s="38" t="str">
        <f>IF(AND('Détail des lignes'!$F295="Ligne",ISNUMBER(E298),ISNUMBER(F298)),ROUND(E298*F298,2),"")</f>
        <v/>
      </c>
    </row>
    <row r="299" ht="26" customHeight="1">
      <c r="A299" s="35" t="str">
        <f>IF(BPU!A299="","",BPU!A299)</f>
        <v/>
      </c>
      <c r="B299" s="32" t="str">
        <f>IF(BPU!B299="","",BPU!B299)</f>
        <v/>
      </c>
      <c r="C299" s="35" t="str">
        <f>IF(BPU!C299="","",BPU!C299)</f>
        <v/>
      </c>
      <c r="D299" s="36" t="n"/>
      <c r="E299" s="36" t="n"/>
      <c r="F299" s="37" t="str">
        <f>IF(BPU!D299="","",BPU!D299)</f>
        <v/>
      </c>
      <c r="G299" s="38" t="str">
        <f>IF(AND('Détail des lignes'!$F296="Ligne",ISNUMBER(D299),ISNUMBER(F299)),ROUND(D299*F299,2),"")</f>
        <v/>
      </c>
      <c r="H299" s="38" t="str">
        <f>IF(AND('Détail des lignes'!$F296="Ligne",ISNUMBER(E299),ISNUMBER(F299)),ROUND(E299*F299,2),"")</f>
        <v/>
      </c>
    </row>
    <row r="300" ht="26" customHeight="1">
      <c r="A300" s="35" t="str">
        <f>IF(BPU!A300="","",BPU!A300)</f>
        <v/>
      </c>
      <c r="B300" s="32" t="str">
        <f>IF(BPU!B300="","",BPU!B300)</f>
        <v/>
      </c>
      <c r="C300" s="35" t="str">
        <f>IF(BPU!C300="","",BPU!C300)</f>
        <v/>
      </c>
      <c r="D300" s="36" t="n"/>
      <c r="E300" s="36" t="n"/>
      <c r="F300" s="37" t="str">
        <f>IF(BPU!D300="","",BPU!D300)</f>
        <v/>
      </c>
      <c r="G300" s="38" t="str">
        <f>IF(AND('Détail des lignes'!$F297="Ligne",ISNUMBER(D300),ISNUMBER(F300)),ROUND(D300*F300,2),"")</f>
        <v/>
      </c>
      <c r="H300" s="38" t="str">
        <f>IF(AND('Détail des lignes'!$F297="Ligne",ISNUMBER(E300),ISNUMBER(F300)),ROUND(E300*F300,2),"")</f>
        <v/>
      </c>
    </row>
    <row r="301" ht="26" customHeight="1">
      <c r="A301" s="35" t="str">
        <f>IF(BPU!A301="","",BPU!A301)</f>
        <v/>
      </c>
      <c r="B301" s="32" t="str">
        <f>IF(BPU!B301="","",BPU!B301)</f>
        <v/>
      </c>
      <c r="C301" s="35" t="str">
        <f>IF(BPU!C301="","",BPU!C301)</f>
        <v/>
      </c>
      <c r="D301" s="36" t="n"/>
      <c r="E301" s="36" t="n"/>
      <c r="F301" s="37" t="str">
        <f>IF(BPU!D301="","",BPU!D301)</f>
        <v/>
      </c>
      <c r="G301" s="38" t="str">
        <f>IF(AND('Détail des lignes'!$F298="Ligne",ISNUMBER(D301),ISNUMBER(F301)),ROUND(D301*F301,2),"")</f>
        <v/>
      </c>
      <c r="H301" s="38" t="str">
        <f>IF(AND('Détail des lignes'!$F298="Ligne",ISNUMBER(E301),ISNUMBER(F301)),ROUND(E301*F301,2),"")</f>
        <v/>
      </c>
    </row>
    <row r="302" ht="26" customHeight="1">
      <c r="A302" s="35" t="str">
        <f>IF(BPU!A302="","",BPU!A302)</f>
        <v/>
      </c>
      <c r="B302" s="32" t="str">
        <f>IF(BPU!B302="","",BPU!B302)</f>
        <v/>
      </c>
      <c r="C302" s="35" t="str">
        <f>IF(BPU!C302="","",BPU!C302)</f>
        <v/>
      </c>
      <c r="D302" s="36" t="n"/>
      <c r="E302" s="36" t="n"/>
      <c r="F302" s="37" t="str">
        <f>IF(BPU!D302="","",BPU!D302)</f>
        <v/>
      </c>
      <c r="G302" s="38" t="str">
        <f>IF(AND('Détail des lignes'!$F299="Ligne",ISNUMBER(D302),ISNUMBER(F302)),ROUND(D302*F302,2),"")</f>
        <v/>
      </c>
      <c r="H302" s="38" t="str">
        <f>IF(AND('Détail des lignes'!$F299="Ligne",ISNUMBER(E302),ISNUMBER(F302)),ROUND(E302*F302,2),"")</f>
        <v/>
      </c>
    </row>
    <row r="303" ht="26" customHeight="1">
      <c r="A303" s="35" t="str">
        <f>IF(BPU!A303="","",BPU!A303)</f>
        <v/>
      </c>
      <c r="B303" s="32" t="str">
        <f>IF(BPU!B303="","",BPU!B303)</f>
        <v/>
      </c>
      <c r="C303" s="35" t="str">
        <f>IF(BPU!C303="","",BPU!C303)</f>
        <v/>
      </c>
      <c r="D303" s="36" t="n"/>
      <c r="E303" s="36" t="n"/>
      <c r="F303" s="37" t="str">
        <f>IF(BPU!D303="","",BPU!D303)</f>
        <v/>
      </c>
      <c r="G303" s="38" t="str">
        <f>IF(AND('Détail des lignes'!$F300="Ligne",ISNUMBER(D303),ISNUMBER(F303)),ROUND(D303*F303,2),"")</f>
        <v/>
      </c>
      <c r="H303" s="38" t="str">
        <f>IF(AND('Détail des lignes'!$F300="Ligne",ISNUMBER(E303),ISNUMBER(F303)),ROUND(E303*F303,2),"")</f>
        <v/>
      </c>
    </row>
    <row r="304" ht="26" customHeight="1">
      <c r="A304" s="35" t="str">
        <f>IF(BPU!A304="","",BPU!A304)</f>
        <v/>
      </c>
      <c r="B304" s="32" t="str">
        <f>IF(BPU!B304="","",BPU!B304)</f>
        <v/>
      </c>
      <c r="C304" s="35" t="str">
        <f>IF(BPU!C304="","",BPU!C304)</f>
        <v/>
      </c>
      <c r="D304" s="36" t="n"/>
      <c r="E304" s="36" t="n"/>
      <c r="F304" s="37" t="str">
        <f>IF(BPU!D304="","",BPU!D304)</f>
        <v/>
      </c>
      <c r="G304" s="38" t="str">
        <f>IF(AND('Détail des lignes'!$F301="Ligne",ISNUMBER(D304),ISNUMBER(F304)),ROUND(D304*F304,2),"")</f>
        <v/>
      </c>
      <c r="H304" s="38" t="str">
        <f>IF(AND('Détail des lignes'!$F301="Ligne",ISNUMBER(E304),ISNUMBER(F304)),ROUND(E304*F304,2),"")</f>
        <v/>
      </c>
    </row>
    <row r="305" ht="26" customHeight="1">
      <c r="A305" s="35" t="str">
        <f>IF(BPU!A305="","",BPU!A305)</f>
        <v/>
      </c>
      <c r="B305" s="32" t="str">
        <f>IF(BPU!B305="","",BPU!B305)</f>
        <v/>
      </c>
      <c r="C305" s="35" t="str">
        <f>IF(BPU!C305="","",BPU!C305)</f>
        <v/>
      </c>
      <c r="D305" s="36" t="n"/>
      <c r="E305" s="36" t="n"/>
      <c r="F305" s="37" t="str">
        <f>IF(BPU!D305="","",BPU!D305)</f>
        <v/>
      </c>
      <c r="G305" s="38" t="str">
        <f>IF(AND('Détail des lignes'!$F302="Ligne",ISNUMBER(D305),ISNUMBER(F305)),ROUND(D305*F305,2),"")</f>
        <v/>
      </c>
      <c r="H305" s="38" t="str">
        <f>IF(AND('Détail des lignes'!$F302="Ligne",ISNUMBER(E305),ISNUMBER(F305)),ROUND(E305*F305,2),"")</f>
        <v/>
      </c>
    </row>
    <row r="306" ht="26" customHeight="1">
      <c r="A306" s="35" t="str">
        <f>IF(BPU!A306="","",BPU!A306)</f>
        <v/>
      </c>
      <c r="B306" s="32" t="str">
        <f>IF(BPU!B306="","",BPU!B306)</f>
        <v/>
      </c>
      <c r="C306" s="35" t="str">
        <f>IF(BPU!C306="","",BPU!C306)</f>
        <v/>
      </c>
      <c r="D306" s="36" t="n"/>
      <c r="E306" s="36" t="n"/>
      <c r="F306" s="37" t="str">
        <f>IF(BPU!D306="","",BPU!D306)</f>
        <v/>
      </c>
      <c r="G306" s="38" t="str">
        <f>IF(AND('Détail des lignes'!$F303="Ligne",ISNUMBER(D306),ISNUMBER(F306)),ROUND(D306*F306,2),"")</f>
        <v/>
      </c>
      <c r="H306" s="38" t="str">
        <f>IF(AND('Détail des lignes'!$F303="Ligne",ISNUMBER(E306),ISNUMBER(F306)),ROUND(E306*F306,2),"")</f>
        <v/>
      </c>
    </row>
    <row r="307" ht="26" customHeight="1">
      <c r="A307" s="35" t="str">
        <f>IF(BPU!A307="","",BPU!A307)</f>
        <v/>
      </c>
      <c r="B307" s="32" t="str">
        <f>IF(BPU!B307="","",BPU!B307)</f>
        <v/>
      </c>
      <c r="C307" s="35" t="str">
        <f>IF(BPU!C307="","",BPU!C307)</f>
        <v/>
      </c>
      <c r="D307" s="36" t="n"/>
      <c r="E307" s="36" t="n"/>
      <c r="F307" s="37" t="str">
        <f>IF(BPU!D307="","",BPU!D307)</f>
        <v/>
      </c>
      <c r="G307" s="38" t="str">
        <f>IF(AND('Détail des lignes'!$F304="Ligne",ISNUMBER(D307),ISNUMBER(F307)),ROUND(D307*F307,2),"")</f>
        <v/>
      </c>
      <c r="H307" s="38" t="str">
        <f>IF(AND('Détail des lignes'!$F304="Ligne",ISNUMBER(E307),ISNUMBER(F307)),ROUND(E307*F307,2),"")</f>
        <v/>
      </c>
    </row>
    <row r="308" ht="26" customHeight="1">
      <c r="A308" s="35" t="str">
        <f>IF(BPU!A308="","",BPU!A308)</f>
        <v/>
      </c>
      <c r="B308" s="32" t="str">
        <f>IF(BPU!B308="","",BPU!B308)</f>
        <v/>
      </c>
      <c r="C308" s="35" t="str">
        <f>IF(BPU!C308="","",BPU!C308)</f>
        <v/>
      </c>
      <c r="D308" s="36" t="n"/>
      <c r="E308" s="36" t="n"/>
      <c r="F308" s="37" t="str">
        <f>IF(BPU!D308="","",BPU!D308)</f>
        <v/>
      </c>
      <c r="G308" s="38" t="str">
        <f>IF(AND('Détail des lignes'!$F305="Ligne",ISNUMBER(D308),ISNUMBER(F308)),ROUND(D308*F308,2),"")</f>
        <v/>
      </c>
      <c r="H308" s="38" t="str">
        <f>IF(AND('Détail des lignes'!$F305="Ligne",ISNUMBER(E308),ISNUMBER(F308)),ROUND(E308*F308,2),"")</f>
        <v/>
      </c>
    </row>
    <row r="309" ht="26" customHeight="1">
      <c r="A309" s="35" t="str">
        <f>IF(BPU!A309="","",BPU!A309)</f>
        <v/>
      </c>
      <c r="B309" s="32" t="str">
        <f>IF(BPU!B309="","",BPU!B309)</f>
        <v/>
      </c>
      <c r="C309" s="35" t="str">
        <f>IF(BPU!C309="","",BPU!C309)</f>
        <v/>
      </c>
      <c r="D309" s="36" t="n"/>
      <c r="E309" s="36" t="n"/>
      <c r="F309" s="37" t="str">
        <f>IF(BPU!D309="","",BPU!D309)</f>
        <v/>
      </c>
      <c r="G309" s="38" t="str">
        <f>IF(AND('Détail des lignes'!$F306="Ligne",ISNUMBER(D309),ISNUMBER(F309)),ROUND(D309*F309,2),"")</f>
        <v/>
      </c>
      <c r="H309" s="38" t="str">
        <f>IF(AND('Détail des lignes'!$F306="Ligne",ISNUMBER(E309),ISNUMBER(F309)),ROUND(E309*F309,2),"")</f>
        <v/>
      </c>
    </row>
    <row r="310" ht="26" customHeight="1">
      <c r="A310" s="35" t="str">
        <f>IF(BPU!A310="","",BPU!A310)</f>
        <v/>
      </c>
      <c r="B310" s="32" t="str">
        <f>IF(BPU!B310="","",BPU!B310)</f>
        <v/>
      </c>
      <c r="C310" s="35" t="str">
        <f>IF(BPU!C310="","",BPU!C310)</f>
        <v/>
      </c>
      <c r="D310" s="36" t="n"/>
      <c r="E310" s="36" t="n"/>
      <c r="F310" s="37" t="str">
        <f>IF(BPU!D310="","",BPU!D310)</f>
        <v/>
      </c>
      <c r="G310" s="38" t="str">
        <f>IF(AND('Détail des lignes'!$F307="Ligne",ISNUMBER(D310),ISNUMBER(F310)),ROUND(D310*F310,2),"")</f>
        <v/>
      </c>
      <c r="H310" s="38" t="str">
        <f>IF(AND('Détail des lignes'!$F307="Ligne",ISNUMBER(E310),ISNUMBER(F310)),ROUND(E310*F310,2),"")</f>
        <v/>
      </c>
    </row>
    <row r="311" ht="26" customHeight="1">
      <c r="A311" s="35" t="str">
        <f>IF(BPU!A311="","",BPU!A311)</f>
        <v/>
      </c>
      <c r="B311" s="32" t="str">
        <f>IF(BPU!B311="","",BPU!B311)</f>
        <v/>
      </c>
      <c r="C311" s="35" t="str">
        <f>IF(BPU!C311="","",BPU!C311)</f>
        <v/>
      </c>
      <c r="D311" s="36" t="n"/>
      <c r="E311" s="36" t="n"/>
      <c r="F311" s="37" t="str">
        <f>IF(BPU!D311="","",BPU!D311)</f>
        <v/>
      </c>
      <c r="G311" s="38" t="str">
        <f>IF(AND('Détail des lignes'!$F308="Ligne",ISNUMBER(D311),ISNUMBER(F311)),ROUND(D311*F311,2),"")</f>
        <v/>
      </c>
      <c r="H311" s="38" t="str">
        <f>IF(AND('Détail des lignes'!$F308="Ligne",ISNUMBER(E311),ISNUMBER(F311)),ROUND(E311*F311,2),"")</f>
        <v/>
      </c>
    </row>
    <row r="312" ht="26" customHeight="1">
      <c r="A312" s="35" t="str">
        <f>IF(BPU!A312="","",BPU!A312)</f>
        <v/>
      </c>
      <c r="B312" s="32" t="str">
        <f>IF(BPU!B312="","",BPU!B312)</f>
        <v/>
      </c>
      <c r="C312" s="35" t="str">
        <f>IF(BPU!C312="","",BPU!C312)</f>
        <v/>
      </c>
      <c r="D312" s="36" t="n"/>
      <c r="E312" s="36" t="n"/>
      <c r="F312" s="37" t="str">
        <f>IF(BPU!D312="","",BPU!D312)</f>
        <v/>
      </c>
      <c r="G312" s="38" t="str">
        <f>IF(AND('Détail des lignes'!$F309="Ligne",ISNUMBER(D312),ISNUMBER(F312)),ROUND(D312*F312,2),"")</f>
        <v/>
      </c>
      <c r="H312" s="38" t="str">
        <f>IF(AND('Détail des lignes'!$F309="Ligne",ISNUMBER(E312),ISNUMBER(F312)),ROUND(E312*F312,2),"")</f>
        <v/>
      </c>
    </row>
    <row r="313" ht="26" customHeight="1">
      <c r="A313" s="35" t="str">
        <f>IF(BPU!A313="","",BPU!A313)</f>
        <v/>
      </c>
      <c r="B313" s="32" t="str">
        <f>IF(BPU!B313="","",BPU!B313)</f>
        <v/>
      </c>
      <c r="C313" s="35" t="str">
        <f>IF(BPU!C313="","",BPU!C313)</f>
        <v/>
      </c>
      <c r="D313" s="36" t="n"/>
      <c r="E313" s="36" t="n"/>
      <c r="F313" s="37" t="str">
        <f>IF(BPU!D313="","",BPU!D313)</f>
        <v/>
      </c>
      <c r="G313" s="38" t="str">
        <f>IF(AND('Détail des lignes'!$F310="Ligne",ISNUMBER(D313),ISNUMBER(F313)),ROUND(D313*F313,2),"")</f>
        <v/>
      </c>
      <c r="H313" s="38" t="str">
        <f>IF(AND('Détail des lignes'!$F310="Ligne",ISNUMBER(E313),ISNUMBER(F313)),ROUND(E313*F313,2),"")</f>
        <v/>
      </c>
    </row>
    <row r="314" ht="26" customHeight="1">
      <c r="A314" s="35" t="str">
        <f>IF(BPU!A314="","",BPU!A314)</f>
        <v/>
      </c>
      <c r="B314" s="32" t="str">
        <f>IF(BPU!B314="","",BPU!B314)</f>
        <v/>
      </c>
      <c r="C314" s="35" t="str">
        <f>IF(BPU!C314="","",BPU!C314)</f>
        <v/>
      </c>
      <c r="D314" s="36" t="n"/>
      <c r="E314" s="36" t="n"/>
      <c r="F314" s="37" t="str">
        <f>IF(BPU!D314="","",BPU!D314)</f>
        <v/>
      </c>
      <c r="G314" s="38" t="str">
        <f>IF(AND('Détail des lignes'!$F311="Ligne",ISNUMBER(D314),ISNUMBER(F314)),ROUND(D314*F314,2),"")</f>
        <v/>
      </c>
      <c r="H314" s="38" t="str">
        <f>IF(AND('Détail des lignes'!$F311="Ligne",ISNUMBER(E314),ISNUMBER(F314)),ROUND(E314*F314,2),"")</f>
        <v/>
      </c>
    </row>
    <row r="315" ht="26" customHeight="1">
      <c r="A315" s="35" t="str">
        <f>IF(BPU!A315="","",BPU!A315)</f>
        <v/>
      </c>
      <c r="B315" s="32" t="str">
        <f>IF(BPU!B315="","",BPU!B315)</f>
        <v/>
      </c>
      <c r="C315" s="35" t="str">
        <f>IF(BPU!C315="","",BPU!C315)</f>
        <v/>
      </c>
      <c r="D315" s="36" t="n"/>
      <c r="E315" s="36" t="n"/>
      <c r="F315" s="37" t="str">
        <f>IF(BPU!D315="","",BPU!D315)</f>
        <v/>
      </c>
      <c r="G315" s="38" t="str">
        <f>IF(AND('Détail des lignes'!$F312="Ligne",ISNUMBER(D315),ISNUMBER(F315)),ROUND(D315*F315,2),"")</f>
        <v/>
      </c>
      <c r="H315" s="38" t="str">
        <f>IF(AND('Détail des lignes'!$F312="Ligne",ISNUMBER(E315),ISNUMBER(F315)),ROUND(E315*F315,2),"")</f>
        <v/>
      </c>
    </row>
    <row r="316" ht="26" customHeight="1">
      <c r="A316" s="35" t="str">
        <f>IF(BPU!A316="","",BPU!A316)</f>
        <v/>
      </c>
      <c r="B316" s="32" t="str">
        <f>IF(BPU!B316="","",BPU!B316)</f>
        <v/>
      </c>
      <c r="C316" s="35" t="str">
        <f>IF(BPU!C316="","",BPU!C316)</f>
        <v/>
      </c>
      <c r="D316" s="36" t="n"/>
      <c r="E316" s="36" t="n"/>
      <c r="F316" s="37" t="str">
        <f>IF(BPU!D316="","",BPU!D316)</f>
        <v/>
      </c>
      <c r="G316" s="38" t="str">
        <f>IF(AND('Détail des lignes'!$F313="Ligne",ISNUMBER(D316),ISNUMBER(F316)),ROUND(D316*F316,2),"")</f>
        <v/>
      </c>
      <c r="H316" s="38" t="str">
        <f>IF(AND('Détail des lignes'!$F313="Ligne",ISNUMBER(E316),ISNUMBER(F316)),ROUND(E316*F316,2),"")</f>
        <v/>
      </c>
    </row>
    <row r="317" ht="26" customHeight="1">
      <c r="A317" s="35" t="str">
        <f>IF(BPU!A317="","",BPU!A317)</f>
        <v/>
      </c>
      <c r="B317" s="32" t="str">
        <f>IF(BPU!B317="","",BPU!B317)</f>
        <v/>
      </c>
      <c r="C317" s="35" t="str">
        <f>IF(BPU!C317="","",BPU!C317)</f>
        <v/>
      </c>
      <c r="D317" s="36" t="n"/>
      <c r="E317" s="36" t="n"/>
      <c r="F317" s="37" t="str">
        <f>IF(BPU!D317="","",BPU!D317)</f>
        <v/>
      </c>
      <c r="G317" s="38" t="str">
        <f>IF(AND('Détail des lignes'!$F314="Ligne",ISNUMBER(D317),ISNUMBER(F317)),ROUND(D317*F317,2),"")</f>
        <v/>
      </c>
      <c r="H317" s="38" t="str">
        <f>IF(AND('Détail des lignes'!$F314="Ligne",ISNUMBER(E317),ISNUMBER(F317)),ROUND(E317*F317,2),"")</f>
        <v/>
      </c>
    </row>
    <row r="318" ht="26" customHeight="1">
      <c r="A318" s="35" t="str">
        <f>IF(BPU!A318="","",BPU!A318)</f>
        <v/>
      </c>
      <c r="B318" s="32" t="str">
        <f>IF(BPU!B318="","",BPU!B318)</f>
        <v/>
      </c>
      <c r="C318" s="35" t="str">
        <f>IF(BPU!C318="","",BPU!C318)</f>
        <v/>
      </c>
      <c r="D318" s="36" t="n"/>
      <c r="E318" s="36" t="n"/>
      <c r="F318" s="37" t="str">
        <f>IF(BPU!D318="","",BPU!D318)</f>
        <v/>
      </c>
      <c r="G318" s="38" t="str">
        <f>IF(AND('Détail des lignes'!$F315="Ligne",ISNUMBER(D318),ISNUMBER(F318)),ROUND(D318*F318,2),"")</f>
        <v/>
      </c>
      <c r="H318" s="38" t="str">
        <f>IF(AND('Détail des lignes'!$F315="Ligne",ISNUMBER(E318),ISNUMBER(F318)),ROUND(E318*F318,2),"")</f>
        <v/>
      </c>
    </row>
    <row r="319" ht="26" customHeight="1">
      <c r="A319" s="35" t="str">
        <f>IF(BPU!A319="","",BPU!A319)</f>
        <v/>
      </c>
      <c r="B319" s="32" t="str">
        <f>IF(BPU!B319="","",BPU!B319)</f>
        <v/>
      </c>
      <c r="C319" s="35" t="str">
        <f>IF(BPU!C319="","",BPU!C319)</f>
        <v/>
      </c>
      <c r="D319" s="36" t="n"/>
      <c r="E319" s="36" t="n"/>
      <c r="F319" s="37" t="str">
        <f>IF(BPU!D319="","",BPU!D319)</f>
        <v/>
      </c>
      <c r="G319" s="38" t="str">
        <f>IF(AND('Détail des lignes'!$F316="Ligne",ISNUMBER(D319),ISNUMBER(F319)),ROUND(D319*F319,2),"")</f>
        <v/>
      </c>
      <c r="H319" s="38" t="str">
        <f>IF(AND('Détail des lignes'!$F316="Ligne",ISNUMBER(E319),ISNUMBER(F319)),ROUND(E319*F319,2),"")</f>
        <v/>
      </c>
    </row>
    <row r="320" ht="26" customHeight="1">
      <c r="A320" s="35" t="str">
        <f>IF(BPU!A320="","",BPU!A320)</f>
        <v/>
      </c>
      <c r="B320" s="32" t="str">
        <f>IF(BPU!B320="","",BPU!B320)</f>
        <v/>
      </c>
      <c r="C320" s="35" t="str">
        <f>IF(BPU!C320="","",BPU!C320)</f>
        <v/>
      </c>
      <c r="D320" s="36" t="n"/>
      <c r="E320" s="36" t="n"/>
      <c r="F320" s="37" t="str">
        <f>IF(BPU!D320="","",BPU!D320)</f>
        <v/>
      </c>
      <c r="G320" s="38" t="str">
        <f>IF(AND('Détail des lignes'!$F317="Ligne",ISNUMBER(D320),ISNUMBER(F320)),ROUND(D320*F320,2),"")</f>
        <v/>
      </c>
      <c r="H320" s="38" t="str">
        <f>IF(AND('Détail des lignes'!$F317="Ligne",ISNUMBER(E320),ISNUMBER(F320)),ROUND(E320*F320,2),"")</f>
        <v/>
      </c>
    </row>
    <row r="321" ht="26" customHeight="1">
      <c r="A321" s="35" t="str">
        <f>IF(BPU!A321="","",BPU!A321)</f>
        <v/>
      </c>
      <c r="B321" s="32" t="str">
        <f>IF(BPU!B321="","",BPU!B321)</f>
        <v/>
      </c>
      <c r="C321" s="35" t="str">
        <f>IF(BPU!C321="","",BPU!C321)</f>
        <v/>
      </c>
      <c r="D321" s="36" t="n"/>
      <c r="E321" s="36" t="n"/>
      <c r="F321" s="37" t="str">
        <f>IF(BPU!D321="","",BPU!D321)</f>
        <v/>
      </c>
      <c r="G321" s="38" t="str">
        <f>IF(AND('Détail des lignes'!$F318="Ligne",ISNUMBER(D321),ISNUMBER(F321)),ROUND(D321*F321,2),"")</f>
        <v/>
      </c>
      <c r="H321" s="38" t="str">
        <f>IF(AND('Détail des lignes'!$F318="Ligne",ISNUMBER(E321),ISNUMBER(F321)),ROUND(E321*F321,2),"")</f>
        <v/>
      </c>
    </row>
    <row r="322" ht="26" customHeight="1">
      <c r="A322" s="35" t="str">
        <f>IF(BPU!A322="","",BPU!A322)</f>
        <v/>
      </c>
      <c r="B322" s="32" t="str">
        <f>IF(BPU!B322="","",BPU!B322)</f>
        <v/>
      </c>
      <c r="C322" s="35" t="str">
        <f>IF(BPU!C322="","",BPU!C322)</f>
        <v/>
      </c>
      <c r="D322" s="36" t="n"/>
      <c r="E322" s="36" t="n"/>
      <c r="F322" s="37" t="str">
        <f>IF(BPU!D322="","",BPU!D322)</f>
        <v/>
      </c>
      <c r="G322" s="38" t="str">
        <f>IF(AND('Détail des lignes'!$F319="Ligne",ISNUMBER(D322),ISNUMBER(F322)),ROUND(D322*F322,2),"")</f>
        <v/>
      </c>
      <c r="H322" s="38" t="str">
        <f>IF(AND('Détail des lignes'!$F319="Ligne",ISNUMBER(E322),ISNUMBER(F322)),ROUND(E322*F322,2),"")</f>
        <v/>
      </c>
    </row>
    <row r="323" ht="26" customHeight="1">
      <c r="A323" s="35" t="str">
        <f>IF(BPU!A323="","",BPU!A323)</f>
        <v/>
      </c>
      <c r="B323" s="32" t="str">
        <f>IF(BPU!B323="","",BPU!B323)</f>
        <v/>
      </c>
      <c r="C323" s="35" t="str">
        <f>IF(BPU!C323="","",BPU!C323)</f>
        <v/>
      </c>
      <c r="D323" s="36" t="n"/>
      <c r="E323" s="36" t="n"/>
      <c r="F323" s="37" t="str">
        <f>IF(BPU!D323="","",BPU!D323)</f>
        <v/>
      </c>
      <c r="G323" s="38" t="str">
        <f>IF(AND('Détail des lignes'!$F320="Ligne",ISNUMBER(D323),ISNUMBER(F323)),ROUND(D323*F323,2),"")</f>
        <v/>
      </c>
      <c r="H323" s="38" t="str">
        <f>IF(AND('Détail des lignes'!$F320="Ligne",ISNUMBER(E323),ISNUMBER(F323)),ROUND(E323*F323,2),"")</f>
        <v/>
      </c>
    </row>
    <row r="324" ht="26" customHeight="1">
      <c r="A324" s="35" t="str">
        <f>IF(BPU!A324="","",BPU!A324)</f>
        <v/>
      </c>
      <c r="B324" s="32" t="str">
        <f>IF(BPU!B324="","",BPU!B324)</f>
        <v/>
      </c>
      <c r="C324" s="35" t="str">
        <f>IF(BPU!C324="","",BPU!C324)</f>
        <v/>
      </c>
      <c r="D324" s="36" t="n"/>
      <c r="E324" s="36" t="n"/>
      <c r="F324" s="37" t="str">
        <f>IF(BPU!D324="","",BPU!D324)</f>
        <v/>
      </c>
      <c r="G324" s="38" t="str">
        <f>IF(AND('Détail des lignes'!$F321="Ligne",ISNUMBER(D324),ISNUMBER(F324)),ROUND(D324*F324,2),"")</f>
        <v/>
      </c>
      <c r="H324" s="38" t="str">
        <f>IF(AND('Détail des lignes'!$F321="Ligne",ISNUMBER(E324),ISNUMBER(F324)),ROUND(E324*F324,2),"")</f>
        <v/>
      </c>
    </row>
    <row r="325" ht="26" customHeight="1">
      <c r="A325" s="35" t="str">
        <f>IF(BPU!A325="","",BPU!A325)</f>
        <v/>
      </c>
      <c r="B325" s="32" t="str">
        <f>IF(BPU!B325="","",BPU!B325)</f>
        <v/>
      </c>
      <c r="C325" s="35" t="str">
        <f>IF(BPU!C325="","",BPU!C325)</f>
        <v/>
      </c>
      <c r="D325" s="36" t="n"/>
      <c r="E325" s="36" t="n"/>
      <c r="F325" s="37" t="str">
        <f>IF(BPU!D325="","",BPU!D325)</f>
        <v/>
      </c>
      <c r="G325" s="38" t="str">
        <f>IF(AND('Détail des lignes'!$F322="Ligne",ISNUMBER(D325),ISNUMBER(F325)),ROUND(D325*F325,2),"")</f>
        <v/>
      </c>
      <c r="H325" s="38" t="str">
        <f>IF(AND('Détail des lignes'!$F322="Ligne",ISNUMBER(E325),ISNUMBER(F325)),ROUND(E325*F325,2),"")</f>
        <v/>
      </c>
    </row>
    <row r="326" ht="26" customHeight="1">
      <c r="A326" s="35" t="str">
        <f>IF(BPU!A326="","",BPU!A326)</f>
        <v/>
      </c>
      <c r="B326" s="32" t="str">
        <f>IF(BPU!B326="","",BPU!B326)</f>
        <v/>
      </c>
      <c r="C326" s="35" t="str">
        <f>IF(BPU!C326="","",BPU!C326)</f>
        <v/>
      </c>
      <c r="D326" s="36" t="n"/>
      <c r="E326" s="36" t="n"/>
      <c r="F326" s="37" t="str">
        <f>IF(BPU!D326="","",BPU!D326)</f>
        <v/>
      </c>
      <c r="G326" s="38" t="str">
        <f>IF(AND('Détail des lignes'!$F323="Ligne",ISNUMBER(D326),ISNUMBER(F326)),ROUND(D326*F326,2),"")</f>
        <v/>
      </c>
      <c r="H326" s="38" t="str">
        <f>IF(AND('Détail des lignes'!$F323="Ligne",ISNUMBER(E326),ISNUMBER(F326)),ROUND(E326*F326,2),"")</f>
        <v/>
      </c>
    </row>
    <row r="327" ht="26" customHeight="1">
      <c r="A327" s="35" t="str">
        <f>IF(BPU!A327="","",BPU!A327)</f>
        <v/>
      </c>
      <c r="B327" s="32" t="str">
        <f>IF(BPU!B327="","",BPU!B327)</f>
        <v/>
      </c>
      <c r="C327" s="35" t="str">
        <f>IF(BPU!C327="","",BPU!C327)</f>
        <v/>
      </c>
      <c r="D327" s="36" t="n"/>
      <c r="E327" s="36" t="n"/>
      <c r="F327" s="37" t="str">
        <f>IF(BPU!D327="","",BPU!D327)</f>
        <v/>
      </c>
      <c r="G327" s="38" t="str">
        <f>IF(AND('Détail des lignes'!$F324="Ligne",ISNUMBER(D327),ISNUMBER(F327)),ROUND(D327*F327,2),"")</f>
        <v/>
      </c>
      <c r="H327" s="38" t="str">
        <f>IF(AND('Détail des lignes'!$F324="Ligne",ISNUMBER(E327),ISNUMBER(F327)),ROUND(E327*F327,2),"")</f>
        <v/>
      </c>
    </row>
    <row r="328" ht="26" customHeight="1">
      <c r="A328" s="35" t="str">
        <f>IF(BPU!A328="","",BPU!A328)</f>
        <v/>
      </c>
      <c r="B328" s="32" t="str">
        <f>IF(BPU!B328="","",BPU!B328)</f>
        <v/>
      </c>
      <c r="C328" s="35" t="str">
        <f>IF(BPU!C328="","",BPU!C328)</f>
        <v/>
      </c>
      <c r="D328" s="36" t="n"/>
      <c r="E328" s="36" t="n"/>
      <c r="F328" s="37" t="str">
        <f>IF(BPU!D328="","",BPU!D328)</f>
        <v/>
      </c>
      <c r="G328" s="38" t="str">
        <f>IF(AND('Détail des lignes'!$F325="Ligne",ISNUMBER(D328),ISNUMBER(F328)),ROUND(D328*F328,2),"")</f>
        <v/>
      </c>
      <c r="H328" s="38" t="str">
        <f>IF(AND('Détail des lignes'!$F325="Ligne",ISNUMBER(E328),ISNUMBER(F328)),ROUND(E328*F328,2),"")</f>
        <v/>
      </c>
    </row>
    <row r="329" ht="26" customHeight="1">
      <c r="A329" s="35" t="str">
        <f>IF(BPU!A329="","",BPU!A329)</f>
        <v/>
      </c>
      <c r="B329" s="32" t="str">
        <f>IF(BPU!B329="","",BPU!B329)</f>
        <v/>
      </c>
      <c r="C329" s="35" t="str">
        <f>IF(BPU!C329="","",BPU!C329)</f>
        <v/>
      </c>
      <c r="D329" s="36" t="n"/>
      <c r="E329" s="36" t="n"/>
      <c r="F329" s="37" t="str">
        <f>IF(BPU!D329="","",BPU!D329)</f>
        <v/>
      </c>
      <c r="G329" s="38" t="str">
        <f>IF(AND('Détail des lignes'!$F326="Ligne",ISNUMBER(D329),ISNUMBER(F329)),ROUND(D329*F329,2),"")</f>
        <v/>
      </c>
      <c r="H329" s="38" t="str">
        <f>IF(AND('Détail des lignes'!$F326="Ligne",ISNUMBER(E329),ISNUMBER(F329)),ROUND(E329*F329,2),"")</f>
        <v/>
      </c>
    </row>
    <row r="330" ht="26" customHeight="1">
      <c r="A330" s="35" t="str">
        <f>IF(BPU!A330="","",BPU!A330)</f>
        <v/>
      </c>
      <c r="B330" s="32" t="str">
        <f>IF(BPU!B330="","",BPU!B330)</f>
        <v/>
      </c>
      <c r="C330" s="35" t="str">
        <f>IF(BPU!C330="","",BPU!C330)</f>
        <v/>
      </c>
      <c r="D330" s="36" t="n"/>
      <c r="E330" s="36" t="n"/>
      <c r="F330" s="37" t="str">
        <f>IF(BPU!D330="","",BPU!D330)</f>
        <v/>
      </c>
      <c r="G330" s="38" t="str">
        <f>IF(AND('Détail des lignes'!$F327="Ligne",ISNUMBER(D330),ISNUMBER(F330)),ROUND(D330*F330,2),"")</f>
        <v/>
      </c>
      <c r="H330" s="38" t="str">
        <f>IF(AND('Détail des lignes'!$F327="Ligne",ISNUMBER(E330),ISNUMBER(F330)),ROUND(E330*F330,2),"")</f>
        <v/>
      </c>
    </row>
    <row r="331" ht="26" customHeight="1">
      <c r="A331" s="35" t="str">
        <f>IF(BPU!A331="","",BPU!A331)</f>
        <v/>
      </c>
      <c r="B331" s="32" t="str">
        <f>IF(BPU!B331="","",BPU!B331)</f>
        <v/>
      </c>
      <c r="C331" s="35" t="str">
        <f>IF(BPU!C331="","",BPU!C331)</f>
        <v/>
      </c>
      <c r="D331" s="36" t="n"/>
      <c r="E331" s="36" t="n"/>
      <c r="F331" s="37" t="str">
        <f>IF(BPU!D331="","",BPU!D331)</f>
        <v/>
      </c>
      <c r="G331" s="38" t="str">
        <f>IF(AND('Détail des lignes'!$F328="Ligne",ISNUMBER(D331),ISNUMBER(F331)),ROUND(D331*F331,2),"")</f>
        <v/>
      </c>
      <c r="H331" s="38" t="str">
        <f>IF(AND('Détail des lignes'!$F328="Ligne",ISNUMBER(E331),ISNUMBER(F331)),ROUND(E331*F331,2),"")</f>
        <v/>
      </c>
    </row>
    <row r="332" ht="26" customHeight="1">
      <c r="A332" s="35" t="str">
        <f>IF(BPU!A332="","",BPU!A332)</f>
        <v/>
      </c>
      <c r="B332" s="32" t="str">
        <f>IF(BPU!B332="","",BPU!B332)</f>
        <v/>
      </c>
      <c r="C332" s="35" t="str">
        <f>IF(BPU!C332="","",BPU!C332)</f>
        <v/>
      </c>
      <c r="D332" s="36" t="n"/>
      <c r="E332" s="36" t="n"/>
      <c r="F332" s="37" t="str">
        <f>IF(BPU!D332="","",BPU!D332)</f>
        <v/>
      </c>
      <c r="G332" s="38" t="str">
        <f>IF(AND('Détail des lignes'!$F329="Ligne",ISNUMBER(D332),ISNUMBER(F332)),ROUND(D332*F332,2),"")</f>
        <v/>
      </c>
      <c r="H332" s="38" t="str">
        <f>IF(AND('Détail des lignes'!$F329="Ligne",ISNUMBER(E332),ISNUMBER(F332)),ROUND(E332*F332,2),"")</f>
        <v/>
      </c>
    </row>
    <row r="333" ht="26" customHeight="1">
      <c r="A333" s="35" t="str">
        <f>IF(BPU!A333="","",BPU!A333)</f>
        <v/>
      </c>
      <c r="B333" s="32" t="str">
        <f>IF(BPU!B333="","",BPU!B333)</f>
        <v/>
      </c>
      <c r="C333" s="35" t="str">
        <f>IF(BPU!C333="","",BPU!C333)</f>
        <v/>
      </c>
      <c r="D333" s="36" t="n"/>
      <c r="E333" s="36" t="n"/>
      <c r="F333" s="37" t="str">
        <f>IF(BPU!D333="","",BPU!D333)</f>
        <v/>
      </c>
      <c r="G333" s="38" t="str">
        <f>IF(AND('Détail des lignes'!$F330="Ligne",ISNUMBER(D333),ISNUMBER(F333)),ROUND(D333*F333,2),"")</f>
        <v/>
      </c>
      <c r="H333" s="38" t="str">
        <f>IF(AND('Détail des lignes'!$F330="Ligne",ISNUMBER(E333),ISNUMBER(F333)),ROUND(E333*F333,2),"")</f>
        <v/>
      </c>
    </row>
    <row r="334" ht="26" customHeight="1">
      <c r="A334" s="35" t="str">
        <f>IF(BPU!A334="","",BPU!A334)</f>
        <v/>
      </c>
      <c r="B334" s="32" t="str">
        <f>IF(BPU!B334="","",BPU!B334)</f>
        <v/>
      </c>
      <c r="C334" s="35" t="str">
        <f>IF(BPU!C334="","",BPU!C334)</f>
        <v/>
      </c>
      <c r="D334" s="36" t="n"/>
      <c r="E334" s="36" t="n"/>
      <c r="F334" s="37" t="str">
        <f>IF(BPU!D334="","",BPU!D334)</f>
        <v/>
      </c>
      <c r="G334" s="38" t="str">
        <f>IF(AND('Détail des lignes'!$F331="Ligne",ISNUMBER(D334),ISNUMBER(F334)),ROUND(D334*F334,2),"")</f>
        <v/>
      </c>
      <c r="H334" s="38" t="str">
        <f>IF(AND('Détail des lignes'!$F331="Ligne",ISNUMBER(E334),ISNUMBER(F334)),ROUND(E334*F334,2),"")</f>
        <v/>
      </c>
    </row>
    <row r="335" ht="26" customHeight="1">
      <c r="A335" s="35" t="str">
        <f>IF(BPU!A335="","",BPU!A335)</f>
        <v/>
      </c>
      <c r="B335" s="32" t="str">
        <f>IF(BPU!B335="","",BPU!B335)</f>
        <v/>
      </c>
      <c r="C335" s="35" t="str">
        <f>IF(BPU!C335="","",BPU!C335)</f>
        <v/>
      </c>
      <c r="D335" s="36" t="n"/>
      <c r="E335" s="36" t="n"/>
      <c r="F335" s="37" t="str">
        <f>IF(BPU!D335="","",BPU!D335)</f>
        <v/>
      </c>
      <c r="G335" s="38" t="str">
        <f>IF(AND('Détail des lignes'!$F332="Ligne",ISNUMBER(D335),ISNUMBER(F335)),ROUND(D335*F335,2),"")</f>
        <v/>
      </c>
      <c r="H335" s="38" t="str">
        <f>IF(AND('Détail des lignes'!$F332="Ligne",ISNUMBER(E335),ISNUMBER(F335)),ROUND(E335*F335,2),"")</f>
        <v/>
      </c>
    </row>
    <row r="336" ht="26" customHeight="1">
      <c r="A336" s="35" t="str">
        <f>IF(BPU!A336="","",BPU!A336)</f>
        <v/>
      </c>
      <c r="B336" s="32" t="str">
        <f>IF(BPU!B336="","",BPU!B336)</f>
        <v/>
      </c>
      <c r="C336" s="35" t="str">
        <f>IF(BPU!C336="","",BPU!C336)</f>
        <v/>
      </c>
      <c r="D336" s="36" t="n"/>
      <c r="E336" s="36" t="n"/>
      <c r="F336" s="37" t="str">
        <f>IF(BPU!D336="","",BPU!D336)</f>
        <v/>
      </c>
      <c r="G336" s="38" t="str">
        <f>IF(AND('Détail des lignes'!$F333="Ligne",ISNUMBER(D336),ISNUMBER(F336)),ROUND(D336*F336,2),"")</f>
        <v/>
      </c>
      <c r="H336" s="38" t="str">
        <f>IF(AND('Détail des lignes'!$F333="Ligne",ISNUMBER(E336),ISNUMBER(F336)),ROUND(E336*F336,2),"")</f>
        <v/>
      </c>
    </row>
    <row r="337" ht="26" customHeight="1">
      <c r="A337" s="35" t="str">
        <f>IF(BPU!A337="","",BPU!A337)</f>
        <v/>
      </c>
      <c r="B337" s="32" t="str">
        <f>IF(BPU!B337="","",BPU!B337)</f>
        <v/>
      </c>
      <c r="C337" s="35" t="str">
        <f>IF(BPU!C337="","",BPU!C337)</f>
        <v/>
      </c>
      <c r="D337" s="36" t="n"/>
      <c r="E337" s="36" t="n"/>
      <c r="F337" s="37" t="str">
        <f>IF(BPU!D337="","",BPU!D337)</f>
        <v/>
      </c>
      <c r="G337" s="38" t="str">
        <f>IF(AND('Détail des lignes'!$F334="Ligne",ISNUMBER(D337),ISNUMBER(F337)),ROUND(D337*F337,2),"")</f>
        <v/>
      </c>
      <c r="H337" s="38" t="str">
        <f>IF(AND('Détail des lignes'!$F334="Ligne",ISNUMBER(E337),ISNUMBER(F337)),ROUND(E337*F337,2),"")</f>
        <v/>
      </c>
    </row>
    <row r="338" ht="26" customHeight="1">
      <c r="A338" s="35" t="str">
        <f>IF(BPU!A338="","",BPU!A338)</f>
        <v/>
      </c>
      <c r="B338" s="32" t="str">
        <f>IF(BPU!B338="","",BPU!B338)</f>
        <v/>
      </c>
      <c r="C338" s="35" t="str">
        <f>IF(BPU!C338="","",BPU!C338)</f>
        <v/>
      </c>
      <c r="D338" s="36" t="n"/>
      <c r="E338" s="36" t="n"/>
      <c r="F338" s="37" t="str">
        <f>IF(BPU!D338="","",BPU!D338)</f>
        <v/>
      </c>
      <c r="G338" s="38" t="str">
        <f>IF(AND('Détail des lignes'!$F335="Ligne",ISNUMBER(D338),ISNUMBER(F338)),ROUND(D338*F338,2),"")</f>
        <v/>
      </c>
      <c r="H338" s="38" t="str">
        <f>IF(AND('Détail des lignes'!$F335="Ligne",ISNUMBER(E338),ISNUMBER(F338)),ROUND(E338*F338,2),"")</f>
        <v/>
      </c>
    </row>
    <row r="339" ht="26" customHeight="1">
      <c r="A339" s="35" t="str">
        <f>IF(BPU!A339="","",BPU!A339)</f>
        <v/>
      </c>
      <c r="B339" s="32" t="str">
        <f>IF(BPU!B339="","",BPU!B339)</f>
        <v/>
      </c>
      <c r="C339" s="35" t="str">
        <f>IF(BPU!C339="","",BPU!C339)</f>
        <v/>
      </c>
      <c r="D339" s="36" t="n"/>
      <c r="E339" s="36" t="n"/>
      <c r="F339" s="37" t="str">
        <f>IF(BPU!D339="","",BPU!D339)</f>
        <v/>
      </c>
      <c r="G339" s="38" t="str">
        <f>IF(AND('Détail des lignes'!$F336="Ligne",ISNUMBER(D339),ISNUMBER(F339)),ROUND(D339*F339,2),"")</f>
        <v/>
      </c>
      <c r="H339" s="38" t="str">
        <f>IF(AND('Détail des lignes'!$F336="Ligne",ISNUMBER(E339),ISNUMBER(F339)),ROUND(E339*F339,2),"")</f>
        <v/>
      </c>
    </row>
    <row r="340" ht="26" customHeight="1">
      <c r="A340" s="35" t="str">
        <f>IF(BPU!A340="","",BPU!A340)</f>
        <v/>
      </c>
      <c r="B340" s="32" t="str">
        <f>IF(BPU!B340="","",BPU!B340)</f>
        <v/>
      </c>
      <c r="C340" s="35" t="str">
        <f>IF(BPU!C340="","",BPU!C340)</f>
        <v/>
      </c>
      <c r="D340" s="36" t="n"/>
      <c r="E340" s="36" t="n"/>
      <c r="F340" s="37" t="str">
        <f>IF(BPU!D340="","",BPU!D340)</f>
        <v/>
      </c>
      <c r="G340" s="38" t="str">
        <f>IF(AND('Détail des lignes'!$F337="Ligne",ISNUMBER(D340),ISNUMBER(F340)),ROUND(D340*F340,2),"")</f>
        <v/>
      </c>
      <c r="H340" s="38" t="str">
        <f>IF(AND('Détail des lignes'!$F337="Ligne",ISNUMBER(E340),ISNUMBER(F340)),ROUND(E340*F340,2),"")</f>
        <v/>
      </c>
    </row>
    <row r="341" ht="26" customHeight="1">
      <c r="A341" s="35" t="str">
        <f>IF(BPU!A341="","",BPU!A341)</f>
        <v/>
      </c>
      <c r="B341" s="32" t="str">
        <f>IF(BPU!B341="","",BPU!B341)</f>
        <v/>
      </c>
      <c r="C341" s="35" t="str">
        <f>IF(BPU!C341="","",BPU!C341)</f>
        <v/>
      </c>
      <c r="D341" s="36" t="n"/>
      <c r="E341" s="36" t="n"/>
      <c r="F341" s="37" t="str">
        <f>IF(BPU!D341="","",BPU!D341)</f>
        <v/>
      </c>
      <c r="G341" s="38" t="str">
        <f>IF(AND('Détail des lignes'!$F338="Ligne",ISNUMBER(D341),ISNUMBER(F341)),ROUND(D341*F341,2),"")</f>
        <v/>
      </c>
      <c r="H341" s="38" t="str">
        <f>IF(AND('Détail des lignes'!$F338="Ligne",ISNUMBER(E341),ISNUMBER(F341)),ROUND(E341*F341,2),"")</f>
        <v/>
      </c>
    </row>
    <row r="342" ht="26" customHeight="1">
      <c r="A342" s="35" t="str">
        <f>IF(BPU!A342="","",BPU!A342)</f>
        <v/>
      </c>
      <c r="B342" s="32" t="str">
        <f>IF(BPU!B342="","",BPU!B342)</f>
        <v/>
      </c>
      <c r="C342" s="35" t="str">
        <f>IF(BPU!C342="","",BPU!C342)</f>
        <v/>
      </c>
      <c r="D342" s="36" t="n"/>
      <c r="E342" s="36" t="n"/>
      <c r="F342" s="37" t="str">
        <f>IF(BPU!D342="","",BPU!D342)</f>
        <v/>
      </c>
      <c r="G342" s="38" t="str">
        <f>IF(AND('Détail des lignes'!$F339="Ligne",ISNUMBER(D342),ISNUMBER(F342)),ROUND(D342*F342,2),"")</f>
        <v/>
      </c>
      <c r="H342" s="38" t="str">
        <f>IF(AND('Détail des lignes'!$F339="Ligne",ISNUMBER(E342),ISNUMBER(F342)),ROUND(E342*F342,2),"")</f>
        <v/>
      </c>
    </row>
    <row r="343" ht="26" customHeight="1">
      <c r="A343" s="35" t="str">
        <f>IF(BPU!A343="","",BPU!A343)</f>
        <v/>
      </c>
      <c r="B343" s="32" t="str">
        <f>IF(BPU!B343="","",BPU!B343)</f>
        <v/>
      </c>
      <c r="C343" s="35" t="str">
        <f>IF(BPU!C343="","",BPU!C343)</f>
        <v/>
      </c>
      <c r="D343" s="36" t="n"/>
      <c r="E343" s="36" t="n"/>
      <c r="F343" s="37" t="str">
        <f>IF(BPU!D343="","",BPU!D343)</f>
        <v/>
      </c>
      <c r="G343" s="38" t="str">
        <f>IF(AND('Détail des lignes'!$F340="Ligne",ISNUMBER(D343),ISNUMBER(F343)),ROUND(D343*F343,2),"")</f>
        <v/>
      </c>
      <c r="H343" s="38" t="str">
        <f>IF(AND('Détail des lignes'!$F340="Ligne",ISNUMBER(E343),ISNUMBER(F343)),ROUND(E343*F343,2),"")</f>
        <v/>
      </c>
    </row>
    <row r="344" ht="26" customHeight="1">
      <c r="A344" s="35" t="str">
        <f>IF(BPU!A344="","",BPU!A344)</f>
        <v/>
      </c>
      <c r="B344" s="32" t="str">
        <f>IF(BPU!B344="","",BPU!B344)</f>
        <v/>
      </c>
      <c r="C344" s="35" t="str">
        <f>IF(BPU!C344="","",BPU!C344)</f>
        <v/>
      </c>
      <c r="D344" s="36" t="n"/>
      <c r="E344" s="36" t="n"/>
      <c r="F344" s="37" t="str">
        <f>IF(BPU!D344="","",BPU!D344)</f>
        <v/>
      </c>
      <c r="G344" s="38" t="str">
        <f>IF(AND('Détail des lignes'!$F341="Ligne",ISNUMBER(D344),ISNUMBER(F344)),ROUND(D344*F344,2),"")</f>
        <v/>
      </c>
      <c r="H344" s="38" t="str">
        <f>IF(AND('Détail des lignes'!$F341="Ligne",ISNUMBER(E344),ISNUMBER(F344)),ROUND(E344*F344,2),"")</f>
        <v/>
      </c>
    </row>
    <row r="345" ht="26" customHeight="1">
      <c r="A345" s="35" t="str">
        <f>IF(BPU!A345="","",BPU!A345)</f>
        <v/>
      </c>
      <c r="B345" s="32" t="str">
        <f>IF(BPU!B345="","",BPU!B345)</f>
        <v/>
      </c>
      <c r="C345" s="35" t="str">
        <f>IF(BPU!C345="","",BPU!C345)</f>
        <v/>
      </c>
      <c r="D345" s="36" t="n"/>
      <c r="E345" s="36" t="n"/>
      <c r="F345" s="37" t="str">
        <f>IF(BPU!D345="","",BPU!D345)</f>
        <v/>
      </c>
      <c r="G345" s="38" t="str">
        <f>IF(AND('Détail des lignes'!$F342="Ligne",ISNUMBER(D345),ISNUMBER(F345)),ROUND(D345*F345,2),"")</f>
        <v/>
      </c>
      <c r="H345" s="38" t="str">
        <f>IF(AND('Détail des lignes'!$F342="Ligne",ISNUMBER(E345),ISNUMBER(F345)),ROUND(E345*F345,2),"")</f>
        <v/>
      </c>
    </row>
    <row r="346" ht="26" customHeight="1">
      <c r="A346" s="35" t="str">
        <f>IF(BPU!A346="","",BPU!A346)</f>
        <v/>
      </c>
      <c r="B346" s="32" t="str">
        <f>IF(BPU!B346="","",BPU!B346)</f>
        <v/>
      </c>
      <c r="C346" s="35" t="str">
        <f>IF(BPU!C346="","",BPU!C346)</f>
        <v/>
      </c>
      <c r="D346" s="36" t="n"/>
      <c r="E346" s="36" t="n"/>
      <c r="F346" s="37" t="str">
        <f>IF(BPU!D346="","",BPU!D346)</f>
        <v/>
      </c>
      <c r="G346" s="38" t="str">
        <f>IF(AND('Détail des lignes'!$F343="Ligne",ISNUMBER(D346),ISNUMBER(F346)),ROUND(D346*F346,2),"")</f>
        <v/>
      </c>
      <c r="H346" s="38" t="str">
        <f>IF(AND('Détail des lignes'!$F343="Ligne",ISNUMBER(E346),ISNUMBER(F346)),ROUND(E346*F346,2),"")</f>
        <v/>
      </c>
    </row>
    <row r="347" ht="26" customHeight="1">
      <c r="A347" s="35" t="str">
        <f>IF(BPU!A347="","",BPU!A347)</f>
        <v/>
      </c>
      <c r="B347" s="32" t="str">
        <f>IF(BPU!B347="","",BPU!B347)</f>
        <v/>
      </c>
      <c r="C347" s="35" t="str">
        <f>IF(BPU!C347="","",BPU!C347)</f>
        <v/>
      </c>
      <c r="D347" s="36" t="n"/>
      <c r="E347" s="36" t="n"/>
      <c r="F347" s="37" t="str">
        <f>IF(BPU!D347="","",BPU!D347)</f>
        <v/>
      </c>
      <c r="G347" s="38" t="str">
        <f>IF(AND('Détail des lignes'!$F344="Ligne",ISNUMBER(D347),ISNUMBER(F347)),ROUND(D347*F347,2),"")</f>
        <v/>
      </c>
      <c r="H347" s="38" t="str">
        <f>IF(AND('Détail des lignes'!$F344="Ligne",ISNUMBER(E347),ISNUMBER(F347)),ROUND(E347*F347,2),"")</f>
        <v/>
      </c>
    </row>
    <row r="348" ht="26" customHeight="1">
      <c r="A348" s="35" t="str">
        <f>IF(BPU!A348="","",BPU!A348)</f>
        <v/>
      </c>
      <c r="B348" s="32" t="str">
        <f>IF(BPU!B348="","",BPU!B348)</f>
        <v/>
      </c>
      <c r="C348" s="35" t="str">
        <f>IF(BPU!C348="","",BPU!C348)</f>
        <v/>
      </c>
      <c r="D348" s="36" t="n"/>
      <c r="E348" s="36" t="n"/>
      <c r="F348" s="37" t="str">
        <f>IF(BPU!D348="","",BPU!D348)</f>
        <v/>
      </c>
      <c r="G348" s="38" t="str">
        <f>IF(AND('Détail des lignes'!$F345="Ligne",ISNUMBER(D348),ISNUMBER(F348)),ROUND(D348*F348,2),"")</f>
        <v/>
      </c>
      <c r="H348" s="38" t="str">
        <f>IF(AND('Détail des lignes'!$F345="Ligne",ISNUMBER(E348),ISNUMBER(F348)),ROUND(E348*F348,2),"")</f>
        <v/>
      </c>
    </row>
    <row r="349" ht="26" customHeight="1">
      <c r="A349" s="35" t="str">
        <f>IF(BPU!A349="","",BPU!A349)</f>
        <v/>
      </c>
      <c r="B349" s="32" t="str">
        <f>IF(BPU!B349="","",BPU!B349)</f>
        <v/>
      </c>
      <c r="C349" s="35" t="str">
        <f>IF(BPU!C349="","",BPU!C349)</f>
        <v/>
      </c>
      <c r="D349" s="36" t="n"/>
      <c r="E349" s="36" t="n"/>
      <c r="F349" s="37" t="str">
        <f>IF(BPU!D349="","",BPU!D349)</f>
        <v/>
      </c>
      <c r="G349" s="38" t="str">
        <f>IF(AND('Détail des lignes'!$F346="Ligne",ISNUMBER(D349),ISNUMBER(F349)),ROUND(D349*F349,2),"")</f>
        <v/>
      </c>
      <c r="H349" s="38" t="str">
        <f>IF(AND('Détail des lignes'!$F346="Ligne",ISNUMBER(E349),ISNUMBER(F349)),ROUND(E349*F349,2),"")</f>
        <v/>
      </c>
    </row>
    <row r="350" ht="26" customHeight="1">
      <c r="A350" s="35" t="str">
        <f>IF(BPU!A350="","",BPU!A350)</f>
        <v/>
      </c>
      <c r="B350" s="32" t="str">
        <f>IF(BPU!B350="","",BPU!B350)</f>
        <v/>
      </c>
      <c r="C350" s="35" t="str">
        <f>IF(BPU!C350="","",BPU!C350)</f>
        <v/>
      </c>
      <c r="D350" s="36" t="n"/>
      <c r="E350" s="36" t="n"/>
      <c r="F350" s="37" t="str">
        <f>IF(BPU!D350="","",BPU!D350)</f>
        <v/>
      </c>
      <c r="G350" s="38" t="str">
        <f>IF(AND('Détail des lignes'!$F347="Ligne",ISNUMBER(D350),ISNUMBER(F350)),ROUND(D350*F350,2),"")</f>
        <v/>
      </c>
      <c r="H350" s="38" t="str">
        <f>IF(AND('Détail des lignes'!$F347="Ligne",ISNUMBER(E350),ISNUMBER(F350)),ROUND(E350*F350,2),"")</f>
        <v/>
      </c>
    </row>
    <row r="351" ht="26" customHeight="1">
      <c r="A351" s="35" t="str">
        <f>IF(BPU!A351="","",BPU!A351)</f>
        <v/>
      </c>
      <c r="B351" s="32" t="str">
        <f>IF(BPU!B351="","",BPU!B351)</f>
        <v/>
      </c>
      <c r="C351" s="35" t="str">
        <f>IF(BPU!C351="","",BPU!C351)</f>
        <v/>
      </c>
      <c r="D351" s="36" t="n"/>
      <c r="E351" s="36" t="n"/>
      <c r="F351" s="37" t="str">
        <f>IF(BPU!D351="","",BPU!D351)</f>
        <v/>
      </c>
      <c r="G351" s="38" t="str">
        <f>IF(AND('Détail des lignes'!$F348="Ligne",ISNUMBER(D351),ISNUMBER(F351)),ROUND(D351*F351,2),"")</f>
        <v/>
      </c>
      <c r="H351" s="38" t="str">
        <f>IF(AND('Détail des lignes'!$F348="Ligne",ISNUMBER(E351),ISNUMBER(F351)),ROUND(E351*F351,2),"")</f>
        <v/>
      </c>
    </row>
    <row r="352" ht="26" customHeight="1">
      <c r="A352" s="35" t="str">
        <f>IF(BPU!A352="","",BPU!A352)</f>
        <v/>
      </c>
      <c r="B352" s="32" t="str">
        <f>IF(BPU!B352="","",BPU!B352)</f>
        <v/>
      </c>
      <c r="C352" s="35" t="str">
        <f>IF(BPU!C352="","",BPU!C352)</f>
        <v/>
      </c>
      <c r="D352" s="36" t="n"/>
      <c r="E352" s="36" t="n"/>
      <c r="F352" s="37" t="str">
        <f>IF(BPU!D352="","",BPU!D352)</f>
        <v/>
      </c>
      <c r="G352" s="38" t="str">
        <f>IF(AND('Détail des lignes'!$F349="Ligne",ISNUMBER(D352),ISNUMBER(F352)),ROUND(D352*F352,2),"")</f>
        <v/>
      </c>
      <c r="H352" s="38" t="str">
        <f>IF(AND('Détail des lignes'!$F349="Ligne",ISNUMBER(E352),ISNUMBER(F352)),ROUND(E352*F352,2),"")</f>
        <v/>
      </c>
    </row>
    <row r="353" ht="26" customHeight="1">
      <c r="A353" s="35" t="str">
        <f>IF(BPU!A353="","",BPU!A353)</f>
        <v/>
      </c>
      <c r="B353" s="32" t="str">
        <f>IF(BPU!B353="","",BPU!B353)</f>
        <v/>
      </c>
      <c r="C353" s="35" t="str">
        <f>IF(BPU!C353="","",BPU!C353)</f>
        <v/>
      </c>
      <c r="D353" s="36" t="n"/>
      <c r="E353" s="36" t="n"/>
      <c r="F353" s="37" t="str">
        <f>IF(BPU!D353="","",BPU!D353)</f>
        <v/>
      </c>
      <c r="G353" s="38" t="str">
        <f>IF(AND('Détail des lignes'!$F350="Ligne",ISNUMBER(D353),ISNUMBER(F353)),ROUND(D353*F353,2),"")</f>
        <v/>
      </c>
      <c r="H353" s="38" t="str">
        <f>IF(AND('Détail des lignes'!$F350="Ligne",ISNUMBER(E353),ISNUMBER(F353)),ROUND(E353*F353,2),"")</f>
        <v/>
      </c>
    </row>
    <row r="354" ht="26" customHeight="1">
      <c r="A354" s="35" t="str">
        <f>IF(BPU!A354="","",BPU!A354)</f>
        <v/>
      </c>
      <c r="B354" s="32" t="str">
        <f>IF(BPU!B354="","",BPU!B354)</f>
        <v/>
      </c>
      <c r="C354" s="35" t="str">
        <f>IF(BPU!C354="","",BPU!C354)</f>
        <v/>
      </c>
      <c r="D354" s="36" t="n"/>
      <c r="E354" s="36" t="n"/>
      <c r="F354" s="37" t="str">
        <f>IF(BPU!D354="","",BPU!D354)</f>
        <v/>
      </c>
      <c r="G354" s="38" t="str">
        <f>IF(AND('Détail des lignes'!$F351="Ligne",ISNUMBER(D354),ISNUMBER(F354)),ROUND(D354*F354,2),"")</f>
        <v/>
      </c>
      <c r="H354" s="38" t="str">
        <f>IF(AND('Détail des lignes'!$F351="Ligne",ISNUMBER(E354),ISNUMBER(F354)),ROUND(E354*F354,2),"")</f>
        <v/>
      </c>
    </row>
    <row r="355" ht="26" customHeight="1">
      <c r="A355" s="35" t="str">
        <f>IF(BPU!A355="","",BPU!A355)</f>
        <v/>
      </c>
      <c r="B355" s="32" t="str">
        <f>IF(BPU!B355="","",BPU!B355)</f>
        <v/>
      </c>
      <c r="C355" s="35" t="str">
        <f>IF(BPU!C355="","",BPU!C355)</f>
        <v/>
      </c>
      <c r="D355" s="36" t="n"/>
      <c r="E355" s="36" t="n"/>
      <c r="F355" s="37" t="str">
        <f>IF(BPU!D355="","",BPU!D355)</f>
        <v/>
      </c>
      <c r="G355" s="38" t="str">
        <f>IF(AND('Détail des lignes'!$F352="Ligne",ISNUMBER(D355),ISNUMBER(F355)),ROUND(D355*F355,2),"")</f>
        <v/>
      </c>
      <c r="H355" s="38" t="str">
        <f>IF(AND('Détail des lignes'!$F352="Ligne",ISNUMBER(E355),ISNUMBER(F355)),ROUND(E355*F355,2),"")</f>
        <v/>
      </c>
    </row>
    <row r="356" ht="26" customHeight="1">
      <c r="A356" s="35" t="str">
        <f>IF(BPU!A356="","",BPU!A356)</f>
        <v/>
      </c>
      <c r="B356" s="32" t="str">
        <f>IF(BPU!B356="","",BPU!B356)</f>
        <v/>
      </c>
      <c r="C356" s="35" t="str">
        <f>IF(BPU!C356="","",BPU!C356)</f>
        <v/>
      </c>
      <c r="D356" s="36" t="n"/>
      <c r="E356" s="36" t="n"/>
      <c r="F356" s="37" t="str">
        <f>IF(BPU!D356="","",BPU!D356)</f>
        <v/>
      </c>
      <c r="G356" s="38" t="str">
        <f>IF(AND('Détail des lignes'!$F353="Ligne",ISNUMBER(D356),ISNUMBER(F356)),ROUND(D356*F356,2),"")</f>
        <v/>
      </c>
      <c r="H356" s="38" t="str">
        <f>IF(AND('Détail des lignes'!$F353="Ligne",ISNUMBER(E356),ISNUMBER(F356)),ROUND(E356*F356,2),"")</f>
        <v/>
      </c>
    </row>
    <row r="357" ht="26" customHeight="1">
      <c r="A357" s="35" t="str">
        <f>IF(BPU!A357="","",BPU!A357)</f>
        <v/>
      </c>
      <c r="B357" s="32" t="str">
        <f>IF(BPU!B357="","",BPU!B357)</f>
        <v/>
      </c>
      <c r="C357" s="35" t="str">
        <f>IF(BPU!C357="","",BPU!C357)</f>
        <v/>
      </c>
      <c r="D357" s="36" t="n"/>
      <c r="E357" s="36" t="n"/>
      <c r="F357" s="37" t="str">
        <f>IF(BPU!D357="","",BPU!D357)</f>
        <v/>
      </c>
      <c r="G357" s="38" t="str">
        <f>IF(AND('Détail des lignes'!$F354="Ligne",ISNUMBER(D357),ISNUMBER(F357)),ROUND(D357*F357,2),"")</f>
        <v/>
      </c>
      <c r="H357" s="38" t="str">
        <f>IF(AND('Détail des lignes'!$F354="Ligne",ISNUMBER(E357),ISNUMBER(F357)),ROUND(E357*F357,2),"")</f>
        <v/>
      </c>
    </row>
    <row r="358" ht="26" customHeight="1">
      <c r="A358" s="35" t="str">
        <f>IF(BPU!A358="","",BPU!A358)</f>
        <v/>
      </c>
      <c r="B358" s="32" t="str">
        <f>IF(BPU!B358="","",BPU!B358)</f>
        <v/>
      </c>
      <c r="C358" s="35" t="str">
        <f>IF(BPU!C358="","",BPU!C358)</f>
        <v/>
      </c>
      <c r="D358" s="36" t="n"/>
      <c r="E358" s="36" t="n"/>
      <c r="F358" s="37" t="str">
        <f>IF(BPU!D358="","",BPU!D358)</f>
        <v/>
      </c>
      <c r="G358" s="38" t="str">
        <f>IF(AND('Détail des lignes'!$F355="Ligne",ISNUMBER(D358),ISNUMBER(F358)),ROUND(D358*F358,2),"")</f>
        <v/>
      </c>
      <c r="H358" s="38" t="str">
        <f>IF(AND('Détail des lignes'!$F355="Ligne",ISNUMBER(E358),ISNUMBER(F358)),ROUND(E358*F358,2),"")</f>
        <v/>
      </c>
    </row>
    <row r="359" ht="26" customHeight="1">
      <c r="A359" s="35" t="str">
        <f>IF(BPU!A359="","",BPU!A359)</f>
        <v/>
      </c>
      <c r="B359" s="32" t="str">
        <f>IF(BPU!B359="","",BPU!B359)</f>
        <v/>
      </c>
      <c r="C359" s="35" t="str">
        <f>IF(BPU!C359="","",BPU!C359)</f>
        <v/>
      </c>
      <c r="D359" s="36" t="n"/>
      <c r="E359" s="36" t="n"/>
      <c r="F359" s="37" t="str">
        <f>IF(BPU!D359="","",BPU!D359)</f>
        <v/>
      </c>
      <c r="G359" s="38" t="str">
        <f>IF(AND('Détail des lignes'!$F356="Ligne",ISNUMBER(D359),ISNUMBER(F359)),ROUND(D359*F359,2),"")</f>
        <v/>
      </c>
      <c r="H359" s="38" t="str">
        <f>IF(AND('Détail des lignes'!$F356="Ligne",ISNUMBER(E359),ISNUMBER(F359)),ROUND(E359*F359,2),"")</f>
        <v/>
      </c>
    </row>
    <row r="360" ht="26" customHeight="1">
      <c r="A360" s="35" t="str">
        <f>IF(BPU!A360="","",BPU!A360)</f>
        <v/>
      </c>
      <c r="B360" s="32" t="str">
        <f>IF(BPU!B360="","",BPU!B360)</f>
        <v/>
      </c>
      <c r="C360" s="35" t="str">
        <f>IF(BPU!C360="","",BPU!C360)</f>
        <v/>
      </c>
      <c r="D360" s="36" t="n"/>
      <c r="E360" s="36" t="n"/>
      <c r="F360" s="37" t="str">
        <f>IF(BPU!D360="","",BPU!D360)</f>
        <v/>
      </c>
      <c r="G360" s="38" t="str">
        <f>IF(AND('Détail des lignes'!$F357="Ligne",ISNUMBER(D360),ISNUMBER(F360)),ROUND(D360*F360,2),"")</f>
        <v/>
      </c>
      <c r="H360" s="38" t="str">
        <f>IF(AND('Détail des lignes'!$F357="Ligne",ISNUMBER(E360),ISNUMBER(F360)),ROUND(E360*F360,2),"")</f>
        <v/>
      </c>
    </row>
    <row r="361" ht="26" customHeight="1">
      <c r="A361" s="35" t="str">
        <f>IF(BPU!A361="","",BPU!A361)</f>
        <v/>
      </c>
      <c r="B361" s="32" t="str">
        <f>IF(BPU!B361="","",BPU!B361)</f>
        <v/>
      </c>
      <c r="C361" s="35" t="str">
        <f>IF(BPU!C361="","",BPU!C361)</f>
        <v/>
      </c>
      <c r="D361" s="36" t="n"/>
      <c r="E361" s="36" t="n"/>
      <c r="F361" s="37" t="str">
        <f>IF(BPU!D361="","",BPU!D361)</f>
        <v/>
      </c>
      <c r="G361" s="38" t="str">
        <f>IF(AND('Détail des lignes'!$F358="Ligne",ISNUMBER(D361),ISNUMBER(F361)),ROUND(D361*F361,2),"")</f>
        <v/>
      </c>
      <c r="H361" s="38" t="str">
        <f>IF(AND('Détail des lignes'!$F358="Ligne",ISNUMBER(E361),ISNUMBER(F361)),ROUND(E361*F361,2),"")</f>
        <v/>
      </c>
    </row>
    <row r="362" ht="26" customHeight="1">
      <c r="A362" s="35" t="str">
        <f>IF(BPU!A362="","",BPU!A362)</f>
        <v/>
      </c>
      <c r="B362" s="32" t="str">
        <f>IF(BPU!B362="","",BPU!B362)</f>
        <v/>
      </c>
      <c r="C362" s="35" t="str">
        <f>IF(BPU!C362="","",BPU!C362)</f>
        <v/>
      </c>
      <c r="D362" s="36" t="n"/>
      <c r="E362" s="36" t="n"/>
      <c r="F362" s="37" t="str">
        <f>IF(BPU!D362="","",BPU!D362)</f>
        <v/>
      </c>
      <c r="G362" s="38" t="str">
        <f>IF(AND('Détail des lignes'!$F359="Ligne",ISNUMBER(D362),ISNUMBER(F362)),ROUND(D362*F362,2),"")</f>
        <v/>
      </c>
      <c r="H362" s="38" t="str">
        <f>IF(AND('Détail des lignes'!$F359="Ligne",ISNUMBER(E362),ISNUMBER(F362)),ROUND(E362*F362,2),"")</f>
        <v/>
      </c>
    </row>
    <row r="363" ht="26" customHeight="1">
      <c r="A363" s="35" t="str">
        <f>IF(BPU!A363="","",BPU!A363)</f>
        <v/>
      </c>
      <c r="B363" s="32" t="str">
        <f>IF(BPU!B363="","",BPU!B363)</f>
        <v/>
      </c>
      <c r="C363" s="35" t="str">
        <f>IF(BPU!C363="","",BPU!C363)</f>
        <v/>
      </c>
      <c r="D363" s="36" t="n"/>
      <c r="E363" s="36" t="n"/>
      <c r="F363" s="37" t="str">
        <f>IF(BPU!D363="","",BPU!D363)</f>
        <v/>
      </c>
      <c r="G363" s="38" t="str">
        <f>IF(AND('Détail des lignes'!$F360="Ligne",ISNUMBER(D363),ISNUMBER(F363)),ROUND(D363*F363,2),"")</f>
        <v/>
      </c>
      <c r="H363" s="38" t="str">
        <f>IF(AND('Détail des lignes'!$F360="Ligne",ISNUMBER(E363),ISNUMBER(F363)),ROUND(E363*F363,2),"")</f>
        <v/>
      </c>
    </row>
    <row r="364" ht="26" customHeight="1">
      <c r="A364" s="35" t="str">
        <f>IF(BPU!A364="","",BPU!A364)</f>
        <v/>
      </c>
      <c r="B364" s="32" t="str">
        <f>IF(BPU!B364="","",BPU!B364)</f>
        <v/>
      </c>
      <c r="C364" s="35" t="str">
        <f>IF(BPU!C364="","",BPU!C364)</f>
        <v/>
      </c>
      <c r="D364" s="36" t="n"/>
      <c r="E364" s="36" t="n"/>
      <c r="F364" s="37" t="str">
        <f>IF(BPU!D364="","",BPU!D364)</f>
        <v/>
      </c>
      <c r="G364" s="38" t="str">
        <f>IF(AND('Détail des lignes'!$F361="Ligne",ISNUMBER(D364),ISNUMBER(F364)),ROUND(D364*F364,2),"")</f>
        <v/>
      </c>
      <c r="H364" s="38" t="str">
        <f>IF(AND('Détail des lignes'!$F361="Ligne",ISNUMBER(E364),ISNUMBER(F364)),ROUND(E364*F364,2),"")</f>
        <v/>
      </c>
    </row>
    <row r="365" ht="26" customHeight="1">
      <c r="A365" s="35" t="str">
        <f>IF(BPU!A365="","",BPU!A365)</f>
        <v/>
      </c>
      <c r="B365" s="32" t="str">
        <f>IF(BPU!B365="","",BPU!B365)</f>
        <v/>
      </c>
      <c r="C365" s="35" t="str">
        <f>IF(BPU!C365="","",BPU!C365)</f>
        <v/>
      </c>
      <c r="D365" s="36" t="n"/>
      <c r="E365" s="36" t="n"/>
      <c r="F365" s="37" t="str">
        <f>IF(BPU!D365="","",BPU!D365)</f>
        <v/>
      </c>
      <c r="G365" s="38" t="str">
        <f>IF(AND('Détail des lignes'!$F362="Ligne",ISNUMBER(D365),ISNUMBER(F365)),ROUND(D365*F365,2),"")</f>
        <v/>
      </c>
      <c r="H365" s="38" t="str">
        <f>IF(AND('Détail des lignes'!$F362="Ligne",ISNUMBER(E365),ISNUMBER(F365)),ROUND(E365*F365,2),"")</f>
        <v/>
      </c>
    </row>
    <row r="366" ht="26" customHeight="1">
      <c r="A366" s="35" t="str">
        <f>IF(BPU!A366="","",BPU!A366)</f>
        <v/>
      </c>
      <c r="B366" s="32" t="str">
        <f>IF(BPU!B366="","",BPU!B366)</f>
        <v/>
      </c>
      <c r="C366" s="35" t="str">
        <f>IF(BPU!C366="","",BPU!C366)</f>
        <v/>
      </c>
      <c r="D366" s="36" t="n"/>
      <c r="E366" s="36" t="n"/>
      <c r="F366" s="37" t="str">
        <f>IF(BPU!D366="","",BPU!D366)</f>
        <v/>
      </c>
      <c r="G366" s="38" t="str">
        <f>IF(AND('Détail des lignes'!$F363="Ligne",ISNUMBER(D366),ISNUMBER(F366)),ROUND(D366*F366,2),"")</f>
        <v/>
      </c>
      <c r="H366" s="38" t="str">
        <f>IF(AND('Détail des lignes'!$F363="Ligne",ISNUMBER(E366),ISNUMBER(F366)),ROUND(E366*F366,2),"")</f>
        <v/>
      </c>
    </row>
    <row r="367" ht="26" customHeight="1">
      <c r="A367" s="35" t="str">
        <f>IF(BPU!A367="","",BPU!A367)</f>
        <v/>
      </c>
      <c r="B367" s="32" t="str">
        <f>IF(BPU!B367="","",BPU!B367)</f>
        <v/>
      </c>
      <c r="C367" s="35" t="str">
        <f>IF(BPU!C367="","",BPU!C367)</f>
        <v/>
      </c>
      <c r="D367" s="36" t="n"/>
      <c r="E367" s="36" t="n"/>
      <c r="F367" s="37" t="str">
        <f>IF(BPU!D367="","",BPU!D367)</f>
        <v/>
      </c>
      <c r="G367" s="38" t="str">
        <f>IF(AND('Détail des lignes'!$F364="Ligne",ISNUMBER(D367),ISNUMBER(F367)),ROUND(D367*F367,2),"")</f>
        <v/>
      </c>
      <c r="H367" s="38" t="str">
        <f>IF(AND('Détail des lignes'!$F364="Ligne",ISNUMBER(E367),ISNUMBER(F367)),ROUND(E367*F367,2),"")</f>
        <v/>
      </c>
    </row>
    <row r="368" ht="26" customHeight="1">
      <c r="A368" s="35" t="str">
        <f>IF(BPU!A368="","",BPU!A368)</f>
        <v/>
      </c>
      <c r="B368" s="32" t="str">
        <f>IF(BPU!B368="","",BPU!B368)</f>
        <v/>
      </c>
      <c r="C368" s="35" t="str">
        <f>IF(BPU!C368="","",BPU!C368)</f>
        <v/>
      </c>
      <c r="D368" s="36" t="n"/>
      <c r="E368" s="36" t="n"/>
      <c r="F368" s="37" t="str">
        <f>IF(BPU!D368="","",BPU!D368)</f>
        <v/>
      </c>
      <c r="G368" s="38" t="str">
        <f>IF(AND('Détail des lignes'!$F365="Ligne",ISNUMBER(D368),ISNUMBER(F368)),ROUND(D368*F368,2),"")</f>
        <v/>
      </c>
      <c r="H368" s="38" t="str">
        <f>IF(AND('Détail des lignes'!$F365="Ligne",ISNUMBER(E368),ISNUMBER(F368)),ROUND(E368*F368,2),"")</f>
        <v/>
      </c>
    </row>
    <row r="369" ht="26" customHeight="1">
      <c r="A369" s="35" t="str">
        <f>IF(BPU!A369="","",BPU!A369)</f>
        <v/>
      </c>
      <c r="B369" s="32" t="str">
        <f>IF(BPU!B369="","",BPU!B369)</f>
        <v/>
      </c>
      <c r="C369" s="35" t="str">
        <f>IF(BPU!C369="","",BPU!C369)</f>
        <v/>
      </c>
      <c r="D369" s="36" t="n"/>
      <c r="E369" s="36" t="n"/>
      <c r="F369" s="37" t="str">
        <f>IF(BPU!D369="","",BPU!D369)</f>
        <v/>
      </c>
      <c r="G369" s="38" t="str">
        <f>IF(AND('Détail des lignes'!$F366="Ligne",ISNUMBER(D369),ISNUMBER(F369)),ROUND(D369*F369,2),"")</f>
        <v/>
      </c>
      <c r="H369" s="38" t="str">
        <f>IF(AND('Détail des lignes'!$F366="Ligne",ISNUMBER(E369),ISNUMBER(F369)),ROUND(E369*F369,2),"")</f>
        <v/>
      </c>
    </row>
    <row r="370" ht="26" customHeight="1">
      <c r="A370" s="35" t="str">
        <f>IF(BPU!A370="","",BPU!A370)</f>
        <v/>
      </c>
      <c r="B370" s="32" t="str">
        <f>IF(BPU!B370="","",BPU!B370)</f>
        <v/>
      </c>
      <c r="C370" s="35" t="str">
        <f>IF(BPU!C370="","",BPU!C370)</f>
        <v/>
      </c>
      <c r="D370" s="36" t="n"/>
      <c r="E370" s="36" t="n"/>
      <c r="F370" s="37" t="str">
        <f>IF(BPU!D370="","",BPU!D370)</f>
        <v/>
      </c>
      <c r="G370" s="38" t="str">
        <f>IF(AND('Détail des lignes'!$F367="Ligne",ISNUMBER(D370),ISNUMBER(F370)),ROUND(D370*F370,2),"")</f>
        <v/>
      </c>
      <c r="H370" s="38" t="str">
        <f>IF(AND('Détail des lignes'!$F367="Ligne",ISNUMBER(E370),ISNUMBER(F370)),ROUND(E370*F370,2),"")</f>
        <v/>
      </c>
    </row>
    <row r="371" ht="26" customHeight="1">
      <c r="A371" s="35" t="str">
        <f>IF(BPU!A371="","",BPU!A371)</f>
        <v/>
      </c>
      <c r="B371" s="32" t="str">
        <f>IF(BPU!B371="","",BPU!B371)</f>
        <v/>
      </c>
      <c r="C371" s="35" t="str">
        <f>IF(BPU!C371="","",BPU!C371)</f>
        <v/>
      </c>
      <c r="D371" s="36" t="n"/>
      <c r="E371" s="36" t="n"/>
      <c r="F371" s="37" t="str">
        <f>IF(BPU!D371="","",BPU!D371)</f>
        <v/>
      </c>
      <c r="G371" s="38" t="str">
        <f>IF(AND('Détail des lignes'!$F368="Ligne",ISNUMBER(D371),ISNUMBER(F371)),ROUND(D371*F371,2),"")</f>
        <v/>
      </c>
      <c r="H371" s="38" t="str">
        <f>IF(AND('Détail des lignes'!$F368="Ligne",ISNUMBER(E371),ISNUMBER(F371)),ROUND(E371*F371,2),"")</f>
        <v/>
      </c>
    </row>
    <row r="372" ht="26" customHeight="1">
      <c r="A372" s="35" t="str">
        <f>IF(BPU!A372="","",BPU!A372)</f>
        <v/>
      </c>
      <c r="B372" s="32" t="str">
        <f>IF(BPU!B372="","",BPU!B372)</f>
        <v/>
      </c>
      <c r="C372" s="35" t="str">
        <f>IF(BPU!C372="","",BPU!C372)</f>
        <v/>
      </c>
      <c r="D372" s="36" t="n"/>
      <c r="E372" s="36" t="n"/>
      <c r="F372" s="37" t="str">
        <f>IF(BPU!D372="","",BPU!D372)</f>
        <v/>
      </c>
      <c r="G372" s="38" t="str">
        <f>IF(AND('Détail des lignes'!$F369="Ligne",ISNUMBER(D372),ISNUMBER(F372)),ROUND(D372*F372,2),"")</f>
        <v/>
      </c>
      <c r="H372" s="38" t="str">
        <f>IF(AND('Détail des lignes'!$F369="Ligne",ISNUMBER(E372),ISNUMBER(F372)),ROUND(E372*F372,2),"")</f>
        <v/>
      </c>
    </row>
    <row r="373" ht="26" customHeight="1">
      <c r="A373" s="35" t="str">
        <f>IF(BPU!A373="","",BPU!A373)</f>
        <v/>
      </c>
      <c r="B373" s="32" t="str">
        <f>IF(BPU!B373="","",BPU!B373)</f>
        <v/>
      </c>
      <c r="C373" s="35" t="str">
        <f>IF(BPU!C373="","",BPU!C373)</f>
        <v/>
      </c>
      <c r="D373" s="36" t="n"/>
      <c r="E373" s="36" t="n"/>
      <c r="F373" s="37" t="str">
        <f>IF(BPU!D373="","",BPU!D373)</f>
        <v/>
      </c>
      <c r="G373" s="38" t="str">
        <f>IF(AND('Détail des lignes'!$F370="Ligne",ISNUMBER(D373),ISNUMBER(F373)),ROUND(D373*F373,2),"")</f>
        <v/>
      </c>
      <c r="H373" s="38" t="str">
        <f>IF(AND('Détail des lignes'!$F370="Ligne",ISNUMBER(E373),ISNUMBER(F373)),ROUND(E373*F373,2),"")</f>
        <v/>
      </c>
    </row>
    <row r="374" ht="26" customHeight="1">
      <c r="A374" s="35" t="str">
        <f>IF(BPU!A374="","",BPU!A374)</f>
        <v/>
      </c>
      <c r="B374" s="32" t="str">
        <f>IF(BPU!B374="","",BPU!B374)</f>
        <v/>
      </c>
      <c r="C374" s="35" t="str">
        <f>IF(BPU!C374="","",BPU!C374)</f>
        <v/>
      </c>
      <c r="D374" s="36" t="n"/>
      <c r="E374" s="36" t="n"/>
      <c r="F374" s="37" t="str">
        <f>IF(BPU!D374="","",BPU!D374)</f>
        <v/>
      </c>
      <c r="G374" s="38" t="str">
        <f>IF(AND('Détail des lignes'!$F371="Ligne",ISNUMBER(D374),ISNUMBER(F374)),ROUND(D374*F374,2),"")</f>
        <v/>
      </c>
      <c r="H374" s="38" t="str">
        <f>IF(AND('Détail des lignes'!$F371="Ligne",ISNUMBER(E374),ISNUMBER(F374)),ROUND(E374*F374,2),"")</f>
        <v/>
      </c>
    </row>
    <row r="375" ht="26" customHeight="1">
      <c r="A375" s="35" t="str">
        <f>IF(BPU!A375="","",BPU!A375)</f>
        <v/>
      </c>
      <c r="B375" s="32" t="str">
        <f>IF(BPU!B375="","",BPU!B375)</f>
        <v/>
      </c>
      <c r="C375" s="35" t="str">
        <f>IF(BPU!C375="","",BPU!C375)</f>
        <v/>
      </c>
      <c r="D375" s="36" t="n"/>
      <c r="E375" s="36" t="n"/>
      <c r="F375" s="37" t="str">
        <f>IF(BPU!D375="","",BPU!D375)</f>
        <v/>
      </c>
      <c r="G375" s="38" t="str">
        <f>IF(AND('Détail des lignes'!$F372="Ligne",ISNUMBER(D375),ISNUMBER(F375)),ROUND(D375*F375,2),"")</f>
        <v/>
      </c>
      <c r="H375" s="38" t="str">
        <f>IF(AND('Détail des lignes'!$F372="Ligne",ISNUMBER(E375),ISNUMBER(F375)),ROUND(E375*F375,2),"")</f>
        <v/>
      </c>
    </row>
    <row r="376" ht="26" customHeight="1">
      <c r="A376" s="35" t="str">
        <f>IF(BPU!A376="","",BPU!A376)</f>
        <v/>
      </c>
      <c r="B376" s="32" t="str">
        <f>IF(BPU!B376="","",BPU!B376)</f>
        <v/>
      </c>
      <c r="C376" s="35" t="str">
        <f>IF(BPU!C376="","",BPU!C376)</f>
        <v/>
      </c>
      <c r="D376" s="36" t="n"/>
      <c r="E376" s="36" t="n"/>
      <c r="F376" s="37" t="str">
        <f>IF(BPU!D376="","",BPU!D376)</f>
        <v/>
      </c>
      <c r="G376" s="38" t="str">
        <f>IF(AND('Détail des lignes'!$F373="Ligne",ISNUMBER(D376),ISNUMBER(F376)),ROUND(D376*F376,2),"")</f>
        <v/>
      </c>
      <c r="H376" s="38" t="str">
        <f>IF(AND('Détail des lignes'!$F373="Ligne",ISNUMBER(E376),ISNUMBER(F376)),ROUND(E376*F376,2),"")</f>
        <v/>
      </c>
    </row>
    <row r="377" ht="26" customHeight="1">
      <c r="A377" s="35" t="str">
        <f>IF(BPU!A377="","",BPU!A377)</f>
        <v/>
      </c>
      <c r="B377" s="32" t="str">
        <f>IF(BPU!B377="","",BPU!B377)</f>
        <v/>
      </c>
      <c r="C377" s="35" t="str">
        <f>IF(BPU!C377="","",BPU!C377)</f>
        <v/>
      </c>
      <c r="D377" s="36" t="n"/>
      <c r="E377" s="36" t="n"/>
      <c r="F377" s="37" t="str">
        <f>IF(BPU!D377="","",BPU!D377)</f>
        <v/>
      </c>
      <c r="G377" s="38" t="str">
        <f>IF(AND('Détail des lignes'!$F374="Ligne",ISNUMBER(D377),ISNUMBER(F377)),ROUND(D377*F377,2),"")</f>
        <v/>
      </c>
      <c r="H377" s="38" t="str">
        <f>IF(AND('Détail des lignes'!$F374="Ligne",ISNUMBER(E377),ISNUMBER(F377)),ROUND(E377*F377,2),"")</f>
        <v/>
      </c>
    </row>
    <row r="378" ht="26" customHeight="1">
      <c r="A378" s="35" t="str">
        <f>IF(BPU!A378="","",BPU!A378)</f>
        <v/>
      </c>
      <c r="B378" s="32" t="str">
        <f>IF(BPU!B378="","",BPU!B378)</f>
        <v/>
      </c>
      <c r="C378" s="35" t="str">
        <f>IF(BPU!C378="","",BPU!C378)</f>
        <v/>
      </c>
      <c r="D378" s="36" t="n"/>
      <c r="E378" s="36" t="n"/>
      <c r="F378" s="37" t="str">
        <f>IF(BPU!D378="","",BPU!D378)</f>
        <v/>
      </c>
      <c r="G378" s="38" t="str">
        <f>IF(AND('Détail des lignes'!$F375="Ligne",ISNUMBER(D378),ISNUMBER(F378)),ROUND(D378*F378,2),"")</f>
        <v/>
      </c>
      <c r="H378" s="38" t="str">
        <f>IF(AND('Détail des lignes'!$F375="Ligne",ISNUMBER(E378),ISNUMBER(F378)),ROUND(E378*F378,2),"")</f>
        <v/>
      </c>
    </row>
    <row r="379" ht="26" customHeight="1">
      <c r="A379" s="35" t="str">
        <f>IF(BPU!A379="","",BPU!A379)</f>
        <v/>
      </c>
      <c r="B379" s="32" t="str">
        <f>IF(BPU!B379="","",BPU!B379)</f>
        <v/>
      </c>
      <c r="C379" s="35" t="str">
        <f>IF(BPU!C379="","",BPU!C379)</f>
        <v/>
      </c>
      <c r="D379" s="36" t="n"/>
      <c r="E379" s="36" t="n"/>
      <c r="F379" s="37" t="str">
        <f>IF(BPU!D379="","",BPU!D379)</f>
        <v/>
      </c>
      <c r="G379" s="38" t="str">
        <f>IF(AND('Détail des lignes'!$F376="Ligne",ISNUMBER(D379),ISNUMBER(F379)),ROUND(D379*F379,2),"")</f>
        <v/>
      </c>
      <c r="H379" s="38" t="str">
        <f>IF(AND('Détail des lignes'!$F376="Ligne",ISNUMBER(E379),ISNUMBER(F379)),ROUND(E379*F379,2),"")</f>
        <v/>
      </c>
    </row>
    <row r="380" ht="26" customHeight="1">
      <c r="A380" s="35" t="str">
        <f>IF(BPU!A380="","",BPU!A380)</f>
        <v/>
      </c>
      <c r="B380" s="32" t="str">
        <f>IF(BPU!B380="","",BPU!B380)</f>
        <v/>
      </c>
      <c r="C380" s="35" t="str">
        <f>IF(BPU!C380="","",BPU!C380)</f>
        <v/>
      </c>
      <c r="D380" s="36" t="n"/>
      <c r="E380" s="36" t="n"/>
      <c r="F380" s="37" t="str">
        <f>IF(BPU!D380="","",BPU!D380)</f>
        <v/>
      </c>
      <c r="G380" s="38" t="str">
        <f>IF(AND('Détail des lignes'!$F377="Ligne",ISNUMBER(D380),ISNUMBER(F380)),ROUND(D380*F380,2),"")</f>
        <v/>
      </c>
      <c r="H380" s="38" t="str">
        <f>IF(AND('Détail des lignes'!$F377="Ligne",ISNUMBER(E380),ISNUMBER(F380)),ROUND(E380*F380,2),"")</f>
        <v/>
      </c>
    </row>
    <row r="381" ht="26" customHeight="1">
      <c r="A381" s="35" t="str">
        <f>IF(BPU!A381="","",BPU!A381)</f>
        <v/>
      </c>
      <c r="B381" s="32" t="str">
        <f>IF(BPU!B381="","",BPU!B381)</f>
        <v/>
      </c>
      <c r="C381" s="35" t="str">
        <f>IF(BPU!C381="","",BPU!C381)</f>
        <v/>
      </c>
      <c r="D381" s="36" t="n"/>
      <c r="E381" s="36" t="n"/>
      <c r="F381" s="37" t="str">
        <f>IF(BPU!D381="","",BPU!D381)</f>
        <v/>
      </c>
      <c r="G381" s="38" t="str">
        <f>IF(AND('Détail des lignes'!$F378="Ligne",ISNUMBER(D381),ISNUMBER(F381)),ROUND(D381*F381,2),"")</f>
        <v/>
      </c>
      <c r="H381" s="38" t="str">
        <f>IF(AND('Détail des lignes'!$F378="Ligne",ISNUMBER(E381),ISNUMBER(F381)),ROUND(E381*F381,2),"")</f>
        <v/>
      </c>
    </row>
    <row r="382" ht="26" customHeight="1">
      <c r="A382" s="35" t="str">
        <f>IF(BPU!A382="","",BPU!A382)</f>
        <v/>
      </c>
      <c r="B382" s="32" t="str">
        <f>IF(BPU!B382="","",BPU!B382)</f>
        <v/>
      </c>
      <c r="C382" s="35" t="str">
        <f>IF(BPU!C382="","",BPU!C382)</f>
        <v/>
      </c>
      <c r="D382" s="36" t="n"/>
      <c r="E382" s="36" t="n"/>
      <c r="F382" s="37" t="str">
        <f>IF(BPU!D382="","",BPU!D382)</f>
        <v/>
      </c>
      <c r="G382" s="38" t="str">
        <f>IF(AND('Détail des lignes'!$F379="Ligne",ISNUMBER(D382),ISNUMBER(F382)),ROUND(D382*F382,2),"")</f>
        <v/>
      </c>
      <c r="H382" s="38" t="str">
        <f>IF(AND('Détail des lignes'!$F379="Ligne",ISNUMBER(E382),ISNUMBER(F382)),ROUND(E382*F382,2),"")</f>
        <v/>
      </c>
    </row>
    <row r="383" ht="26" customHeight="1">
      <c r="A383" s="35" t="str">
        <f>IF(BPU!A383="","",BPU!A383)</f>
        <v/>
      </c>
      <c r="B383" s="32" t="str">
        <f>IF(BPU!B383="","",BPU!B383)</f>
        <v/>
      </c>
      <c r="C383" s="35" t="str">
        <f>IF(BPU!C383="","",BPU!C383)</f>
        <v/>
      </c>
      <c r="D383" s="36" t="n"/>
      <c r="E383" s="36" t="n"/>
      <c r="F383" s="37" t="str">
        <f>IF(BPU!D383="","",BPU!D383)</f>
        <v/>
      </c>
      <c r="G383" s="38" t="str">
        <f>IF(AND('Détail des lignes'!$F380="Ligne",ISNUMBER(D383),ISNUMBER(F383)),ROUND(D383*F383,2),"")</f>
        <v/>
      </c>
      <c r="H383" s="38" t="str">
        <f>IF(AND('Détail des lignes'!$F380="Ligne",ISNUMBER(E383),ISNUMBER(F383)),ROUND(E383*F383,2),"")</f>
        <v/>
      </c>
    </row>
    <row r="384" ht="26" customHeight="1">
      <c r="A384" s="35" t="str">
        <f>IF(BPU!A384="","",BPU!A384)</f>
        <v/>
      </c>
      <c r="B384" s="32" t="str">
        <f>IF(BPU!B384="","",BPU!B384)</f>
        <v/>
      </c>
      <c r="C384" s="35" t="str">
        <f>IF(BPU!C384="","",BPU!C384)</f>
        <v/>
      </c>
      <c r="D384" s="36" t="n"/>
      <c r="E384" s="36" t="n"/>
      <c r="F384" s="37" t="str">
        <f>IF(BPU!D384="","",BPU!D384)</f>
        <v/>
      </c>
      <c r="G384" s="38" t="str">
        <f>IF(AND('Détail des lignes'!$F381="Ligne",ISNUMBER(D384),ISNUMBER(F384)),ROUND(D384*F384,2),"")</f>
        <v/>
      </c>
      <c r="H384" s="38" t="str">
        <f>IF(AND('Détail des lignes'!$F381="Ligne",ISNUMBER(E384),ISNUMBER(F384)),ROUND(E384*F384,2),"")</f>
        <v/>
      </c>
    </row>
    <row r="385" ht="26" customHeight="1">
      <c r="A385" s="35" t="str">
        <f>IF(BPU!A385="","",BPU!A385)</f>
        <v/>
      </c>
      <c r="B385" s="32" t="str">
        <f>IF(BPU!B385="","",BPU!B385)</f>
        <v/>
      </c>
      <c r="C385" s="35" t="str">
        <f>IF(BPU!C385="","",BPU!C385)</f>
        <v/>
      </c>
      <c r="D385" s="36" t="n"/>
      <c r="E385" s="36" t="n"/>
      <c r="F385" s="37" t="str">
        <f>IF(BPU!D385="","",BPU!D385)</f>
        <v/>
      </c>
      <c r="G385" s="38" t="str">
        <f>IF(AND('Détail des lignes'!$F382="Ligne",ISNUMBER(D385),ISNUMBER(F385)),ROUND(D385*F385,2),"")</f>
        <v/>
      </c>
      <c r="H385" s="38" t="str">
        <f>IF(AND('Détail des lignes'!$F382="Ligne",ISNUMBER(E385),ISNUMBER(F385)),ROUND(E385*F385,2),"")</f>
        <v/>
      </c>
    </row>
    <row r="386" ht="26" customHeight="1">
      <c r="A386" s="35" t="str">
        <f>IF(BPU!A386="","",BPU!A386)</f>
        <v/>
      </c>
      <c r="B386" s="32" t="str">
        <f>IF(BPU!B386="","",BPU!B386)</f>
        <v/>
      </c>
      <c r="C386" s="35" t="str">
        <f>IF(BPU!C386="","",BPU!C386)</f>
        <v/>
      </c>
      <c r="D386" s="36" t="n"/>
      <c r="E386" s="36" t="n"/>
      <c r="F386" s="37" t="str">
        <f>IF(BPU!D386="","",BPU!D386)</f>
        <v/>
      </c>
      <c r="G386" s="38" t="str">
        <f>IF(AND('Détail des lignes'!$F383="Ligne",ISNUMBER(D386),ISNUMBER(F386)),ROUND(D386*F386,2),"")</f>
        <v/>
      </c>
      <c r="H386" s="38" t="str">
        <f>IF(AND('Détail des lignes'!$F383="Ligne",ISNUMBER(E386),ISNUMBER(F386)),ROUND(E386*F386,2),"")</f>
        <v/>
      </c>
    </row>
    <row r="387" ht="26" customHeight="1">
      <c r="A387" s="35" t="str">
        <f>IF(BPU!A387="","",BPU!A387)</f>
        <v/>
      </c>
      <c r="B387" s="32" t="str">
        <f>IF(BPU!B387="","",BPU!B387)</f>
        <v/>
      </c>
      <c r="C387" s="35" t="str">
        <f>IF(BPU!C387="","",BPU!C387)</f>
        <v/>
      </c>
      <c r="D387" s="36" t="n"/>
      <c r="E387" s="36" t="n"/>
      <c r="F387" s="37" t="str">
        <f>IF(BPU!D387="","",BPU!D387)</f>
        <v/>
      </c>
      <c r="G387" s="38" t="str">
        <f>IF(AND('Détail des lignes'!$F384="Ligne",ISNUMBER(D387),ISNUMBER(F387)),ROUND(D387*F387,2),"")</f>
        <v/>
      </c>
      <c r="H387" s="38" t="str">
        <f>IF(AND('Détail des lignes'!$F384="Ligne",ISNUMBER(E387),ISNUMBER(F387)),ROUND(E387*F387,2),"")</f>
        <v/>
      </c>
    </row>
    <row r="388" ht="26" customHeight="1">
      <c r="A388" s="35" t="str">
        <f>IF(BPU!A388="","",BPU!A388)</f>
        <v/>
      </c>
      <c r="B388" s="32" t="str">
        <f>IF(BPU!B388="","",BPU!B388)</f>
        <v/>
      </c>
      <c r="C388" s="35" t="str">
        <f>IF(BPU!C388="","",BPU!C388)</f>
        <v/>
      </c>
      <c r="D388" s="36" t="n"/>
      <c r="E388" s="36" t="n"/>
      <c r="F388" s="37" t="str">
        <f>IF(BPU!D388="","",BPU!D388)</f>
        <v/>
      </c>
      <c r="G388" s="38" t="str">
        <f>IF(AND('Détail des lignes'!$F385="Ligne",ISNUMBER(D388),ISNUMBER(F388)),ROUND(D388*F388,2),"")</f>
        <v/>
      </c>
      <c r="H388" s="38" t="str">
        <f>IF(AND('Détail des lignes'!$F385="Ligne",ISNUMBER(E388),ISNUMBER(F388)),ROUND(E388*F388,2),"")</f>
        <v/>
      </c>
    </row>
    <row r="389" ht="26" customHeight="1">
      <c r="A389" s="35" t="str">
        <f>IF(BPU!A389="","",BPU!A389)</f>
        <v/>
      </c>
      <c r="B389" s="32" t="str">
        <f>IF(BPU!B389="","",BPU!B389)</f>
        <v/>
      </c>
      <c r="C389" s="35" t="str">
        <f>IF(BPU!C389="","",BPU!C389)</f>
        <v/>
      </c>
      <c r="D389" s="36" t="n"/>
      <c r="E389" s="36" t="n"/>
      <c r="F389" s="37" t="str">
        <f>IF(BPU!D389="","",BPU!D389)</f>
        <v/>
      </c>
      <c r="G389" s="38" t="str">
        <f>IF(AND('Détail des lignes'!$F386="Ligne",ISNUMBER(D389),ISNUMBER(F389)),ROUND(D389*F389,2),"")</f>
        <v/>
      </c>
      <c r="H389" s="38" t="str">
        <f>IF(AND('Détail des lignes'!$F386="Ligne",ISNUMBER(E389),ISNUMBER(F389)),ROUND(E389*F389,2),"")</f>
        <v/>
      </c>
    </row>
    <row r="390" ht="26" customHeight="1">
      <c r="A390" s="35" t="str">
        <f>IF(BPU!A390="","",BPU!A390)</f>
        <v/>
      </c>
      <c r="B390" s="32" t="str">
        <f>IF(BPU!B390="","",BPU!B390)</f>
        <v/>
      </c>
      <c r="C390" s="35" t="str">
        <f>IF(BPU!C390="","",BPU!C390)</f>
        <v/>
      </c>
      <c r="D390" s="36" t="n"/>
      <c r="E390" s="36" t="n"/>
      <c r="F390" s="37" t="str">
        <f>IF(BPU!D390="","",BPU!D390)</f>
        <v/>
      </c>
      <c r="G390" s="38" t="str">
        <f>IF(AND('Détail des lignes'!$F387="Ligne",ISNUMBER(D390),ISNUMBER(F390)),ROUND(D390*F390,2),"")</f>
        <v/>
      </c>
      <c r="H390" s="38" t="str">
        <f>IF(AND('Détail des lignes'!$F387="Ligne",ISNUMBER(E390),ISNUMBER(F390)),ROUND(E390*F390,2),"")</f>
        <v/>
      </c>
    </row>
    <row r="391" ht="26" customHeight="1">
      <c r="A391" s="35" t="str">
        <f>IF(BPU!A391="","",BPU!A391)</f>
        <v/>
      </c>
      <c r="B391" s="32" t="str">
        <f>IF(BPU!B391="","",BPU!B391)</f>
        <v/>
      </c>
      <c r="C391" s="35" t="str">
        <f>IF(BPU!C391="","",BPU!C391)</f>
        <v/>
      </c>
      <c r="D391" s="36" t="n"/>
      <c r="E391" s="36" t="n"/>
      <c r="F391" s="37" t="str">
        <f>IF(BPU!D391="","",BPU!D391)</f>
        <v/>
      </c>
      <c r="G391" s="38" t="str">
        <f>IF(AND('Détail des lignes'!$F388="Ligne",ISNUMBER(D391),ISNUMBER(F391)),ROUND(D391*F391,2),"")</f>
        <v/>
      </c>
      <c r="H391" s="38" t="str">
        <f>IF(AND('Détail des lignes'!$F388="Ligne",ISNUMBER(E391),ISNUMBER(F391)),ROUND(E391*F391,2),"")</f>
        <v/>
      </c>
    </row>
    <row r="392" ht="26" customHeight="1">
      <c r="A392" s="35" t="str">
        <f>IF(BPU!A392="","",BPU!A392)</f>
        <v/>
      </c>
      <c r="B392" s="32" t="str">
        <f>IF(BPU!B392="","",BPU!B392)</f>
        <v/>
      </c>
      <c r="C392" s="35" t="str">
        <f>IF(BPU!C392="","",BPU!C392)</f>
        <v/>
      </c>
      <c r="D392" s="36" t="n"/>
      <c r="E392" s="36" t="n"/>
      <c r="F392" s="37" t="str">
        <f>IF(BPU!D392="","",BPU!D392)</f>
        <v/>
      </c>
      <c r="G392" s="38" t="str">
        <f>IF(AND('Détail des lignes'!$F389="Ligne",ISNUMBER(D392),ISNUMBER(F392)),ROUND(D392*F392,2),"")</f>
        <v/>
      </c>
      <c r="H392" s="38" t="str">
        <f>IF(AND('Détail des lignes'!$F389="Ligne",ISNUMBER(E392),ISNUMBER(F392)),ROUND(E392*F392,2),"")</f>
        <v/>
      </c>
    </row>
    <row r="393" ht="26" customHeight="1">
      <c r="A393" s="35" t="str">
        <f>IF(BPU!A393="","",BPU!A393)</f>
        <v/>
      </c>
      <c r="B393" s="32" t="str">
        <f>IF(BPU!B393="","",BPU!B393)</f>
        <v/>
      </c>
      <c r="C393" s="35" t="str">
        <f>IF(BPU!C393="","",BPU!C393)</f>
        <v/>
      </c>
      <c r="D393" s="36" t="n"/>
      <c r="E393" s="36" t="n"/>
      <c r="F393" s="37" t="str">
        <f>IF(BPU!D393="","",BPU!D393)</f>
        <v/>
      </c>
      <c r="G393" s="38" t="str">
        <f>IF(AND('Détail des lignes'!$F390="Ligne",ISNUMBER(D393),ISNUMBER(F393)),ROUND(D393*F393,2),"")</f>
        <v/>
      </c>
      <c r="H393" s="38" t="str">
        <f>IF(AND('Détail des lignes'!$F390="Ligne",ISNUMBER(E393),ISNUMBER(F393)),ROUND(E393*F393,2),"")</f>
        <v/>
      </c>
    </row>
    <row r="394" ht="26" customHeight="1">
      <c r="A394" s="35" t="str">
        <f>IF(BPU!A394="","",BPU!A394)</f>
        <v/>
      </c>
      <c r="B394" s="32" t="str">
        <f>IF(BPU!B394="","",BPU!B394)</f>
        <v/>
      </c>
      <c r="C394" s="35" t="str">
        <f>IF(BPU!C394="","",BPU!C394)</f>
        <v/>
      </c>
      <c r="D394" s="36" t="n"/>
      <c r="E394" s="36" t="n"/>
      <c r="F394" s="37" t="str">
        <f>IF(BPU!D394="","",BPU!D394)</f>
        <v/>
      </c>
      <c r="G394" s="38" t="str">
        <f>IF(AND('Détail des lignes'!$F391="Ligne",ISNUMBER(D394),ISNUMBER(F394)),ROUND(D394*F394,2),"")</f>
        <v/>
      </c>
      <c r="H394" s="38" t="str">
        <f>IF(AND('Détail des lignes'!$F391="Ligne",ISNUMBER(E394),ISNUMBER(F394)),ROUND(E394*F394,2),"")</f>
        <v/>
      </c>
    </row>
    <row r="395" ht="26" customHeight="1">
      <c r="A395" s="35" t="str">
        <f>IF(BPU!A395="","",BPU!A395)</f>
        <v/>
      </c>
      <c r="B395" s="32" t="str">
        <f>IF(BPU!B395="","",BPU!B395)</f>
        <v/>
      </c>
      <c r="C395" s="35" t="str">
        <f>IF(BPU!C395="","",BPU!C395)</f>
        <v/>
      </c>
      <c r="D395" s="36" t="n"/>
      <c r="E395" s="36" t="n"/>
      <c r="F395" s="37" t="str">
        <f>IF(BPU!D395="","",BPU!D395)</f>
        <v/>
      </c>
      <c r="G395" s="38" t="str">
        <f>IF(AND('Détail des lignes'!$F392="Ligne",ISNUMBER(D395),ISNUMBER(F395)),ROUND(D395*F395,2),"")</f>
        <v/>
      </c>
      <c r="H395" s="38" t="str">
        <f>IF(AND('Détail des lignes'!$F392="Ligne",ISNUMBER(E395),ISNUMBER(F395)),ROUND(E395*F395,2),"")</f>
        <v/>
      </c>
    </row>
    <row r="396" ht="26" customHeight="1">
      <c r="A396" s="35" t="str">
        <f>IF(BPU!A396="","",BPU!A396)</f>
        <v/>
      </c>
      <c r="B396" s="32" t="str">
        <f>IF(BPU!B396="","",BPU!B396)</f>
        <v/>
      </c>
      <c r="C396" s="35" t="str">
        <f>IF(BPU!C396="","",BPU!C396)</f>
        <v/>
      </c>
      <c r="D396" s="36" t="n"/>
      <c r="E396" s="36" t="n"/>
      <c r="F396" s="37" t="str">
        <f>IF(BPU!D396="","",BPU!D396)</f>
        <v/>
      </c>
      <c r="G396" s="38" t="str">
        <f>IF(AND('Détail des lignes'!$F393="Ligne",ISNUMBER(D396),ISNUMBER(F396)),ROUND(D396*F396,2),"")</f>
        <v/>
      </c>
      <c r="H396" s="38" t="str">
        <f>IF(AND('Détail des lignes'!$F393="Ligne",ISNUMBER(E396),ISNUMBER(F396)),ROUND(E396*F396,2),"")</f>
        <v/>
      </c>
    </row>
    <row r="397" ht="26" customHeight="1">
      <c r="A397" s="35" t="str">
        <f>IF(BPU!A397="","",BPU!A397)</f>
        <v/>
      </c>
      <c r="B397" s="32" t="str">
        <f>IF(BPU!B397="","",BPU!B397)</f>
        <v/>
      </c>
      <c r="C397" s="35" t="str">
        <f>IF(BPU!C397="","",BPU!C397)</f>
        <v/>
      </c>
      <c r="D397" s="36" t="n"/>
      <c r="E397" s="36" t="n"/>
      <c r="F397" s="37" t="str">
        <f>IF(BPU!D397="","",BPU!D397)</f>
        <v/>
      </c>
      <c r="G397" s="38" t="str">
        <f>IF(AND('Détail des lignes'!$F394="Ligne",ISNUMBER(D397),ISNUMBER(F397)),ROUND(D397*F397,2),"")</f>
        <v/>
      </c>
      <c r="H397" s="38" t="str">
        <f>IF(AND('Détail des lignes'!$F394="Ligne",ISNUMBER(E397),ISNUMBER(F397)),ROUND(E397*F397,2),"")</f>
        <v/>
      </c>
    </row>
    <row r="398" ht="26" customHeight="1">
      <c r="A398" s="35" t="str">
        <f>IF(BPU!A398="","",BPU!A398)</f>
        <v/>
      </c>
      <c r="B398" s="32" t="str">
        <f>IF(BPU!B398="","",BPU!B398)</f>
        <v/>
      </c>
      <c r="C398" s="35" t="str">
        <f>IF(BPU!C398="","",BPU!C398)</f>
        <v/>
      </c>
      <c r="D398" s="36" t="n"/>
      <c r="E398" s="36" t="n"/>
      <c r="F398" s="37" t="str">
        <f>IF(BPU!D398="","",BPU!D398)</f>
        <v/>
      </c>
      <c r="G398" s="38" t="str">
        <f>IF(AND('Détail des lignes'!$F395="Ligne",ISNUMBER(D398),ISNUMBER(F398)),ROUND(D398*F398,2),"")</f>
        <v/>
      </c>
      <c r="H398" s="38" t="str">
        <f>IF(AND('Détail des lignes'!$F395="Ligne",ISNUMBER(E398),ISNUMBER(F398)),ROUND(E398*F398,2),"")</f>
        <v/>
      </c>
    </row>
    <row r="399" ht="26" customHeight="1">
      <c r="A399" s="35" t="str">
        <f>IF(BPU!A399="","",BPU!A399)</f>
        <v/>
      </c>
      <c r="B399" s="32" t="str">
        <f>IF(BPU!B399="","",BPU!B399)</f>
        <v/>
      </c>
      <c r="C399" s="35" t="str">
        <f>IF(BPU!C399="","",BPU!C399)</f>
        <v/>
      </c>
      <c r="D399" s="36" t="n"/>
      <c r="E399" s="36" t="n"/>
      <c r="F399" s="37" t="str">
        <f>IF(BPU!D399="","",BPU!D399)</f>
        <v/>
      </c>
      <c r="G399" s="38" t="str">
        <f>IF(AND('Détail des lignes'!$F396="Ligne",ISNUMBER(D399),ISNUMBER(F399)),ROUND(D399*F399,2),"")</f>
        <v/>
      </c>
      <c r="H399" s="38" t="str">
        <f>IF(AND('Détail des lignes'!$F396="Ligne",ISNUMBER(E399),ISNUMBER(F399)),ROUND(E399*F399,2),"")</f>
        <v/>
      </c>
    </row>
    <row r="400" ht="26" customHeight="1">
      <c r="A400" s="35" t="str">
        <f>IF(BPU!A400="","",BPU!A400)</f>
        <v/>
      </c>
      <c r="B400" s="32" t="str">
        <f>IF(BPU!B400="","",BPU!B400)</f>
        <v/>
      </c>
      <c r="C400" s="35" t="str">
        <f>IF(BPU!C400="","",BPU!C400)</f>
        <v/>
      </c>
      <c r="D400" s="36" t="n"/>
      <c r="E400" s="36" t="n"/>
      <c r="F400" s="37" t="str">
        <f>IF(BPU!D400="","",BPU!D400)</f>
        <v/>
      </c>
      <c r="G400" s="38" t="str">
        <f>IF(AND('Détail des lignes'!$F397="Ligne",ISNUMBER(D400),ISNUMBER(F400)),ROUND(D400*F400,2),"")</f>
        <v/>
      </c>
      <c r="H400" s="38" t="str">
        <f>IF(AND('Détail des lignes'!$F397="Ligne",ISNUMBER(E400),ISNUMBER(F400)),ROUND(E400*F400,2),"")</f>
        <v/>
      </c>
    </row>
    <row r="401" ht="26" customHeight="1">
      <c r="A401" s="35" t="str">
        <f>IF(BPU!A401="","",BPU!A401)</f>
        <v/>
      </c>
      <c r="B401" s="32" t="str">
        <f>IF(BPU!B401="","",BPU!B401)</f>
        <v/>
      </c>
      <c r="C401" s="35" t="str">
        <f>IF(BPU!C401="","",BPU!C401)</f>
        <v/>
      </c>
      <c r="D401" s="36" t="n"/>
      <c r="E401" s="36" t="n"/>
      <c r="F401" s="37" t="str">
        <f>IF(BPU!D401="","",BPU!D401)</f>
        <v/>
      </c>
      <c r="G401" s="38" t="str">
        <f>IF(AND('Détail des lignes'!$F398="Ligne",ISNUMBER(D401),ISNUMBER(F401)),ROUND(D401*F401,2),"")</f>
        <v/>
      </c>
      <c r="H401" s="38" t="str">
        <f>IF(AND('Détail des lignes'!$F398="Ligne",ISNUMBER(E401),ISNUMBER(F401)),ROUND(E401*F401,2),"")</f>
        <v/>
      </c>
    </row>
    <row r="402" ht="26" customHeight="1">
      <c r="A402" s="35" t="str">
        <f>IF(BPU!A402="","",BPU!A402)</f>
        <v/>
      </c>
      <c r="B402" s="32" t="str">
        <f>IF(BPU!B402="","",BPU!B402)</f>
        <v/>
      </c>
      <c r="C402" s="35" t="str">
        <f>IF(BPU!C402="","",BPU!C402)</f>
        <v/>
      </c>
      <c r="D402" s="36" t="n"/>
      <c r="E402" s="36" t="n"/>
      <c r="F402" s="37" t="str">
        <f>IF(BPU!D402="","",BPU!D402)</f>
        <v/>
      </c>
      <c r="G402" s="38" t="str">
        <f>IF(AND('Détail des lignes'!$F399="Ligne",ISNUMBER(D402),ISNUMBER(F402)),ROUND(D402*F402,2),"")</f>
        <v/>
      </c>
      <c r="H402" s="38" t="str">
        <f>IF(AND('Détail des lignes'!$F399="Ligne",ISNUMBER(E402),ISNUMBER(F402)),ROUND(E402*F402,2),"")</f>
        <v/>
      </c>
    </row>
    <row r="403" ht="26" customHeight="1">
      <c r="A403" s="35" t="str">
        <f>IF(BPU!A403="","",BPU!A403)</f>
        <v/>
      </c>
      <c r="B403" s="32" t="str">
        <f>IF(BPU!B403="","",BPU!B403)</f>
        <v/>
      </c>
      <c r="C403" s="35" t="str">
        <f>IF(BPU!C403="","",BPU!C403)</f>
        <v/>
      </c>
      <c r="D403" s="36" t="n"/>
      <c r="E403" s="36" t="n"/>
      <c r="F403" s="37" t="str">
        <f>IF(BPU!D403="","",BPU!D403)</f>
        <v/>
      </c>
      <c r="G403" s="38" t="str">
        <f>IF(AND('Détail des lignes'!$F400="Ligne",ISNUMBER(D403),ISNUMBER(F403)),ROUND(D403*F403,2),"")</f>
        <v/>
      </c>
      <c r="H403" s="38" t="str">
        <f>IF(AND('Détail des lignes'!$F400="Ligne",ISNUMBER(E403),ISNUMBER(F403)),ROUND(E403*F403,2),"")</f>
        <v/>
      </c>
    </row>
    <row r="404" ht="26" customHeight="1">
      <c r="A404" s="35" t="str">
        <f>IF(BPU!A404="","",BPU!A404)</f>
        <v/>
      </c>
      <c r="B404" s="32" t="str">
        <f>IF(BPU!B404="","",BPU!B404)</f>
        <v/>
      </c>
      <c r="C404" s="35" t="str">
        <f>IF(BPU!C404="","",BPU!C404)</f>
        <v/>
      </c>
      <c r="D404" s="36" t="n"/>
      <c r="E404" s="36" t="n"/>
      <c r="F404" s="37" t="str">
        <f>IF(BPU!D404="","",BPU!D404)</f>
        <v/>
      </c>
      <c r="G404" s="38" t="str">
        <f>IF(AND('Détail des lignes'!$F401="Ligne",ISNUMBER(D404),ISNUMBER(F404)),ROUND(D404*F404,2),"")</f>
        <v/>
      </c>
      <c r="H404" s="38" t="str">
        <f>IF(AND('Détail des lignes'!$F401="Ligne",ISNUMBER(E404),ISNUMBER(F404)),ROUND(E404*F404,2),"")</f>
        <v/>
      </c>
    </row>
    <row r="405" ht="26" customHeight="1">
      <c r="A405" s="35" t="str">
        <f>IF(BPU!A405="","",BPU!A405)</f>
        <v/>
      </c>
      <c r="B405" s="32" t="str">
        <f>IF(BPU!B405="","",BPU!B405)</f>
        <v/>
      </c>
      <c r="C405" s="35" t="str">
        <f>IF(BPU!C405="","",BPU!C405)</f>
        <v/>
      </c>
      <c r="D405" s="36" t="n"/>
      <c r="E405" s="36" t="n"/>
      <c r="F405" s="37" t="str">
        <f>IF(BPU!D405="","",BPU!D405)</f>
        <v/>
      </c>
      <c r="G405" s="38" t="str">
        <f>IF(AND('Détail des lignes'!$F402="Ligne",ISNUMBER(D405),ISNUMBER(F405)),ROUND(D405*F405,2),"")</f>
        <v/>
      </c>
      <c r="H405" s="38" t="str">
        <f>IF(AND('Détail des lignes'!$F402="Ligne",ISNUMBER(E405),ISNUMBER(F405)),ROUND(E405*F405,2),"")</f>
        <v/>
      </c>
    </row>
    <row r="406" ht="26" customHeight="1">
      <c r="A406" s="35" t="str">
        <f>IF(BPU!A406="","",BPU!A406)</f>
        <v/>
      </c>
      <c r="B406" s="32" t="str">
        <f>IF(BPU!B406="","",BPU!B406)</f>
        <v/>
      </c>
      <c r="C406" s="35" t="str">
        <f>IF(BPU!C406="","",BPU!C406)</f>
        <v/>
      </c>
      <c r="D406" s="36" t="n"/>
      <c r="E406" s="36" t="n"/>
      <c r="F406" s="37" t="str">
        <f>IF(BPU!D406="","",BPU!D406)</f>
        <v/>
      </c>
      <c r="G406" s="38" t="str">
        <f>IF(AND('Détail des lignes'!$F403="Ligne",ISNUMBER(D406),ISNUMBER(F406)),ROUND(D406*F406,2),"")</f>
        <v/>
      </c>
      <c r="H406" s="38" t="str">
        <f>IF(AND('Détail des lignes'!$F403="Ligne",ISNUMBER(E406),ISNUMBER(F406)),ROUND(E406*F406,2),"")</f>
        <v/>
      </c>
    </row>
    <row r="407" ht="26" customHeight="1">
      <c r="A407" s="35" t="str">
        <f>IF(BPU!A407="","",BPU!A407)</f>
        <v/>
      </c>
      <c r="B407" s="32" t="str">
        <f>IF(BPU!B407="","",BPU!B407)</f>
        <v/>
      </c>
      <c r="C407" s="35" t="str">
        <f>IF(BPU!C407="","",BPU!C407)</f>
        <v/>
      </c>
      <c r="D407" s="36" t="n"/>
      <c r="E407" s="36" t="n"/>
      <c r="F407" s="37" t="str">
        <f>IF(BPU!D407="","",BPU!D407)</f>
        <v/>
      </c>
      <c r="G407" s="38" t="str">
        <f>IF(AND('Détail des lignes'!$F404="Ligne",ISNUMBER(D407),ISNUMBER(F407)),ROUND(D407*F407,2),"")</f>
        <v/>
      </c>
      <c r="H407" s="38" t="str">
        <f>IF(AND('Détail des lignes'!$F404="Ligne",ISNUMBER(E407),ISNUMBER(F407)),ROUND(E407*F407,2),"")</f>
        <v/>
      </c>
    </row>
    <row r="408" ht="26" customHeight="1">
      <c r="A408" s="35" t="str">
        <f>IF(BPU!A408="","",BPU!A408)</f>
        <v/>
      </c>
      <c r="B408" s="32" t="str">
        <f>IF(BPU!B408="","",BPU!B408)</f>
        <v/>
      </c>
      <c r="C408" s="35" t="str">
        <f>IF(BPU!C408="","",BPU!C408)</f>
        <v/>
      </c>
      <c r="D408" s="36" t="n"/>
      <c r="E408" s="36" t="n"/>
      <c r="F408" s="37" t="str">
        <f>IF(BPU!D408="","",BPU!D408)</f>
        <v/>
      </c>
      <c r="G408" s="38" t="str">
        <f>IF(AND('Détail des lignes'!$F405="Ligne",ISNUMBER(D408),ISNUMBER(F408)),ROUND(D408*F408,2),"")</f>
        <v/>
      </c>
      <c r="H408" s="38" t="str">
        <f>IF(AND('Détail des lignes'!$F405="Ligne",ISNUMBER(E408),ISNUMBER(F408)),ROUND(E408*F408,2),"")</f>
        <v/>
      </c>
    </row>
    <row r="409" ht="26" customHeight="1">
      <c r="A409" s="35" t="str">
        <f>IF(BPU!A409="","",BPU!A409)</f>
        <v/>
      </c>
      <c r="B409" s="32" t="str">
        <f>IF(BPU!B409="","",BPU!B409)</f>
        <v/>
      </c>
      <c r="C409" s="35" t="str">
        <f>IF(BPU!C409="","",BPU!C409)</f>
        <v/>
      </c>
      <c r="D409" s="36" t="n"/>
      <c r="E409" s="36" t="n"/>
      <c r="F409" s="37" t="str">
        <f>IF(BPU!D409="","",BPU!D409)</f>
        <v/>
      </c>
      <c r="G409" s="38" t="str">
        <f>IF(AND('Détail des lignes'!$F406="Ligne",ISNUMBER(D409),ISNUMBER(F409)),ROUND(D409*F409,2),"")</f>
        <v/>
      </c>
      <c r="H409" s="38" t="str">
        <f>IF(AND('Détail des lignes'!$F406="Ligne",ISNUMBER(E409),ISNUMBER(F409)),ROUND(E409*F409,2),"")</f>
        <v/>
      </c>
    </row>
    <row r="410" ht="26" customHeight="1">
      <c r="A410" s="35" t="str">
        <f>IF(BPU!A410="","",BPU!A410)</f>
        <v/>
      </c>
      <c r="B410" s="32" t="str">
        <f>IF(BPU!B410="","",BPU!B410)</f>
        <v/>
      </c>
      <c r="C410" s="35" t="str">
        <f>IF(BPU!C410="","",BPU!C410)</f>
        <v/>
      </c>
      <c r="D410" s="36" t="n"/>
      <c r="E410" s="36" t="n"/>
      <c r="F410" s="37" t="str">
        <f>IF(BPU!D410="","",BPU!D410)</f>
        <v/>
      </c>
      <c r="G410" s="38" t="str">
        <f>IF(AND('Détail des lignes'!$F407="Ligne",ISNUMBER(D410),ISNUMBER(F410)),ROUND(D410*F410,2),"")</f>
        <v/>
      </c>
      <c r="H410" s="38" t="str">
        <f>IF(AND('Détail des lignes'!$F407="Ligne",ISNUMBER(E410),ISNUMBER(F410)),ROUND(E410*F410,2),"")</f>
        <v/>
      </c>
    </row>
    <row r="411" ht="26" customHeight="1">
      <c r="A411" s="35" t="str">
        <f>IF(BPU!A411="","",BPU!A411)</f>
        <v/>
      </c>
      <c r="B411" s="32" t="str">
        <f>IF(BPU!B411="","",BPU!B411)</f>
        <v/>
      </c>
      <c r="C411" s="35" t="str">
        <f>IF(BPU!C411="","",BPU!C411)</f>
        <v/>
      </c>
      <c r="D411" s="36" t="n"/>
      <c r="E411" s="36" t="n"/>
      <c r="F411" s="37" t="str">
        <f>IF(BPU!D411="","",BPU!D411)</f>
        <v/>
      </c>
      <c r="G411" s="38" t="str">
        <f>IF(AND('Détail des lignes'!$F408="Ligne",ISNUMBER(D411),ISNUMBER(F411)),ROUND(D411*F411,2),"")</f>
        <v/>
      </c>
      <c r="H411" s="38" t="str">
        <f>IF(AND('Détail des lignes'!$F408="Ligne",ISNUMBER(E411),ISNUMBER(F411)),ROUND(E411*F411,2),"")</f>
        <v/>
      </c>
    </row>
    <row r="412" ht="26" customHeight="1">
      <c r="A412" s="35" t="str">
        <f>IF(BPU!A412="","",BPU!A412)</f>
        <v/>
      </c>
      <c r="B412" s="32" t="str">
        <f>IF(BPU!B412="","",BPU!B412)</f>
        <v/>
      </c>
      <c r="C412" s="35" t="str">
        <f>IF(BPU!C412="","",BPU!C412)</f>
        <v/>
      </c>
      <c r="D412" s="36" t="n"/>
      <c r="E412" s="36" t="n"/>
      <c r="F412" s="37" t="str">
        <f>IF(BPU!D412="","",BPU!D412)</f>
        <v/>
      </c>
      <c r="G412" s="38" t="str">
        <f>IF(AND('Détail des lignes'!$F409="Ligne",ISNUMBER(D412),ISNUMBER(F412)),ROUND(D412*F412,2),"")</f>
        <v/>
      </c>
      <c r="H412" s="38" t="str">
        <f>IF(AND('Détail des lignes'!$F409="Ligne",ISNUMBER(E412),ISNUMBER(F412)),ROUND(E412*F412,2),"")</f>
        <v/>
      </c>
    </row>
    <row r="413" ht="26" customHeight="1">
      <c r="A413" s="35" t="str">
        <f>IF(BPU!A413="","",BPU!A413)</f>
        <v/>
      </c>
      <c r="B413" s="32" t="str">
        <f>IF(BPU!B413="","",BPU!B413)</f>
        <v/>
      </c>
      <c r="C413" s="35" t="str">
        <f>IF(BPU!C413="","",BPU!C413)</f>
        <v/>
      </c>
      <c r="D413" s="36" t="n"/>
      <c r="E413" s="36" t="n"/>
      <c r="F413" s="37" t="str">
        <f>IF(BPU!D413="","",BPU!D413)</f>
        <v/>
      </c>
      <c r="G413" s="38" t="str">
        <f>IF(AND('Détail des lignes'!$F410="Ligne",ISNUMBER(D413),ISNUMBER(F413)),ROUND(D413*F413,2),"")</f>
        <v/>
      </c>
      <c r="H413" s="38" t="str">
        <f>IF(AND('Détail des lignes'!$F410="Ligne",ISNUMBER(E413),ISNUMBER(F413)),ROUND(E413*F413,2),"")</f>
        <v/>
      </c>
    </row>
    <row r="414" ht="26" customHeight="1">
      <c r="A414" s="35" t="str">
        <f>IF(BPU!A414="","",BPU!A414)</f>
        <v/>
      </c>
      <c r="B414" s="32" t="str">
        <f>IF(BPU!B414="","",BPU!B414)</f>
        <v/>
      </c>
      <c r="C414" s="35" t="str">
        <f>IF(BPU!C414="","",BPU!C414)</f>
        <v/>
      </c>
      <c r="D414" s="36" t="n"/>
      <c r="E414" s="36" t="n"/>
      <c r="F414" s="37" t="str">
        <f>IF(BPU!D414="","",BPU!D414)</f>
        <v/>
      </c>
      <c r="G414" s="38" t="str">
        <f>IF(AND('Détail des lignes'!$F411="Ligne",ISNUMBER(D414),ISNUMBER(F414)),ROUND(D414*F414,2),"")</f>
        <v/>
      </c>
      <c r="H414" s="38" t="str">
        <f>IF(AND('Détail des lignes'!$F411="Ligne",ISNUMBER(E414),ISNUMBER(F414)),ROUND(E414*F414,2),"")</f>
        <v/>
      </c>
    </row>
    <row r="415" ht="26" customHeight="1">
      <c r="A415" s="35" t="str">
        <f>IF(BPU!A415="","",BPU!A415)</f>
        <v/>
      </c>
      <c r="B415" s="32" t="str">
        <f>IF(BPU!B415="","",BPU!B415)</f>
        <v/>
      </c>
      <c r="C415" s="35" t="str">
        <f>IF(BPU!C415="","",BPU!C415)</f>
        <v/>
      </c>
      <c r="D415" s="36" t="n"/>
      <c r="E415" s="36" t="n"/>
      <c r="F415" s="37" t="str">
        <f>IF(BPU!D415="","",BPU!D415)</f>
        <v/>
      </c>
      <c r="G415" s="38" t="str">
        <f>IF(AND('Détail des lignes'!$F412="Ligne",ISNUMBER(D415),ISNUMBER(F415)),ROUND(D415*F415,2),"")</f>
        <v/>
      </c>
      <c r="H415" s="38" t="str">
        <f>IF(AND('Détail des lignes'!$F412="Ligne",ISNUMBER(E415),ISNUMBER(F415)),ROUND(E415*F415,2),"")</f>
        <v/>
      </c>
    </row>
    <row r="416" ht="26" customHeight="1">
      <c r="A416" s="35" t="str">
        <f>IF(BPU!A416="","",BPU!A416)</f>
        <v/>
      </c>
      <c r="B416" s="32" t="str">
        <f>IF(BPU!B416="","",BPU!B416)</f>
        <v/>
      </c>
      <c r="C416" s="35" t="str">
        <f>IF(BPU!C416="","",BPU!C416)</f>
        <v/>
      </c>
      <c r="D416" s="36" t="n"/>
      <c r="E416" s="36" t="n"/>
      <c r="F416" s="37" t="str">
        <f>IF(BPU!D416="","",BPU!D416)</f>
        <v/>
      </c>
      <c r="G416" s="38" t="str">
        <f>IF(AND('Détail des lignes'!$F413="Ligne",ISNUMBER(D416),ISNUMBER(F416)),ROUND(D416*F416,2),"")</f>
        <v/>
      </c>
      <c r="H416" s="38" t="str">
        <f>IF(AND('Détail des lignes'!$F413="Ligne",ISNUMBER(E416),ISNUMBER(F416)),ROUND(E416*F416,2),"")</f>
        <v/>
      </c>
    </row>
    <row r="417" ht="26" customHeight="1">
      <c r="A417" s="35" t="str">
        <f>IF(BPU!A417="","",BPU!A417)</f>
        <v/>
      </c>
      <c r="B417" s="32" t="str">
        <f>IF(BPU!B417="","",BPU!B417)</f>
        <v/>
      </c>
      <c r="C417" s="35" t="str">
        <f>IF(BPU!C417="","",BPU!C417)</f>
        <v/>
      </c>
      <c r="D417" s="36" t="n"/>
      <c r="E417" s="36" t="n"/>
      <c r="F417" s="37" t="str">
        <f>IF(BPU!D417="","",BPU!D417)</f>
        <v/>
      </c>
      <c r="G417" s="38" t="str">
        <f>IF(AND('Détail des lignes'!$F414="Ligne",ISNUMBER(D417),ISNUMBER(F417)),ROUND(D417*F417,2),"")</f>
        <v/>
      </c>
      <c r="H417" s="38" t="str">
        <f>IF(AND('Détail des lignes'!$F414="Ligne",ISNUMBER(E417),ISNUMBER(F417)),ROUND(E417*F417,2),"")</f>
        <v/>
      </c>
    </row>
    <row r="418" ht="26" customHeight="1">
      <c r="A418" s="35" t="str">
        <f>IF(BPU!A418="","",BPU!A418)</f>
        <v/>
      </c>
      <c r="B418" s="32" t="str">
        <f>IF(BPU!B418="","",BPU!B418)</f>
        <v/>
      </c>
      <c r="C418" s="35" t="str">
        <f>IF(BPU!C418="","",BPU!C418)</f>
        <v/>
      </c>
      <c r="D418" s="36" t="n"/>
      <c r="E418" s="36" t="n"/>
      <c r="F418" s="37" t="str">
        <f>IF(BPU!D418="","",BPU!D418)</f>
        <v/>
      </c>
      <c r="G418" s="38" t="str">
        <f>IF(AND('Détail des lignes'!$F415="Ligne",ISNUMBER(D418),ISNUMBER(F418)),ROUND(D418*F418,2),"")</f>
        <v/>
      </c>
      <c r="H418" s="38" t="str">
        <f>IF(AND('Détail des lignes'!$F415="Ligne",ISNUMBER(E418),ISNUMBER(F418)),ROUND(E418*F418,2),"")</f>
        <v/>
      </c>
    </row>
    <row r="419" ht="26" customHeight="1">
      <c r="A419" s="35" t="str">
        <f>IF(BPU!A419="","",BPU!A419)</f>
        <v/>
      </c>
      <c r="B419" s="32" t="str">
        <f>IF(BPU!B419="","",BPU!B419)</f>
        <v/>
      </c>
      <c r="C419" s="35" t="str">
        <f>IF(BPU!C419="","",BPU!C419)</f>
        <v/>
      </c>
      <c r="D419" s="36" t="n"/>
      <c r="E419" s="36" t="n"/>
      <c r="F419" s="37" t="str">
        <f>IF(BPU!D419="","",BPU!D419)</f>
        <v/>
      </c>
      <c r="G419" s="38" t="str">
        <f>IF(AND('Détail des lignes'!$F416="Ligne",ISNUMBER(D419),ISNUMBER(F419)),ROUND(D419*F419,2),"")</f>
        <v/>
      </c>
      <c r="H419" s="38" t="str">
        <f>IF(AND('Détail des lignes'!$F416="Ligne",ISNUMBER(E419),ISNUMBER(F419)),ROUND(E419*F419,2),"")</f>
        <v/>
      </c>
    </row>
    <row r="420" ht="26" customHeight="1">
      <c r="A420" s="35" t="str">
        <f>IF(BPU!A420="","",BPU!A420)</f>
        <v/>
      </c>
      <c r="B420" s="32" t="str">
        <f>IF(BPU!B420="","",BPU!B420)</f>
        <v/>
      </c>
      <c r="C420" s="35" t="str">
        <f>IF(BPU!C420="","",BPU!C420)</f>
        <v/>
      </c>
      <c r="D420" s="36" t="n"/>
      <c r="E420" s="36" t="n"/>
      <c r="F420" s="37" t="str">
        <f>IF(BPU!D420="","",BPU!D420)</f>
        <v/>
      </c>
      <c r="G420" s="38" t="str">
        <f>IF(AND('Détail des lignes'!$F417="Ligne",ISNUMBER(D420),ISNUMBER(F420)),ROUND(D420*F420,2),"")</f>
        <v/>
      </c>
      <c r="H420" s="38" t="str">
        <f>IF(AND('Détail des lignes'!$F417="Ligne",ISNUMBER(E420),ISNUMBER(F420)),ROUND(E420*F420,2),"")</f>
        <v/>
      </c>
    </row>
    <row r="421" ht="26" customHeight="1">
      <c r="A421" s="35" t="str">
        <f>IF(BPU!A421="","",BPU!A421)</f>
        <v/>
      </c>
      <c r="B421" s="32" t="str">
        <f>IF(BPU!B421="","",BPU!B421)</f>
        <v/>
      </c>
      <c r="C421" s="35" t="str">
        <f>IF(BPU!C421="","",BPU!C421)</f>
        <v/>
      </c>
      <c r="D421" s="36" t="n"/>
      <c r="E421" s="36" t="n"/>
      <c r="F421" s="37" t="str">
        <f>IF(BPU!D421="","",BPU!D421)</f>
        <v/>
      </c>
      <c r="G421" s="38" t="str">
        <f>IF(AND('Détail des lignes'!$F418="Ligne",ISNUMBER(D421),ISNUMBER(F421)),ROUND(D421*F421,2),"")</f>
        <v/>
      </c>
      <c r="H421" s="38" t="str">
        <f>IF(AND('Détail des lignes'!$F418="Ligne",ISNUMBER(E421),ISNUMBER(F421)),ROUND(E421*F421,2),"")</f>
        <v/>
      </c>
    </row>
    <row r="422" ht="26" customHeight="1">
      <c r="A422" s="35" t="str">
        <f>IF(BPU!A422="","",BPU!A422)</f>
        <v/>
      </c>
      <c r="B422" s="32" t="str">
        <f>IF(BPU!B422="","",BPU!B422)</f>
        <v/>
      </c>
      <c r="C422" s="35" t="str">
        <f>IF(BPU!C422="","",BPU!C422)</f>
        <v/>
      </c>
      <c r="D422" s="36" t="n"/>
      <c r="E422" s="36" t="n"/>
      <c r="F422" s="37" t="str">
        <f>IF(BPU!D422="","",BPU!D422)</f>
        <v/>
      </c>
      <c r="G422" s="38" t="str">
        <f>IF(AND('Détail des lignes'!$F419="Ligne",ISNUMBER(D422),ISNUMBER(F422)),ROUND(D422*F422,2),"")</f>
        <v/>
      </c>
      <c r="H422" s="38" t="str">
        <f>IF(AND('Détail des lignes'!$F419="Ligne",ISNUMBER(E422),ISNUMBER(F422)),ROUND(E422*F422,2),"")</f>
        <v/>
      </c>
    </row>
    <row r="423" ht="26" customHeight="1">
      <c r="A423" s="35" t="str">
        <f>IF(BPU!A423="","",BPU!A423)</f>
        <v/>
      </c>
      <c r="B423" s="32" t="str">
        <f>IF(BPU!B423="","",BPU!B423)</f>
        <v/>
      </c>
      <c r="C423" s="35" t="str">
        <f>IF(BPU!C423="","",BPU!C423)</f>
        <v/>
      </c>
      <c r="D423" s="36" t="n"/>
      <c r="E423" s="36" t="n"/>
      <c r="F423" s="37" t="str">
        <f>IF(BPU!D423="","",BPU!D423)</f>
        <v/>
      </c>
      <c r="G423" s="38" t="str">
        <f>IF(AND('Détail des lignes'!$F420="Ligne",ISNUMBER(D423),ISNUMBER(F423)),ROUND(D423*F423,2),"")</f>
        <v/>
      </c>
      <c r="H423" s="38" t="str">
        <f>IF(AND('Détail des lignes'!$F420="Ligne",ISNUMBER(E423),ISNUMBER(F423)),ROUND(E423*F423,2),"")</f>
        <v/>
      </c>
    </row>
    <row r="424" ht="26" customHeight="1">
      <c r="A424" s="35" t="str">
        <f>IF(BPU!A424="","",BPU!A424)</f>
        <v/>
      </c>
      <c r="B424" s="32" t="str">
        <f>IF(BPU!B424="","",BPU!B424)</f>
        <v/>
      </c>
      <c r="C424" s="35" t="str">
        <f>IF(BPU!C424="","",BPU!C424)</f>
        <v/>
      </c>
      <c r="D424" s="36" t="n"/>
      <c r="E424" s="36" t="n"/>
      <c r="F424" s="37" t="str">
        <f>IF(BPU!D424="","",BPU!D424)</f>
        <v/>
      </c>
      <c r="G424" s="38" t="str">
        <f>IF(AND('Détail des lignes'!$F421="Ligne",ISNUMBER(D424),ISNUMBER(F424)),ROUND(D424*F424,2),"")</f>
        <v/>
      </c>
      <c r="H424" s="38" t="str">
        <f>IF(AND('Détail des lignes'!$F421="Ligne",ISNUMBER(E424),ISNUMBER(F424)),ROUND(E424*F424,2),"")</f>
        <v/>
      </c>
    </row>
    <row r="425" ht="26" customHeight="1">
      <c r="A425" s="35" t="str">
        <f>IF(BPU!A425="","",BPU!A425)</f>
        <v/>
      </c>
      <c r="B425" s="32" t="str">
        <f>IF(BPU!B425="","",BPU!B425)</f>
        <v/>
      </c>
      <c r="C425" s="35" t="str">
        <f>IF(BPU!C425="","",BPU!C425)</f>
        <v/>
      </c>
      <c r="D425" s="36" t="n"/>
      <c r="E425" s="36" t="n"/>
      <c r="F425" s="37" t="str">
        <f>IF(BPU!D425="","",BPU!D425)</f>
        <v/>
      </c>
      <c r="G425" s="38" t="str">
        <f>IF(AND('Détail des lignes'!$F422="Ligne",ISNUMBER(D425),ISNUMBER(F425)),ROUND(D425*F425,2),"")</f>
        <v/>
      </c>
      <c r="H425" s="38" t="str">
        <f>IF(AND('Détail des lignes'!$F422="Ligne",ISNUMBER(E425),ISNUMBER(F425)),ROUND(E425*F425,2),"")</f>
        <v/>
      </c>
    </row>
    <row r="426" ht="26" customHeight="1">
      <c r="A426" s="35" t="str">
        <f>IF(BPU!A426="","",BPU!A426)</f>
        <v/>
      </c>
      <c r="B426" s="32" t="str">
        <f>IF(BPU!B426="","",BPU!B426)</f>
        <v/>
      </c>
      <c r="C426" s="35" t="str">
        <f>IF(BPU!C426="","",BPU!C426)</f>
        <v/>
      </c>
      <c r="D426" s="36" t="n"/>
      <c r="E426" s="36" t="n"/>
      <c r="F426" s="37" t="str">
        <f>IF(BPU!D426="","",BPU!D426)</f>
        <v/>
      </c>
      <c r="G426" s="38" t="str">
        <f>IF(AND('Détail des lignes'!$F423="Ligne",ISNUMBER(D426),ISNUMBER(F426)),ROUND(D426*F426,2),"")</f>
        <v/>
      </c>
      <c r="H426" s="38" t="str">
        <f>IF(AND('Détail des lignes'!$F423="Ligne",ISNUMBER(E426),ISNUMBER(F426)),ROUND(E426*F426,2),"")</f>
        <v/>
      </c>
    </row>
    <row r="427" ht="26" customHeight="1">
      <c r="A427" s="35" t="str">
        <f>IF(BPU!A427="","",BPU!A427)</f>
        <v/>
      </c>
      <c r="B427" s="32" t="str">
        <f>IF(BPU!B427="","",BPU!B427)</f>
        <v/>
      </c>
      <c r="C427" s="35" t="str">
        <f>IF(BPU!C427="","",BPU!C427)</f>
        <v/>
      </c>
      <c r="D427" s="36" t="n"/>
      <c r="E427" s="36" t="n"/>
      <c r="F427" s="37" t="str">
        <f>IF(BPU!D427="","",BPU!D427)</f>
        <v/>
      </c>
      <c r="G427" s="38" t="str">
        <f>IF(AND('Détail des lignes'!$F424="Ligne",ISNUMBER(D427),ISNUMBER(F427)),ROUND(D427*F427,2),"")</f>
        <v/>
      </c>
      <c r="H427" s="38" t="str">
        <f>IF(AND('Détail des lignes'!$F424="Ligne",ISNUMBER(E427),ISNUMBER(F427)),ROUND(E427*F427,2),"")</f>
        <v/>
      </c>
    </row>
    <row r="428" ht="26" customHeight="1">
      <c r="A428" s="35" t="str">
        <f>IF(BPU!A428="","",BPU!A428)</f>
        <v/>
      </c>
      <c r="B428" s="32" t="str">
        <f>IF(BPU!B428="","",BPU!B428)</f>
        <v/>
      </c>
      <c r="C428" s="35" t="str">
        <f>IF(BPU!C428="","",BPU!C428)</f>
        <v/>
      </c>
      <c r="D428" s="36" t="n"/>
      <c r="E428" s="36" t="n"/>
      <c r="F428" s="37" t="str">
        <f>IF(BPU!D428="","",BPU!D428)</f>
        <v/>
      </c>
      <c r="G428" s="38" t="str">
        <f>IF(AND('Détail des lignes'!$F425="Ligne",ISNUMBER(D428),ISNUMBER(F428)),ROUND(D428*F428,2),"")</f>
        <v/>
      </c>
      <c r="H428" s="38" t="str">
        <f>IF(AND('Détail des lignes'!$F425="Ligne",ISNUMBER(E428),ISNUMBER(F428)),ROUND(E428*F428,2),"")</f>
        <v/>
      </c>
    </row>
    <row r="429" ht="26" customHeight="1">
      <c r="A429" s="35" t="str">
        <f>IF(BPU!A429="","",BPU!A429)</f>
        <v/>
      </c>
      <c r="B429" s="32" t="str">
        <f>IF(BPU!B429="","",BPU!B429)</f>
        <v/>
      </c>
      <c r="C429" s="35" t="str">
        <f>IF(BPU!C429="","",BPU!C429)</f>
        <v/>
      </c>
      <c r="D429" s="36" t="n"/>
      <c r="E429" s="36" t="n"/>
      <c r="F429" s="37" t="str">
        <f>IF(BPU!D429="","",BPU!D429)</f>
        <v/>
      </c>
      <c r="G429" s="38" t="str">
        <f>IF(AND('Détail des lignes'!$F426="Ligne",ISNUMBER(D429),ISNUMBER(F429)),ROUND(D429*F429,2),"")</f>
        <v/>
      </c>
      <c r="H429" s="38" t="str">
        <f>IF(AND('Détail des lignes'!$F426="Ligne",ISNUMBER(E429),ISNUMBER(F429)),ROUND(E429*F429,2),"")</f>
        <v/>
      </c>
    </row>
    <row r="430" ht="26" customHeight="1">
      <c r="A430" s="35" t="str">
        <f>IF(BPU!A430="","",BPU!A430)</f>
        <v/>
      </c>
      <c r="B430" s="32" t="str">
        <f>IF(BPU!B430="","",BPU!B430)</f>
        <v/>
      </c>
      <c r="C430" s="35" t="str">
        <f>IF(BPU!C430="","",BPU!C430)</f>
        <v/>
      </c>
      <c r="D430" s="36" t="n"/>
      <c r="E430" s="36" t="n"/>
      <c r="F430" s="37" t="str">
        <f>IF(BPU!D430="","",BPU!D430)</f>
        <v/>
      </c>
      <c r="G430" s="38" t="str">
        <f>IF(AND('Détail des lignes'!$F427="Ligne",ISNUMBER(D430),ISNUMBER(F430)),ROUND(D430*F430,2),"")</f>
        <v/>
      </c>
      <c r="H430" s="38" t="str">
        <f>IF(AND('Détail des lignes'!$F427="Ligne",ISNUMBER(E430),ISNUMBER(F430)),ROUND(E430*F430,2),"")</f>
        <v/>
      </c>
    </row>
    <row r="431" ht="26" customHeight="1">
      <c r="A431" s="35" t="str">
        <f>IF(BPU!A431="","",BPU!A431)</f>
        <v/>
      </c>
      <c r="B431" s="32" t="str">
        <f>IF(BPU!B431="","",BPU!B431)</f>
        <v/>
      </c>
      <c r="C431" s="35" t="str">
        <f>IF(BPU!C431="","",BPU!C431)</f>
        <v/>
      </c>
      <c r="D431" s="36" t="n"/>
      <c r="E431" s="36" t="n"/>
      <c r="F431" s="37" t="str">
        <f>IF(BPU!D431="","",BPU!D431)</f>
        <v/>
      </c>
      <c r="G431" s="38" t="str">
        <f>IF(AND('Détail des lignes'!$F428="Ligne",ISNUMBER(D431),ISNUMBER(F431)),ROUND(D431*F431,2),"")</f>
        <v/>
      </c>
      <c r="H431" s="38" t="str">
        <f>IF(AND('Détail des lignes'!$F428="Ligne",ISNUMBER(E431),ISNUMBER(F431)),ROUND(E431*F431,2),"")</f>
        <v/>
      </c>
    </row>
    <row r="432" ht="26" customHeight="1">
      <c r="A432" s="35" t="str">
        <f>IF(BPU!A432="","",BPU!A432)</f>
        <v/>
      </c>
      <c r="B432" s="32" t="str">
        <f>IF(BPU!B432="","",BPU!B432)</f>
        <v/>
      </c>
      <c r="C432" s="35" t="str">
        <f>IF(BPU!C432="","",BPU!C432)</f>
        <v/>
      </c>
      <c r="D432" s="36" t="n"/>
      <c r="E432" s="36" t="n"/>
      <c r="F432" s="37" t="str">
        <f>IF(BPU!D432="","",BPU!D432)</f>
        <v/>
      </c>
      <c r="G432" s="38" t="str">
        <f>IF(AND('Détail des lignes'!$F429="Ligne",ISNUMBER(D432),ISNUMBER(F432)),ROUND(D432*F432,2),"")</f>
        <v/>
      </c>
      <c r="H432" s="38" t="str">
        <f>IF(AND('Détail des lignes'!$F429="Ligne",ISNUMBER(E432),ISNUMBER(F432)),ROUND(E432*F432,2),"")</f>
        <v/>
      </c>
    </row>
    <row r="433" ht="26" customHeight="1">
      <c r="A433" s="35" t="str">
        <f>IF(BPU!A433="","",BPU!A433)</f>
        <v/>
      </c>
      <c r="B433" s="32" t="str">
        <f>IF(BPU!B433="","",BPU!B433)</f>
        <v/>
      </c>
      <c r="C433" s="35" t="str">
        <f>IF(BPU!C433="","",BPU!C433)</f>
        <v/>
      </c>
      <c r="D433" s="36" t="n"/>
      <c r="E433" s="36" t="n"/>
      <c r="F433" s="37" t="str">
        <f>IF(BPU!D433="","",BPU!D433)</f>
        <v/>
      </c>
      <c r="G433" s="38" t="str">
        <f>IF(AND('Détail des lignes'!$F430="Ligne",ISNUMBER(D433),ISNUMBER(F433)),ROUND(D433*F433,2),"")</f>
        <v/>
      </c>
      <c r="H433" s="38" t="str">
        <f>IF(AND('Détail des lignes'!$F430="Ligne",ISNUMBER(E433),ISNUMBER(F433)),ROUND(E433*F433,2),"")</f>
        <v/>
      </c>
    </row>
    <row r="434" ht="26" customHeight="1">
      <c r="A434" s="35" t="str">
        <f>IF(BPU!A434="","",BPU!A434)</f>
        <v/>
      </c>
      <c r="B434" s="32" t="str">
        <f>IF(BPU!B434="","",BPU!B434)</f>
        <v/>
      </c>
      <c r="C434" s="35" t="str">
        <f>IF(BPU!C434="","",BPU!C434)</f>
        <v/>
      </c>
      <c r="D434" s="36" t="n"/>
      <c r="E434" s="36" t="n"/>
      <c r="F434" s="37" t="str">
        <f>IF(BPU!D434="","",BPU!D434)</f>
        <v/>
      </c>
      <c r="G434" s="38" t="str">
        <f>IF(AND('Détail des lignes'!$F431="Ligne",ISNUMBER(D434),ISNUMBER(F434)),ROUND(D434*F434,2),"")</f>
        <v/>
      </c>
      <c r="H434" s="38" t="str">
        <f>IF(AND('Détail des lignes'!$F431="Ligne",ISNUMBER(E434),ISNUMBER(F434)),ROUND(E434*F434,2),"")</f>
        <v/>
      </c>
    </row>
    <row r="435" ht="26" customHeight="1">
      <c r="A435" s="35" t="str">
        <f>IF(BPU!A435="","",BPU!A435)</f>
        <v/>
      </c>
      <c r="B435" s="32" t="str">
        <f>IF(BPU!B435="","",BPU!B435)</f>
        <v/>
      </c>
      <c r="C435" s="35" t="str">
        <f>IF(BPU!C435="","",BPU!C435)</f>
        <v/>
      </c>
      <c r="D435" s="36" t="n"/>
      <c r="E435" s="36" t="n"/>
      <c r="F435" s="37" t="str">
        <f>IF(BPU!D435="","",BPU!D435)</f>
        <v/>
      </c>
      <c r="G435" s="38" t="str">
        <f>IF(AND('Détail des lignes'!$F432="Ligne",ISNUMBER(D435),ISNUMBER(F435)),ROUND(D435*F435,2),"")</f>
        <v/>
      </c>
      <c r="H435" s="38" t="str">
        <f>IF(AND('Détail des lignes'!$F432="Ligne",ISNUMBER(E435),ISNUMBER(F435)),ROUND(E435*F435,2),"")</f>
        <v/>
      </c>
    </row>
    <row r="436" ht="26" customHeight="1">
      <c r="A436" s="35" t="str">
        <f>IF(BPU!A436="","",BPU!A436)</f>
        <v/>
      </c>
      <c r="B436" s="32" t="str">
        <f>IF(BPU!B436="","",BPU!B436)</f>
        <v/>
      </c>
      <c r="C436" s="35" t="str">
        <f>IF(BPU!C436="","",BPU!C436)</f>
        <v/>
      </c>
      <c r="D436" s="36" t="n"/>
      <c r="E436" s="36" t="n"/>
      <c r="F436" s="37" t="str">
        <f>IF(BPU!D436="","",BPU!D436)</f>
        <v/>
      </c>
      <c r="G436" s="38" t="str">
        <f>IF(AND('Détail des lignes'!$F433="Ligne",ISNUMBER(D436),ISNUMBER(F436)),ROUND(D436*F436,2),"")</f>
        <v/>
      </c>
      <c r="H436" s="38" t="str">
        <f>IF(AND('Détail des lignes'!$F433="Ligne",ISNUMBER(E436),ISNUMBER(F436)),ROUND(E436*F436,2),"")</f>
        <v/>
      </c>
    </row>
    <row r="437" ht="26" customHeight="1">
      <c r="A437" s="35" t="str">
        <f>IF(BPU!A437="","",BPU!A437)</f>
        <v/>
      </c>
      <c r="B437" s="32" t="str">
        <f>IF(BPU!B437="","",BPU!B437)</f>
        <v/>
      </c>
      <c r="C437" s="35" t="str">
        <f>IF(BPU!C437="","",BPU!C437)</f>
        <v/>
      </c>
      <c r="D437" s="36" t="n"/>
      <c r="E437" s="36" t="n"/>
      <c r="F437" s="37" t="str">
        <f>IF(BPU!D437="","",BPU!D437)</f>
        <v/>
      </c>
      <c r="G437" s="38" t="str">
        <f>IF(AND('Détail des lignes'!$F434="Ligne",ISNUMBER(D437),ISNUMBER(F437)),ROUND(D437*F437,2),"")</f>
        <v/>
      </c>
      <c r="H437" s="38" t="str">
        <f>IF(AND('Détail des lignes'!$F434="Ligne",ISNUMBER(E437),ISNUMBER(F437)),ROUND(E437*F437,2),"")</f>
        <v/>
      </c>
    </row>
    <row r="438" ht="26" customHeight="1">
      <c r="A438" s="35" t="str">
        <f>IF(BPU!A438="","",BPU!A438)</f>
        <v/>
      </c>
      <c r="B438" s="32" t="str">
        <f>IF(BPU!B438="","",BPU!B438)</f>
        <v/>
      </c>
      <c r="C438" s="35" t="str">
        <f>IF(BPU!C438="","",BPU!C438)</f>
        <v/>
      </c>
      <c r="D438" s="36" t="n"/>
      <c r="E438" s="36" t="n"/>
      <c r="F438" s="37" t="str">
        <f>IF(BPU!D438="","",BPU!D438)</f>
        <v/>
      </c>
      <c r="G438" s="38" t="str">
        <f>IF(AND('Détail des lignes'!$F435="Ligne",ISNUMBER(D438),ISNUMBER(F438)),ROUND(D438*F438,2),"")</f>
        <v/>
      </c>
      <c r="H438" s="38" t="str">
        <f>IF(AND('Détail des lignes'!$F435="Ligne",ISNUMBER(E438),ISNUMBER(F438)),ROUND(E438*F438,2),"")</f>
        <v/>
      </c>
    </row>
    <row r="439" ht="26" customHeight="1">
      <c r="A439" s="35" t="str">
        <f>IF(BPU!A439="","",BPU!A439)</f>
        <v/>
      </c>
      <c r="B439" s="32" t="str">
        <f>IF(BPU!B439="","",BPU!B439)</f>
        <v/>
      </c>
      <c r="C439" s="35" t="str">
        <f>IF(BPU!C439="","",BPU!C439)</f>
        <v/>
      </c>
      <c r="D439" s="36" t="n"/>
      <c r="E439" s="36" t="n"/>
      <c r="F439" s="37" t="str">
        <f>IF(BPU!D439="","",BPU!D439)</f>
        <v/>
      </c>
      <c r="G439" s="38" t="str">
        <f>IF(AND('Détail des lignes'!$F436="Ligne",ISNUMBER(D439),ISNUMBER(F439)),ROUND(D439*F439,2),"")</f>
        <v/>
      </c>
      <c r="H439" s="38" t="str">
        <f>IF(AND('Détail des lignes'!$F436="Ligne",ISNUMBER(E439),ISNUMBER(F439)),ROUND(E439*F439,2),"")</f>
        <v/>
      </c>
    </row>
    <row r="440" ht="26" customHeight="1">
      <c r="A440" s="35" t="str">
        <f>IF(BPU!A440="","",BPU!A440)</f>
        <v/>
      </c>
      <c r="B440" s="32" t="str">
        <f>IF(BPU!B440="","",BPU!B440)</f>
        <v/>
      </c>
      <c r="C440" s="35" t="str">
        <f>IF(BPU!C440="","",BPU!C440)</f>
        <v/>
      </c>
      <c r="D440" s="36" t="n"/>
      <c r="E440" s="36" t="n"/>
      <c r="F440" s="37" t="str">
        <f>IF(BPU!D440="","",BPU!D440)</f>
        <v/>
      </c>
      <c r="G440" s="38" t="str">
        <f>IF(AND('Détail des lignes'!$F437="Ligne",ISNUMBER(D440),ISNUMBER(F440)),ROUND(D440*F440,2),"")</f>
        <v/>
      </c>
      <c r="H440" s="38" t="str">
        <f>IF(AND('Détail des lignes'!$F437="Ligne",ISNUMBER(E440),ISNUMBER(F440)),ROUND(E440*F440,2),"")</f>
        <v/>
      </c>
    </row>
    <row r="441" ht="26" customHeight="1">
      <c r="A441" s="35" t="str">
        <f>IF(BPU!A441="","",BPU!A441)</f>
        <v/>
      </c>
      <c r="B441" s="32" t="str">
        <f>IF(BPU!B441="","",BPU!B441)</f>
        <v/>
      </c>
      <c r="C441" s="35" t="str">
        <f>IF(BPU!C441="","",BPU!C441)</f>
        <v/>
      </c>
      <c r="D441" s="36" t="n"/>
      <c r="E441" s="36" t="n"/>
      <c r="F441" s="37" t="str">
        <f>IF(BPU!D441="","",BPU!D441)</f>
        <v/>
      </c>
      <c r="G441" s="38" t="str">
        <f>IF(AND('Détail des lignes'!$F438="Ligne",ISNUMBER(D441),ISNUMBER(F441)),ROUND(D441*F441,2),"")</f>
        <v/>
      </c>
      <c r="H441" s="38" t="str">
        <f>IF(AND('Détail des lignes'!$F438="Ligne",ISNUMBER(E441),ISNUMBER(F441)),ROUND(E441*F441,2),"")</f>
        <v/>
      </c>
    </row>
    <row r="442" ht="26" customHeight="1">
      <c r="A442" s="35" t="str">
        <f>IF(BPU!A442="","",BPU!A442)</f>
        <v/>
      </c>
      <c r="B442" s="32" t="str">
        <f>IF(BPU!B442="","",BPU!B442)</f>
        <v/>
      </c>
      <c r="C442" s="35" t="str">
        <f>IF(BPU!C442="","",BPU!C442)</f>
        <v/>
      </c>
      <c r="D442" s="36" t="n"/>
      <c r="E442" s="36" t="n"/>
      <c r="F442" s="37" t="str">
        <f>IF(BPU!D442="","",BPU!D442)</f>
        <v/>
      </c>
      <c r="G442" s="38" t="str">
        <f>IF(AND('Détail des lignes'!$F439="Ligne",ISNUMBER(D442),ISNUMBER(F442)),ROUND(D442*F442,2),"")</f>
        <v/>
      </c>
      <c r="H442" s="38" t="str">
        <f>IF(AND('Détail des lignes'!$F439="Ligne",ISNUMBER(E442),ISNUMBER(F442)),ROUND(E442*F442,2),"")</f>
        <v/>
      </c>
    </row>
    <row r="443" ht="26" customHeight="1">
      <c r="A443" s="35" t="str">
        <f>IF(BPU!A443="","",BPU!A443)</f>
        <v/>
      </c>
      <c r="B443" s="32" t="str">
        <f>IF(BPU!B443="","",BPU!B443)</f>
        <v/>
      </c>
      <c r="C443" s="35" t="str">
        <f>IF(BPU!C443="","",BPU!C443)</f>
        <v/>
      </c>
      <c r="D443" s="36" t="n"/>
      <c r="E443" s="36" t="n"/>
      <c r="F443" s="37" t="str">
        <f>IF(BPU!D443="","",BPU!D443)</f>
        <v/>
      </c>
      <c r="G443" s="38" t="str">
        <f>IF(AND('Détail des lignes'!$F440="Ligne",ISNUMBER(D443),ISNUMBER(F443)),ROUND(D443*F443,2),"")</f>
        <v/>
      </c>
      <c r="H443" s="38" t="str">
        <f>IF(AND('Détail des lignes'!$F440="Ligne",ISNUMBER(E443),ISNUMBER(F443)),ROUND(E443*F443,2),"")</f>
        <v/>
      </c>
    </row>
    <row r="444" ht="26" customHeight="1">
      <c r="A444" s="35" t="str">
        <f>IF(BPU!A444="","",BPU!A444)</f>
        <v/>
      </c>
      <c r="B444" s="32" t="str">
        <f>IF(BPU!B444="","",BPU!B444)</f>
        <v/>
      </c>
      <c r="C444" s="35" t="str">
        <f>IF(BPU!C444="","",BPU!C444)</f>
        <v/>
      </c>
      <c r="D444" s="36" t="n"/>
      <c r="E444" s="36" t="n"/>
      <c r="F444" s="37" t="str">
        <f>IF(BPU!D444="","",BPU!D444)</f>
        <v/>
      </c>
      <c r="G444" s="38" t="str">
        <f>IF(AND('Détail des lignes'!$F441="Ligne",ISNUMBER(D444),ISNUMBER(F444)),ROUND(D444*F444,2),"")</f>
        <v/>
      </c>
      <c r="H444" s="38" t="str">
        <f>IF(AND('Détail des lignes'!$F441="Ligne",ISNUMBER(E444),ISNUMBER(F444)),ROUND(E444*F444,2),"")</f>
        <v/>
      </c>
    </row>
    <row r="445" ht="26" customHeight="1">
      <c r="A445" s="35" t="str">
        <f>IF(BPU!A445="","",BPU!A445)</f>
        <v/>
      </c>
      <c r="B445" s="32" t="str">
        <f>IF(BPU!B445="","",BPU!B445)</f>
        <v/>
      </c>
      <c r="C445" s="35" t="str">
        <f>IF(BPU!C445="","",BPU!C445)</f>
        <v/>
      </c>
      <c r="D445" s="36" t="n"/>
      <c r="E445" s="36" t="n"/>
      <c r="F445" s="37" t="str">
        <f>IF(BPU!D445="","",BPU!D445)</f>
        <v/>
      </c>
      <c r="G445" s="38" t="str">
        <f>IF(AND('Détail des lignes'!$F442="Ligne",ISNUMBER(D445),ISNUMBER(F445)),ROUND(D445*F445,2),"")</f>
        <v/>
      </c>
      <c r="H445" s="38" t="str">
        <f>IF(AND('Détail des lignes'!$F442="Ligne",ISNUMBER(E445),ISNUMBER(F445)),ROUND(E445*F445,2),"")</f>
        <v/>
      </c>
    </row>
    <row r="446" ht="26" customHeight="1">
      <c r="A446" s="35" t="str">
        <f>IF(BPU!A446="","",BPU!A446)</f>
        <v/>
      </c>
      <c r="B446" s="32" t="str">
        <f>IF(BPU!B446="","",BPU!B446)</f>
        <v/>
      </c>
      <c r="C446" s="35" t="str">
        <f>IF(BPU!C446="","",BPU!C446)</f>
        <v/>
      </c>
      <c r="D446" s="36" t="n"/>
      <c r="E446" s="36" t="n"/>
      <c r="F446" s="37" t="str">
        <f>IF(BPU!D446="","",BPU!D446)</f>
        <v/>
      </c>
      <c r="G446" s="38" t="str">
        <f>IF(AND('Détail des lignes'!$F443="Ligne",ISNUMBER(D446),ISNUMBER(F446)),ROUND(D446*F446,2),"")</f>
        <v/>
      </c>
      <c r="H446" s="38" t="str">
        <f>IF(AND('Détail des lignes'!$F443="Ligne",ISNUMBER(E446),ISNUMBER(F446)),ROUND(E446*F446,2),"")</f>
        <v/>
      </c>
    </row>
    <row r="447" ht="26" customHeight="1">
      <c r="A447" s="35" t="str">
        <f>IF(BPU!A447="","",BPU!A447)</f>
        <v/>
      </c>
      <c r="B447" s="32" t="str">
        <f>IF(BPU!B447="","",BPU!B447)</f>
        <v/>
      </c>
      <c r="C447" s="35" t="str">
        <f>IF(BPU!C447="","",BPU!C447)</f>
        <v/>
      </c>
      <c r="D447" s="36" t="n"/>
      <c r="E447" s="36" t="n"/>
      <c r="F447" s="37" t="str">
        <f>IF(BPU!D447="","",BPU!D447)</f>
        <v/>
      </c>
      <c r="G447" s="38" t="str">
        <f>IF(AND('Détail des lignes'!$F444="Ligne",ISNUMBER(D447),ISNUMBER(F447)),ROUND(D447*F447,2),"")</f>
        <v/>
      </c>
      <c r="H447" s="38" t="str">
        <f>IF(AND('Détail des lignes'!$F444="Ligne",ISNUMBER(E447),ISNUMBER(F447)),ROUND(E447*F447,2),"")</f>
        <v/>
      </c>
    </row>
    <row r="448" ht="26" customHeight="1">
      <c r="A448" s="35" t="str">
        <f>IF(BPU!A448="","",BPU!A448)</f>
        <v/>
      </c>
      <c r="B448" s="32" t="str">
        <f>IF(BPU!B448="","",BPU!B448)</f>
        <v/>
      </c>
      <c r="C448" s="35" t="str">
        <f>IF(BPU!C448="","",BPU!C448)</f>
        <v/>
      </c>
      <c r="D448" s="36" t="n"/>
      <c r="E448" s="36" t="n"/>
      <c r="F448" s="37" t="str">
        <f>IF(BPU!D448="","",BPU!D448)</f>
        <v/>
      </c>
      <c r="G448" s="38" t="str">
        <f>IF(AND('Détail des lignes'!$F445="Ligne",ISNUMBER(D448),ISNUMBER(F448)),ROUND(D448*F448,2),"")</f>
        <v/>
      </c>
      <c r="H448" s="38" t="str">
        <f>IF(AND('Détail des lignes'!$F445="Ligne",ISNUMBER(E448),ISNUMBER(F448)),ROUND(E448*F448,2),"")</f>
        <v/>
      </c>
    </row>
    <row r="449" ht="26" customHeight="1">
      <c r="A449" s="35" t="str">
        <f>IF(BPU!A449="","",BPU!A449)</f>
        <v/>
      </c>
      <c r="B449" s="32" t="str">
        <f>IF(BPU!B449="","",BPU!B449)</f>
        <v/>
      </c>
      <c r="C449" s="35" t="str">
        <f>IF(BPU!C449="","",BPU!C449)</f>
        <v/>
      </c>
      <c r="D449" s="36" t="n"/>
      <c r="E449" s="36" t="n"/>
      <c r="F449" s="37" t="str">
        <f>IF(BPU!D449="","",BPU!D449)</f>
        <v/>
      </c>
      <c r="G449" s="38" t="str">
        <f>IF(AND('Détail des lignes'!$F446="Ligne",ISNUMBER(D449),ISNUMBER(F449)),ROUND(D449*F449,2),"")</f>
        <v/>
      </c>
      <c r="H449" s="38" t="str">
        <f>IF(AND('Détail des lignes'!$F446="Ligne",ISNUMBER(E449),ISNUMBER(F449)),ROUND(E449*F449,2),"")</f>
        <v/>
      </c>
    </row>
    <row r="450" ht="26" customHeight="1">
      <c r="A450" s="35" t="str">
        <f>IF(BPU!A450="","",BPU!A450)</f>
        <v/>
      </c>
      <c r="B450" s="32" t="str">
        <f>IF(BPU!B450="","",BPU!B450)</f>
        <v/>
      </c>
      <c r="C450" s="35" t="str">
        <f>IF(BPU!C450="","",BPU!C450)</f>
        <v/>
      </c>
      <c r="D450" s="36" t="n"/>
      <c r="E450" s="36" t="n"/>
      <c r="F450" s="37" t="str">
        <f>IF(BPU!D450="","",BPU!D450)</f>
        <v/>
      </c>
      <c r="G450" s="38" t="str">
        <f>IF(AND('Détail des lignes'!$F447="Ligne",ISNUMBER(D450),ISNUMBER(F450)),ROUND(D450*F450,2),"")</f>
        <v/>
      </c>
      <c r="H450" s="38" t="str">
        <f>IF(AND('Détail des lignes'!$F447="Ligne",ISNUMBER(E450),ISNUMBER(F450)),ROUND(E450*F450,2),"")</f>
        <v/>
      </c>
    </row>
    <row r="451" ht="26" customHeight="1">
      <c r="A451" s="35" t="str">
        <f>IF(BPU!A451="","",BPU!A451)</f>
        <v/>
      </c>
      <c r="B451" s="32" t="str">
        <f>IF(BPU!B451="","",BPU!B451)</f>
        <v/>
      </c>
      <c r="C451" s="35" t="str">
        <f>IF(BPU!C451="","",BPU!C451)</f>
        <v/>
      </c>
      <c r="D451" s="36" t="n"/>
      <c r="E451" s="36" t="n"/>
      <c r="F451" s="37" t="str">
        <f>IF(BPU!D451="","",BPU!D451)</f>
        <v/>
      </c>
      <c r="G451" s="38" t="str">
        <f>IF(AND('Détail des lignes'!$F448="Ligne",ISNUMBER(D451),ISNUMBER(F451)),ROUND(D451*F451,2),"")</f>
        <v/>
      </c>
      <c r="H451" s="38" t="str">
        <f>IF(AND('Détail des lignes'!$F448="Ligne",ISNUMBER(E451),ISNUMBER(F451)),ROUND(E451*F451,2),"")</f>
        <v/>
      </c>
    </row>
    <row r="452" ht="26" customHeight="1">
      <c r="A452" s="35" t="str">
        <f>IF(BPU!A452="","",BPU!A452)</f>
        <v/>
      </c>
      <c r="B452" s="32" t="str">
        <f>IF(BPU!B452="","",BPU!B452)</f>
        <v/>
      </c>
      <c r="C452" s="35" t="str">
        <f>IF(BPU!C452="","",BPU!C452)</f>
        <v/>
      </c>
      <c r="D452" s="36" t="n"/>
      <c r="E452" s="36" t="n"/>
      <c r="F452" s="37" t="str">
        <f>IF(BPU!D452="","",BPU!D452)</f>
        <v/>
      </c>
      <c r="G452" s="38" t="str">
        <f>IF(AND('Détail des lignes'!$F449="Ligne",ISNUMBER(D452),ISNUMBER(F452)),ROUND(D452*F452,2),"")</f>
        <v/>
      </c>
      <c r="H452" s="38" t="str">
        <f>IF(AND('Détail des lignes'!$F449="Ligne",ISNUMBER(E452),ISNUMBER(F452)),ROUND(E452*F452,2),"")</f>
        <v/>
      </c>
    </row>
    <row r="453" ht="26" customHeight="1">
      <c r="A453" s="35" t="str">
        <f>IF(BPU!A453="","",BPU!A453)</f>
        <v/>
      </c>
      <c r="B453" s="32" t="str">
        <f>IF(BPU!B453="","",BPU!B453)</f>
        <v/>
      </c>
      <c r="C453" s="35" t="str">
        <f>IF(BPU!C453="","",BPU!C453)</f>
        <v/>
      </c>
      <c r="D453" s="36" t="n"/>
      <c r="E453" s="36" t="n"/>
      <c r="F453" s="37" t="str">
        <f>IF(BPU!D453="","",BPU!D453)</f>
        <v/>
      </c>
      <c r="G453" s="38" t="str">
        <f>IF(AND('Détail des lignes'!$F450="Ligne",ISNUMBER(D453),ISNUMBER(F453)),ROUND(D453*F453,2),"")</f>
        <v/>
      </c>
      <c r="H453" s="38" t="str">
        <f>IF(AND('Détail des lignes'!$F450="Ligne",ISNUMBER(E453),ISNUMBER(F453)),ROUND(E453*F453,2),"")</f>
        <v/>
      </c>
    </row>
    <row r="454" ht="26" customHeight="1">
      <c r="A454" s="35" t="str">
        <f>IF(BPU!A454="","",BPU!A454)</f>
        <v/>
      </c>
      <c r="B454" s="32" t="str">
        <f>IF(BPU!B454="","",BPU!B454)</f>
        <v/>
      </c>
      <c r="C454" s="35" t="str">
        <f>IF(BPU!C454="","",BPU!C454)</f>
        <v/>
      </c>
      <c r="D454" s="36" t="n"/>
      <c r="E454" s="36" t="n"/>
      <c r="F454" s="37" t="str">
        <f>IF(BPU!D454="","",BPU!D454)</f>
        <v/>
      </c>
      <c r="G454" s="38" t="str">
        <f>IF(AND('Détail des lignes'!$F451="Ligne",ISNUMBER(D454),ISNUMBER(F454)),ROUND(D454*F454,2),"")</f>
        <v/>
      </c>
      <c r="H454" s="38" t="str">
        <f>IF(AND('Détail des lignes'!$F451="Ligne",ISNUMBER(E454),ISNUMBER(F454)),ROUND(E454*F454,2),"")</f>
        <v/>
      </c>
    </row>
    <row r="455" ht="26" customHeight="1">
      <c r="A455" s="35" t="str">
        <f>IF(BPU!A455="","",BPU!A455)</f>
        <v/>
      </c>
      <c r="B455" s="32" t="str">
        <f>IF(BPU!B455="","",BPU!B455)</f>
        <v/>
      </c>
      <c r="C455" s="35" t="str">
        <f>IF(BPU!C455="","",BPU!C455)</f>
        <v/>
      </c>
      <c r="D455" s="36" t="n"/>
      <c r="E455" s="36" t="n"/>
      <c r="F455" s="37" t="str">
        <f>IF(BPU!D455="","",BPU!D455)</f>
        <v/>
      </c>
      <c r="G455" s="38" t="str">
        <f>IF(AND('Détail des lignes'!$F452="Ligne",ISNUMBER(D455),ISNUMBER(F455)),ROUND(D455*F455,2),"")</f>
        <v/>
      </c>
      <c r="H455" s="38" t="str">
        <f>IF(AND('Détail des lignes'!$F452="Ligne",ISNUMBER(E455),ISNUMBER(F455)),ROUND(E455*F455,2),"")</f>
        <v/>
      </c>
    </row>
    <row r="456" ht="26" customHeight="1">
      <c r="A456" s="35" t="str">
        <f>IF(BPU!A456="","",BPU!A456)</f>
        <v/>
      </c>
      <c r="B456" s="32" t="str">
        <f>IF(BPU!B456="","",BPU!B456)</f>
        <v/>
      </c>
      <c r="C456" s="35" t="str">
        <f>IF(BPU!C456="","",BPU!C456)</f>
        <v/>
      </c>
      <c r="D456" s="36" t="n"/>
      <c r="E456" s="36" t="n"/>
      <c r="F456" s="37" t="str">
        <f>IF(BPU!D456="","",BPU!D456)</f>
        <v/>
      </c>
      <c r="G456" s="38" t="str">
        <f>IF(AND('Détail des lignes'!$F453="Ligne",ISNUMBER(D456),ISNUMBER(F456)),ROUND(D456*F456,2),"")</f>
        <v/>
      </c>
      <c r="H456" s="38" t="str">
        <f>IF(AND('Détail des lignes'!$F453="Ligne",ISNUMBER(E456),ISNUMBER(F456)),ROUND(E456*F456,2),"")</f>
        <v/>
      </c>
    </row>
    <row r="457" ht="26" customHeight="1">
      <c r="A457" s="35" t="str">
        <f>IF(BPU!A457="","",BPU!A457)</f>
        <v/>
      </c>
      <c r="B457" s="32" t="str">
        <f>IF(BPU!B457="","",BPU!B457)</f>
        <v/>
      </c>
      <c r="C457" s="35" t="str">
        <f>IF(BPU!C457="","",BPU!C457)</f>
        <v/>
      </c>
      <c r="D457" s="36" t="n"/>
      <c r="E457" s="36" t="n"/>
      <c r="F457" s="37" t="str">
        <f>IF(BPU!D457="","",BPU!D457)</f>
        <v/>
      </c>
      <c r="G457" s="38" t="str">
        <f>IF(AND('Détail des lignes'!$F454="Ligne",ISNUMBER(D457),ISNUMBER(F457)),ROUND(D457*F457,2),"")</f>
        <v/>
      </c>
      <c r="H457" s="38" t="str">
        <f>IF(AND('Détail des lignes'!$F454="Ligne",ISNUMBER(E457),ISNUMBER(F457)),ROUND(E457*F457,2),"")</f>
        <v/>
      </c>
    </row>
    <row r="458" ht="26" customHeight="1">
      <c r="A458" s="35" t="str">
        <f>IF(BPU!A458="","",BPU!A458)</f>
        <v/>
      </c>
      <c r="B458" s="32" t="str">
        <f>IF(BPU!B458="","",BPU!B458)</f>
        <v/>
      </c>
      <c r="C458" s="35" t="str">
        <f>IF(BPU!C458="","",BPU!C458)</f>
        <v/>
      </c>
      <c r="D458" s="36" t="n"/>
      <c r="E458" s="36" t="n"/>
      <c r="F458" s="37" t="str">
        <f>IF(BPU!D458="","",BPU!D458)</f>
        <v/>
      </c>
      <c r="G458" s="38" t="str">
        <f>IF(AND('Détail des lignes'!$F455="Ligne",ISNUMBER(D458),ISNUMBER(F458)),ROUND(D458*F458,2),"")</f>
        <v/>
      </c>
      <c r="H458" s="38" t="str">
        <f>IF(AND('Détail des lignes'!$F455="Ligne",ISNUMBER(E458),ISNUMBER(F458)),ROUND(E458*F458,2),"")</f>
        <v/>
      </c>
    </row>
    <row r="459" ht="26" customHeight="1">
      <c r="A459" s="35" t="str">
        <f>IF(BPU!A459="","",BPU!A459)</f>
        <v/>
      </c>
      <c r="B459" s="32" t="str">
        <f>IF(BPU!B459="","",BPU!B459)</f>
        <v/>
      </c>
      <c r="C459" s="35" t="str">
        <f>IF(BPU!C459="","",BPU!C459)</f>
        <v/>
      </c>
      <c r="D459" s="36" t="n"/>
      <c r="E459" s="36" t="n"/>
      <c r="F459" s="37" t="str">
        <f>IF(BPU!D459="","",BPU!D459)</f>
        <v/>
      </c>
      <c r="G459" s="38" t="str">
        <f>IF(AND('Détail des lignes'!$F456="Ligne",ISNUMBER(D459),ISNUMBER(F459)),ROUND(D459*F459,2),"")</f>
        <v/>
      </c>
      <c r="H459" s="38" t="str">
        <f>IF(AND('Détail des lignes'!$F456="Ligne",ISNUMBER(E459),ISNUMBER(F459)),ROUND(E459*F459,2),"")</f>
        <v/>
      </c>
    </row>
    <row r="460" ht="26" customHeight="1">
      <c r="A460" s="35" t="str">
        <f>IF(BPU!A460="","",BPU!A460)</f>
        <v/>
      </c>
      <c r="B460" s="32" t="str">
        <f>IF(BPU!B460="","",BPU!B460)</f>
        <v/>
      </c>
      <c r="C460" s="35" t="str">
        <f>IF(BPU!C460="","",BPU!C460)</f>
        <v/>
      </c>
      <c r="D460" s="36" t="n"/>
      <c r="E460" s="36" t="n"/>
      <c r="F460" s="37" t="str">
        <f>IF(BPU!D460="","",BPU!D460)</f>
        <v/>
      </c>
      <c r="G460" s="38" t="str">
        <f>IF(AND('Détail des lignes'!$F457="Ligne",ISNUMBER(D460),ISNUMBER(F460)),ROUND(D460*F460,2),"")</f>
        <v/>
      </c>
      <c r="H460" s="38" t="str">
        <f>IF(AND('Détail des lignes'!$F457="Ligne",ISNUMBER(E460),ISNUMBER(F460)),ROUND(E460*F460,2),"")</f>
        <v/>
      </c>
    </row>
    <row r="461" ht="26" customHeight="1">
      <c r="A461" s="35" t="str">
        <f>IF(BPU!A461="","",BPU!A461)</f>
        <v/>
      </c>
      <c r="B461" s="32" t="str">
        <f>IF(BPU!B461="","",BPU!B461)</f>
        <v/>
      </c>
      <c r="C461" s="35" t="str">
        <f>IF(BPU!C461="","",BPU!C461)</f>
        <v/>
      </c>
      <c r="D461" s="36" t="n"/>
      <c r="E461" s="36" t="n"/>
      <c r="F461" s="37" t="str">
        <f>IF(BPU!D461="","",BPU!D461)</f>
        <v/>
      </c>
      <c r="G461" s="38" t="str">
        <f>IF(AND('Détail des lignes'!$F458="Ligne",ISNUMBER(D461),ISNUMBER(F461)),ROUND(D461*F461,2),"")</f>
        <v/>
      </c>
      <c r="H461" s="38" t="str">
        <f>IF(AND('Détail des lignes'!$F458="Ligne",ISNUMBER(E461),ISNUMBER(F461)),ROUND(E461*F461,2),"")</f>
        <v/>
      </c>
    </row>
    <row r="462" ht="26" customHeight="1">
      <c r="A462" s="35" t="str">
        <f>IF(BPU!A462="","",BPU!A462)</f>
        <v/>
      </c>
      <c r="B462" s="32" t="str">
        <f>IF(BPU!B462="","",BPU!B462)</f>
        <v/>
      </c>
      <c r="C462" s="35" t="str">
        <f>IF(BPU!C462="","",BPU!C462)</f>
        <v/>
      </c>
      <c r="D462" s="36" t="n"/>
      <c r="E462" s="36" t="n"/>
      <c r="F462" s="37" t="str">
        <f>IF(BPU!D462="","",BPU!D462)</f>
        <v/>
      </c>
      <c r="G462" s="38" t="str">
        <f>IF(AND('Détail des lignes'!$F459="Ligne",ISNUMBER(D462),ISNUMBER(F462)),ROUND(D462*F462,2),"")</f>
        <v/>
      </c>
      <c r="H462" s="38" t="str">
        <f>IF(AND('Détail des lignes'!$F459="Ligne",ISNUMBER(E462),ISNUMBER(F462)),ROUND(E462*F462,2),"")</f>
        <v/>
      </c>
    </row>
    <row r="463" ht="26" customHeight="1">
      <c r="A463" s="35" t="str">
        <f>IF(BPU!A463="","",BPU!A463)</f>
        <v/>
      </c>
      <c r="B463" s="32" t="str">
        <f>IF(BPU!B463="","",BPU!B463)</f>
        <v/>
      </c>
      <c r="C463" s="35" t="str">
        <f>IF(BPU!C463="","",BPU!C463)</f>
        <v/>
      </c>
      <c r="D463" s="36" t="n"/>
      <c r="E463" s="36" t="n"/>
      <c r="F463" s="37" t="str">
        <f>IF(BPU!D463="","",BPU!D463)</f>
        <v/>
      </c>
      <c r="G463" s="38" t="str">
        <f>IF(AND('Détail des lignes'!$F460="Ligne",ISNUMBER(D463),ISNUMBER(F463)),ROUND(D463*F463,2),"")</f>
        <v/>
      </c>
      <c r="H463" s="38" t="str">
        <f>IF(AND('Détail des lignes'!$F460="Ligne",ISNUMBER(E463),ISNUMBER(F463)),ROUND(E463*F463,2),"")</f>
        <v/>
      </c>
    </row>
    <row r="464" ht="26" customHeight="1">
      <c r="A464" s="35" t="str">
        <f>IF(BPU!A464="","",BPU!A464)</f>
        <v/>
      </c>
      <c r="B464" s="32" t="str">
        <f>IF(BPU!B464="","",BPU!B464)</f>
        <v/>
      </c>
      <c r="C464" s="35" t="str">
        <f>IF(BPU!C464="","",BPU!C464)</f>
        <v/>
      </c>
      <c r="D464" s="36" t="n"/>
      <c r="E464" s="36" t="n"/>
      <c r="F464" s="37" t="str">
        <f>IF(BPU!D464="","",BPU!D464)</f>
        <v/>
      </c>
      <c r="G464" s="38" t="str">
        <f>IF(AND('Détail des lignes'!$F461="Ligne",ISNUMBER(D464),ISNUMBER(F464)),ROUND(D464*F464,2),"")</f>
        <v/>
      </c>
      <c r="H464" s="38" t="str">
        <f>IF(AND('Détail des lignes'!$F461="Ligne",ISNUMBER(E464),ISNUMBER(F464)),ROUND(E464*F464,2),"")</f>
        <v/>
      </c>
    </row>
    <row r="465" ht="26" customHeight="1">
      <c r="A465" s="35" t="str">
        <f>IF(BPU!A465="","",BPU!A465)</f>
        <v/>
      </c>
      <c r="B465" s="32" t="str">
        <f>IF(BPU!B465="","",BPU!B465)</f>
        <v/>
      </c>
      <c r="C465" s="35" t="str">
        <f>IF(BPU!C465="","",BPU!C465)</f>
        <v/>
      </c>
      <c r="D465" s="36" t="n"/>
      <c r="E465" s="36" t="n"/>
      <c r="F465" s="37" t="str">
        <f>IF(BPU!D465="","",BPU!D465)</f>
        <v/>
      </c>
      <c r="G465" s="38" t="str">
        <f>IF(AND('Détail des lignes'!$F462="Ligne",ISNUMBER(D465),ISNUMBER(F465)),ROUND(D465*F465,2),"")</f>
        <v/>
      </c>
      <c r="H465" s="38" t="str">
        <f>IF(AND('Détail des lignes'!$F462="Ligne",ISNUMBER(E465),ISNUMBER(F465)),ROUND(E465*F465,2),"")</f>
        <v/>
      </c>
    </row>
    <row r="466" ht="26" customHeight="1">
      <c r="A466" s="35" t="str">
        <f>IF(BPU!A466="","",BPU!A466)</f>
        <v/>
      </c>
      <c r="B466" s="32" t="str">
        <f>IF(BPU!B466="","",BPU!B466)</f>
        <v/>
      </c>
      <c r="C466" s="35" t="str">
        <f>IF(BPU!C466="","",BPU!C466)</f>
        <v/>
      </c>
      <c r="D466" s="36" t="n"/>
      <c r="E466" s="36" t="n"/>
      <c r="F466" s="37" t="str">
        <f>IF(BPU!D466="","",BPU!D466)</f>
        <v/>
      </c>
      <c r="G466" s="38" t="str">
        <f>IF(AND('Détail des lignes'!$F463="Ligne",ISNUMBER(D466),ISNUMBER(F466)),ROUND(D466*F466,2),"")</f>
        <v/>
      </c>
      <c r="H466" s="38" t="str">
        <f>IF(AND('Détail des lignes'!$F463="Ligne",ISNUMBER(E466),ISNUMBER(F466)),ROUND(E466*F466,2),"")</f>
        <v/>
      </c>
    </row>
    <row r="467" ht="26" customHeight="1">
      <c r="A467" s="35" t="str">
        <f>IF(BPU!A467="","",BPU!A467)</f>
        <v/>
      </c>
      <c r="B467" s="32" t="str">
        <f>IF(BPU!B467="","",BPU!B467)</f>
        <v/>
      </c>
      <c r="C467" s="35" t="str">
        <f>IF(BPU!C467="","",BPU!C467)</f>
        <v/>
      </c>
      <c r="D467" s="36" t="n"/>
      <c r="E467" s="36" t="n"/>
      <c r="F467" s="37" t="str">
        <f>IF(BPU!D467="","",BPU!D467)</f>
        <v/>
      </c>
      <c r="G467" s="38" t="str">
        <f>IF(AND('Détail des lignes'!$F464="Ligne",ISNUMBER(D467),ISNUMBER(F467)),ROUND(D467*F467,2),"")</f>
        <v/>
      </c>
      <c r="H467" s="38" t="str">
        <f>IF(AND('Détail des lignes'!$F464="Ligne",ISNUMBER(E467),ISNUMBER(F467)),ROUND(E467*F467,2),"")</f>
        <v/>
      </c>
    </row>
    <row r="468" ht="26" customHeight="1">
      <c r="A468" s="35" t="str">
        <f>IF(BPU!A468="","",BPU!A468)</f>
        <v/>
      </c>
      <c r="B468" s="32" t="str">
        <f>IF(BPU!B468="","",BPU!B468)</f>
        <v/>
      </c>
      <c r="C468" s="35" t="str">
        <f>IF(BPU!C468="","",BPU!C468)</f>
        <v/>
      </c>
      <c r="D468" s="36" t="n"/>
      <c r="E468" s="36" t="n"/>
      <c r="F468" s="37" t="str">
        <f>IF(BPU!D468="","",BPU!D468)</f>
        <v/>
      </c>
      <c r="G468" s="38" t="str">
        <f>IF(AND('Détail des lignes'!$F465="Ligne",ISNUMBER(D468),ISNUMBER(F468)),ROUND(D468*F468,2),"")</f>
        <v/>
      </c>
      <c r="H468" s="38" t="str">
        <f>IF(AND('Détail des lignes'!$F465="Ligne",ISNUMBER(E468),ISNUMBER(F468)),ROUND(E468*F468,2),"")</f>
        <v/>
      </c>
    </row>
    <row r="469" ht="26" customHeight="1">
      <c r="A469" s="35" t="str">
        <f>IF(BPU!A469="","",BPU!A469)</f>
        <v/>
      </c>
      <c r="B469" s="32" t="str">
        <f>IF(BPU!B469="","",BPU!B469)</f>
        <v/>
      </c>
      <c r="C469" s="35" t="str">
        <f>IF(BPU!C469="","",BPU!C469)</f>
        <v/>
      </c>
      <c r="D469" s="36" t="n"/>
      <c r="E469" s="36" t="n"/>
      <c r="F469" s="37" t="str">
        <f>IF(BPU!D469="","",BPU!D469)</f>
        <v/>
      </c>
      <c r="G469" s="38" t="str">
        <f>IF(AND('Détail des lignes'!$F466="Ligne",ISNUMBER(D469),ISNUMBER(F469)),ROUND(D469*F469,2),"")</f>
        <v/>
      </c>
      <c r="H469" s="38" t="str">
        <f>IF(AND('Détail des lignes'!$F466="Ligne",ISNUMBER(E469),ISNUMBER(F469)),ROUND(E469*F469,2),"")</f>
        <v/>
      </c>
    </row>
    <row r="470" ht="26" customHeight="1">
      <c r="A470" s="35" t="str">
        <f>IF(BPU!A470="","",BPU!A470)</f>
        <v/>
      </c>
      <c r="B470" s="32" t="str">
        <f>IF(BPU!B470="","",BPU!B470)</f>
        <v/>
      </c>
      <c r="C470" s="35" t="str">
        <f>IF(BPU!C470="","",BPU!C470)</f>
        <v/>
      </c>
      <c r="D470" s="36" t="n"/>
      <c r="E470" s="36" t="n"/>
      <c r="F470" s="37" t="str">
        <f>IF(BPU!D470="","",BPU!D470)</f>
        <v/>
      </c>
      <c r="G470" s="38" t="str">
        <f>IF(AND('Détail des lignes'!$F467="Ligne",ISNUMBER(D470),ISNUMBER(F470)),ROUND(D470*F470,2),"")</f>
        <v/>
      </c>
      <c r="H470" s="38" t="str">
        <f>IF(AND('Détail des lignes'!$F467="Ligne",ISNUMBER(E470),ISNUMBER(F470)),ROUND(E470*F470,2),"")</f>
        <v/>
      </c>
    </row>
    <row r="471" ht="26" customHeight="1">
      <c r="A471" s="35" t="str">
        <f>IF(BPU!A471="","",BPU!A471)</f>
        <v/>
      </c>
      <c r="B471" s="32" t="str">
        <f>IF(BPU!B471="","",BPU!B471)</f>
        <v/>
      </c>
      <c r="C471" s="35" t="str">
        <f>IF(BPU!C471="","",BPU!C471)</f>
        <v/>
      </c>
      <c r="D471" s="36" t="n"/>
      <c r="E471" s="36" t="n"/>
      <c r="F471" s="37" t="str">
        <f>IF(BPU!D471="","",BPU!D471)</f>
        <v/>
      </c>
      <c r="G471" s="38" t="str">
        <f>IF(AND('Détail des lignes'!$F468="Ligne",ISNUMBER(D471),ISNUMBER(F471)),ROUND(D471*F471,2),"")</f>
        <v/>
      </c>
      <c r="H471" s="38" t="str">
        <f>IF(AND('Détail des lignes'!$F468="Ligne",ISNUMBER(E471),ISNUMBER(F471)),ROUND(E471*F471,2),"")</f>
        <v/>
      </c>
    </row>
    <row r="472" ht="26" customHeight="1">
      <c r="A472" s="35" t="str">
        <f>IF(BPU!A472="","",BPU!A472)</f>
        <v/>
      </c>
      <c r="B472" s="32" t="str">
        <f>IF(BPU!B472="","",BPU!B472)</f>
        <v/>
      </c>
      <c r="C472" s="35" t="str">
        <f>IF(BPU!C472="","",BPU!C472)</f>
        <v/>
      </c>
      <c r="D472" s="36" t="n"/>
      <c r="E472" s="36" t="n"/>
      <c r="F472" s="37" t="str">
        <f>IF(BPU!D472="","",BPU!D472)</f>
        <v/>
      </c>
      <c r="G472" s="38" t="str">
        <f>IF(AND('Détail des lignes'!$F469="Ligne",ISNUMBER(D472),ISNUMBER(F472)),ROUND(D472*F472,2),"")</f>
        <v/>
      </c>
      <c r="H472" s="38" t="str">
        <f>IF(AND('Détail des lignes'!$F469="Ligne",ISNUMBER(E472),ISNUMBER(F472)),ROUND(E472*F472,2),"")</f>
        <v/>
      </c>
    </row>
    <row r="473" ht="26" customHeight="1">
      <c r="A473" s="35" t="str">
        <f>IF(BPU!A473="","",BPU!A473)</f>
        <v/>
      </c>
      <c r="B473" s="32" t="str">
        <f>IF(BPU!B473="","",BPU!B473)</f>
        <v/>
      </c>
      <c r="C473" s="35" t="str">
        <f>IF(BPU!C473="","",BPU!C473)</f>
        <v/>
      </c>
      <c r="D473" s="36" t="n"/>
      <c r="E473" s="36" t="n"/>
      <c r="F473" s="37" t="str">
        <f>IF(BPU!D473="","",BPU!D473)</f>
        <v/>
      </c>
      <c r="G473" s="38" t="str">
        <f>IF(AND('Détail des lignes'!$F470="Ligne",ISNUMBER(D473),ISNUMBER(F473)),ROUND(D473*F473,2),"")</f>
        <v/>
      </c>
      <c r="H473" s="38" t="str">
        <f>IF(AND('Détail des lignes'!$F470="Ligne",ISNUMBER(E473),ISNUMBER(F473)),ROUND(E473*F473,2),"")</f>
        <v/>
      </c>
    </row>
    <row r="474" ht="26" customHeight="1">
      <c r="A474" s="35" t="str">
        <f>IF(BPU!A474="","",BPU!A474)</f>
        <v/>
      </c>
      <c r="B474" s="32" t="str">
        <f>IF(BPU!B474="","",BPU!B474)</f>
        <v/>
      </c>
      <c r="C474" s="35" t="str">
        <f>IF(BPU!C474="","",BPU!C474)</f>
        <v/>
      </c>
      <c r="D474" s="36" t="n"/>
      <c r="E474" s="36" t="n"/>
      <c r="F474" s="37" t="str">
        <f>IF(BPU!D474="","",BPU!D474)</f>
        <v/>
      </c>
      <c r="G474" s="38" t="str">
        <f>IF(AND('Détail des lignes'!$F471="Ligne",ISNUMBER(D474),ISNUMBER(F474)),ROUND(D474*F474,2),"")</f>
        <v/>
      </c>
      <c r="H474" s="38" t="str">
        <f>IF(AND('Détail des lignes'!$F471="Ligne",ISNUMBER(E474),ISNUMBER(F474)),ROUND(E474*F474,2),"")</f>
        <v/>
      </c>
    </row>
    <row r="475" ht="26" customHeight="1">
      <c r="A475" s="35" t="str">
        <f>IF(BPU!A475="","",BPU!A475)</f>
        <v/>
      </c>
      <c r="B475" s="32" t="str">
        <f>IF(BPU!B475="","",BPU!B475)</f>
        <v/>
      </c>
      <c r="C475" s="35" t="str">
        <f>IF(BPU!C475="","",BPU!C475)</f>
        <v/>
      </c>
      <c r="D475" s="36" t="n"/>
      <c r="E475" s="36" t="n"/>
      <c r="F475" s="37" t="str">
        <f>IF(BPU!D475="","",BPU!D475)</f>
        <v/>
      </c>
      <c r="G475" s="38" t="str">
        <f>IF(AND('Détail des lignes'!$F472="Ligne",ISNUMBER(D475),ISNUMBER(F475)),ROUND(D475*F475,2),"")</f>
        <v/>
      </c>
      <c r="H475" s="38" t="str">
        <f>IF(AND('Détail des lignes'!$F472="Ligne",ISNUMBER(E475),ISNUMBER(F475)),ROUND(E475*F475,2),"")</f>
        <v/>
      </c>
    </row>
    <row r="476" ht="26" customHeight="1">
      <c r="A476" s="35" t="str">
        <f>IF(BPU!A476="","",BPU!A476)</f>
        <v/>
      </c>
      <c r="B476" s="32" t="str">
        <f>IF(BPU!B476="","",BPU!B476)</f>
        <v/>
      </c>
      <c r="C476" s="35" t="str">
        <f>IF(BPU!C476="","",BPU!C476)</f>
        <v/>
      </c>
      <c r="D476" s="36" t="n"/>
      <c r="E476" s="36" t="n"/>
      <c r="F476" s="37" t="str">
        <f>IF(BPU!D476="","",BPU!D476)</f>
        <v/>
      </c>
      <c r="G476" s="38" t="str">
        <f>IF(AND('Détail des lignes'!$F473="Ligne",ISNUMBER(D476),ISNUMBER(F476)),ROUND(D476*F476,2),"")</f>
        <v/>
      </c>
      <c r="H476" s="38" t="str">
        <f>IF(AND('Détail des lignes'!$F473="Ligne",ISNUMBER(E476),ISNUMBER(F476)),ROUND(E476*F476,2),"")</f>
        <v/>
      </c>
    </row>
    <row r="477" ht="26" customHeight="1">
      <c r="A477" s="35" t="str">
        <f>IF(BPU!A477="","",BPU!A477)</f>
        <v/>
      </c>
      <c r="B477" s="32" t="str">
        <f>IF(BPU!B477="","",BPU!B477)</f>
        <v/>
      </c>
      <c r="C477" s="35" t="str">
        <f>IF(BPU!C477="","",BPU!C477)</f>
        <v/>
      </c>
      <c r="D477" s="36" t="n"/>
      <c r="E477" s="36" t="n"/>
      <c r="F477" s="37" t="str">
        <f>IF(BPU!D477="","",BPU!D477)</f>
        <v/>
      </c>
      <c r="G477" s="38" t="str">
        <f>IF(AND('Détail des lignes'!$F474="Ligne",ISNUMBER(D477),ISNUMBER(F477)),ROUND(D477*F477,2),"")</f>
        <v/>
      </c>
      <c r="H477" s="38" t="str">
        <f>IF(AND('Détail des lignes'!$F474="Ligne",ISNUMBER(E477),ISNUMBER(F477)),ROUND(E477*F477,2),"")</f>
        <v/>
      </c>
    </row>
    <row r="478" ht="26" customHeight="1">
      <c r="A478" s="35" t="str">
        <f>IF(BPU!A478="","",BPU!A478)</f>
        <v/>
      </c>
      <c r="B478" s="32" t="str">
        <f>IF(BPU!B478="","",BPU!B478)</f>
        <v/>
      </c>
      <c r="C478" s="35" t="str">
        <f>IF(BPU!C478="","",BPU!C478)</f>
        <v/>
      </c>
      <c r="D478" s="36" t="n"/>
      <c r="E478" s="36" t="n"/>
      <c r="F478" s="37" t="str">
        <f>IF(BPU!D478="","",BPU!D478)</f>
        <v/>
      </c>
      <c r="G478" s="38" t="str">
        <f>IF(AND('Détail des lignes'!$F475="Ligne",ISNUMBER(D478),ISNUMBER(F478)),ROUND(D478*F478,2),"")</f>
        <v/>
      </c>
      <c r="H478" s="38" t="str">
        <f>IF(AND('Détail des lignes'!$F475="Ligne",ISNUMBER(E478),ISNUMBER(F478)),ROUND(E478*F478,2),"")</f>
        <v/>
      </c>
    </row>
    <row r="479" ht="26" customHeight="1">
      <c r="A479" s="35" t="str">
        <f>IF(BPU!A479="","",BPU!A479)</f>
        <v/>
      </c>
      <c r="B479" s="32" t="str">
        <f>IF(BPU!B479="","",BPU!B479)</f>
        <v/>
      </c>
      <c r="C479" s="35" t="str">
        <f>IF(BPU!C479="","",BPU!C479)</f>
        <v/>
      </c>
      <c r="D479" s="36" t="n"/>
      <c r="E479" s="36" t="n"/>
      <c r="F479" s="37" t="str">
        <f>IF(BPU!D479="","",BPU!D479)</f>
        <v/>
      </c>
      <c r="G479" s="38" t="str">
        <f>IF(AND('Détail des lignes'!$F476="Ligne",ISNUMBER(D479),ISNUMBER(F479)),ROUND(D479*F479,2),"")</f>
        <v/>
      </c>
      <c r="H479" s="38" t="str">
        <f>IF(AND('Détail des lignes'!$F476="Ligne",ISNUMBER(E479),ISNUMBER(F479)),ROUND(E479*F479,2),"")</f>
        <v/>
      </c>
    </row>
    <row r="480" ht="26" customHeight="1">
      <c r="A480" s="35" t="str">
        <f>IF(BPU!A480="","",BPU!A480)</f>
        <v/>
      </c>
      <c r="B480" s="32" t="str">
        <f>IF(BPU!B480="","",BPU!B480)</f>
        <v/>
      </c>
      <c r="C480" s="35" t="str">
        <f>IF(BPU!C480="","",BPU!C480)</f>
        <v/>
      </c>
      <c r="D480" s="36" t="n"/>
      <c r="E480" s="36" t="n"/>
      <c r="F480" s="37" t="str">
        <f>IF(BPU!D480="","",BPU!D480)</f>
        <v/>
      </c>
      <c r="G480" s="38" t="str">
        <f>IF(AND('Détail des lignes'!$F477="Ligne",ISNUMBER(D480),ISNUMBER(F480)),ROUND(D480*F480,2),"")</f>
        <v/>
      </c>
      <c r="H480" s="38" t="str">
        <f>IF(AND('Détail des lignes'!$F477="Ligne",ISNUMBER(E480),ISNUMBER(F480)),ROUND(E480*F480,2),"")</f>
        <v/>
      </c>
    </row>
    <row r="481" ht="26" customHeight="1">
      <c r="A481" s="35" t="str">
        <f>IF(BPU!A481="","",BPU!A481)</f>
        <v/>
      </c>
      <c r="B481" s="32" t="str">
        <f>IF(BPU!B481="","",BPU!B481)</f>
        <v/>
      </c>
      <c r="C481" s="35" t="str">
        <f>IF(BPU!C481="","",BPU!C481)</f>
        <v/>
      </c>
      <c r="D481" s="36" t="n"/>
      <c r="E481" s="36" t="n"/>
      <c r="F481" s="37" t="str">
        <f>IF(BPU!D481="","",BPU!D481)</f>
        <v/>
      </c>
      <c r="G481" s="38" t="str">
        <f>IF(AND('Détail des lignes'!$F478="Ligne",ISNUMBER(D481),ISNUMBER(F481)),ROUND(D481*F481,2),"")</f>
        <v/>
      </c>
      <c r="H481" s="38" t="str">
        <f>IF(AND('Détail des lignes'!$F478="Ligne",ISNUMBER(E481),ISNUMBER(F481)),ROUND(E481*F481,2),"")</f>
        <v/>
      </c>
    </row>
    <row r="482" ht="26" customHeight="1">
      <c r="A482" s="35" t="str">
        <f>IF(BPU!A482="","",BPU!A482)</f>
        <v/>
      </c>
      <c r="B482" s="32" t="str">
        <f>IF(BPU!B482="","",BPU!B482)</f>
        <v/>
      </c>
      <c r="C482" s="35" t="str">
        <f>IF(BPU!C482="","",BPU!C482)</f>
        <v/>
      </c>
      <c r="D482" s="36" t="n"/>
      <c r="E482" s="36" t="n"/>
      <c r="F482" s="37" t="str">
        <f>IF(BPU!D482="","",BPU!D482)</f>
        <v/>
      </c>
      <c r="G482" s="38" t="str">
        <f>IF(AND('Détail des lignes'!$F479="Ligne",ISNUMBER(D482),ISNUMBER(F482)),ROUND(D482*F482,2),"")</f>
        <v/>
      </c>
      <c r="H482" s="38" t="str">
        <f>IF(AND('Détail des lignes'!$F479="Ligne",ISNUMBER(E482),ISNUMBER(F482)),ROUND(E482*F482,2),"")</f>
        <v/>
      </c>
    </row>
    <row r="483" ht="26" customHeight="1">
      <c r="A483" s="35" t="str">
        <f>IF(BPU!A483="","",BPU!A483)</f>
        <v/>
      </c>
      <c r="B483" s="32" t="str">
        <f>IF(BPU!B483="","",BPU!B483)</f>
        <v/>
      </c>
      <c r="C483" s="35" t="str">
        <f>IF(BPU!C483="","",BPU!C483)</f>
        <v/>
      </c>
      <c r="D483" s="36" t="n"/>
      <c r="E483" s="36" t="n"/>
      <c r="F483" s="37" t="str">
        <f>IF(BPU!D483="","",BPU!D483)</f>
        <v/>
      </c>
      <c r="G483" s="38" t="str">
        <f>IF(AND('Détail des lignes'!$F480="Ligne",ISNUMBER(D483),ISNUMBER(F483)),ROUND(D483*F483,2),"")</f>
        <v/>
      </c>
      <c r="H483" s="38" t="str">
        <f>IF(AND('Détail des lignes'!$F480="Ligne",ISNUMBER(E483),ISNUMBER(F483)),ROUND(E483*F483,2),"")</f>
        <v/>
      </c>
    </row>
    <row r="484" ht="26" customHeight="1">
      <c r="A484" s="35" t="str">
        <f>IF(BPU!A484="","",BPU!A484)</f>
        <v/>
      </c>
      <c r="B484" s="32" t="str">
        <f>IF(BPU!B484="","",BPU!B484)</f>
        <v/>
      </c>
      <c r="C484" s="35" t="str">
        <f>IF(BPU!C484="","",BPU!C484)</f>
        <v/>
      </c>
      <c r="D484" s="36" t="n"/>
      <c r="E484" s="36" t="n"/>
      <c r="F484" s="37" t="str">
        <f>IF(BPU!D484="","",BPU!D484)</f>
        <v/>
      </c>
      <c r="G484" s="38" t="str">
        <f>IF(AND('Détail des lignes'!$F481="Ligne",ISNUMBER(D484),ISNUMBER(F484)),ROUND(D484*F484,2),"")</f>
        <v/>
      </c>
      <c r="H484" s="38" t="str">
        <f>IF(AND('Détail des lignes'!$F481="Ligne",ISNUMBER(E484),ISNUMBER(F484)),ROUND(E484*F484,2),"")</f>
        <v/>
      </c>
    </row>
    <row r="485" ht="26" customHeight="1">
      <c r="A485" s="35" t="str">
        <f>IF(BPU!A485="","",BPU!A485)</f>
        <v/>
      </c>
      <c r="B485" s="32" t="str">
        <f>IF(BPU!B485="","",BPU!B485)</f>
        <v/>
      </c>
      <c r="C485" s="35" t="str">
        <f>IF(BPU!C485="","",BPU!C485)</f>
        <v/>
      </c>
      <c r="D485" s="36" t="n"/>
      <c r="E485" s="36" t="n"/>
      <c r="F485" s="37" t="str">
        <f>IF(BPU!D485="","",BPU!D485)</f>
        <v/>
      </c>
      <c r="G485" s="38" t="str">
        <f>IF(AND('Détail des lignes'!$F482="Ligne",ISNUMBER(D485),ISNUMBER(F485)),ROUND(D485*F485,2),"")</f>
        <v/>
      </c>
      <c r="H485" s="38" t="str">
        <f>IF(AND('Détail des lignes'!$F482="Ligne",ISNUMBER(E485),ISNUMBER(F485)),ROUND(E485*F485,2),"")</f>
        <v/>
      </c>
    </row>
    <row r="486" ht="26" customHeight="1">
      <c r="A486" s="35" t="str">
        <f>IF(BPU!A486="","",BPU!A486)</f>
        <v/>
      </c>
      <c r="B486" s="32" t="str">
        <f>IF(BPU!B486="","",BPU!B486)</f>
        <v/>
      </c>
      <c r="C486" s="35" t="str">
        <f>IF(BPU!C486="","",BPU!C486)</f>
        <v/>
      </c>
      <c r="D486" s="36" t="n"/>
      <c r="E486" s="36" t="n"/>
      <c r="F486" s="37" t="str">
        <f>IF(BPU!D486="","",BPU!D486)</f>
        <v/>
      </c>
      <c r="G486" s="38" t="str">
        <f>IF(AND('Détail des lignes'!$F483="Ligne",ISNUMBER(D486),ISNUMBER(F486)),ROUND(D486*F486,2),"")</f>
        <v/>
      </c>
      <c r="H486" s="38" t="str">
        <f>IF(AND('Détail des lignes'!$F483="Ligne",ISNUMBER(E486),ISNUMBER(F486)),ROUND(E486*F486,2),"")</f>
        <v/>
      </c>
    </row>
    <row r="487" ht="26" customHeight="1">
      <c r="A487" s="35" t="str">
        <f>IF(BPU!A487="","",BPU!A487)</f>
        <v/>
      </c>
      <c r="B487" s="32" t="str">
        <f>IF(BPU!B487="","",BPU!B487)</f>
        <v/>
      </c>
      <c r="C487" s="35" t="str">
        <f>IF(BPU!C487="","",BPU!C487)</f>
        <v/>
      </c>
      <c r="D487" s="36" t="n"/>
      <c r="E487" s="36" t="n"/>
      <c r="F487" s="37" t="str">
        <f>IF(BPU!D487="","",BPU!D487)</f>
        <v/>
      </c>
      <c r="G487" s="38" t="str">
        <f>IF(AND('Détail des lignes'!$F484="Ligne",ISNUMBER(D487),ISNUMBER(F487)),ROUND(D487*F487,2),"")</f>
        <v/>
      </c>
      <c r="H487" s="38" t="str">
        <f>IF(AND('Détail des lignes'!$F484="Ligne",ISNUMBER(E487),ISNUMBER(F487)),ROUND(E487*F487,2),"")</f>
        <v/>
      </c>
    </row>
    <row r="488" ht="26" customHeight="1">
      <c r="A488" s="35" t="str">
        <f>IF(BPU!A488="","",BPU!A488)</f>
        <v/>
      </c>
      <c r="B488" s="32" t="str">
        <f>IF(BPU!B488="","",BPU!B488)</f>
        <v/>
      </c>
      <c r="C488" s="35" t="str">
        <f>IF(BPU!C488="","",BPU!C488)</f>
        <v/>
      </c>
      <c r="D488" s="36" t="n"/>
      <c r="E488" s="36" t="n"/>
      <c r="F488" s="37" t="str">
        <f>IF(BPU!D488="","",BPU!D488)</f>
        <v/>
      </c>
      <c r="G488" s="38" t="str">
        <f>IF(AND('Détail des lignes'!$F485="Ligne",ISNUMBER(D488),ISNUMBER(F488)),ROUND(D488*F488,2),"")</f>
        <v/>
      </c>
      <c r="H488" s="38" t="str">
        <f>IF(AND('Détail des lignes'!$F485="Ligne",ISNUMBER(E488),ISNUMBER(F488)),ROUND(E488*F488,2),"")</f>
        <v/>
      </c>
    </row>
    <row r="489" ht="26" customHeight="1">
      <c r="A489" s="35" t="str">
        <f>IF(BPU!A489="","",BPU!A489)</f>
        <v/>
      </c>
      <c r="B489" s="32" t="str">
        <f>IF(BPU!B489="","",BPU!B489)</f>
        <v/>
      </c>
      <c r="C489" s="35" t="str">
        <f>IF(BPU!C489="","",BPU!C489)</f>
        <v/>
      </c>
      <c r="D489" s="36" t="n"/>
      <c r="E489" s="36" t="n"/>
      <c r="F489" s="37" t="str">
        <f>IF(BPU!D489="","",BPU!D489)</f>
        <v/>
      </c>
      <c r="G489" s="38" t="str">
        <f>IF(AND('Détail des lignes'!$F486="Ligne",ISNUMBER(D489),ISNUMBER(F489)),ROUND(D489*F489,2),"")</f>
        <v/>
      </c>
      <c r="H489" s="38" t="str">
        <f>IF(AND('Détail des lignes'!$F486="Ligne",ISNUMBER(E489),ISNUMBER(F489)),ROUND(E489*F489,2),"")</f>
        <v/>
      </c>
    </row>
    <row r="490" ht="26" customHeight="1">
      <c r="A490" s="35" t="str">
        <f>IF(BPU!A490="","",BPU!A490)</f>
        <v/>
      </c>
      <c r="B490" s="32" t="str">
        <f>IF(BPU!B490="","",BPU!B490)</f>
        <v/>
      </c>
      <c r="C490" s="35" t="str">
        <f>IF(BPU!C490="","",BPU!C490)</f>
        <v/>
      </c>
      <c r="D490" s="36" t="n"/>
      <c r="E490" s="36" t="n"/>
      <c r="F490" s="37" t="str">
        <f>IF(BPU!D490="","",BPU!D490)</f>
        <v/>
      </c>
      <c r="G490" s="38" t="str">
        <f>IF(AND('Détail des lignes'!$F487="Ligne",ISNUMBER(D490),ISNUMBER(F490)),ROUND(D490*F490,2),"")</f>
        <v/>
      </c>
      <c r="H490" s="38" t="str">
        <f>IF(AND('Détail des lignes'!$F487="Ligne",ISNUMBER(E490),ISNUMBER(F490)),ROUND(E490*F490,2),"")</f>
        <v/>
      </c>
    </row>
    <row r="491" ht="26" customHeight="1">
      <c r="A491" s="35" t="str">
        <f>IF(BPU!A491="","",BPU!A491)</f>
        <v/>
      </c>
      <c r="B491" s="32" t="str">
        <f>IF(BPU!B491="","",BPU!B491)</f>
        <v/>
      </c>
      <c r="C491" s="35" t="str">
        <f>IF(BPU!C491="","",BPU!C491)</f>
        <v/>
      </c>
      <c r="D491" s="36" t="n"/>
      <c r="E491" s="36" t="n"/>
      <c r="F491" s="37" t="str">
        <f>IF(BPU!D491="","",BPU!D491)</f>
        <v/>
      </c>
      <c r="G491" s="38" t="str">
        <f>IF(AND('Détail des lignes'!$F488="Ligne",ISNUMBER(D491),ISNUMBER(F491)),ROUND(D491*F491,2),"")</f>
        <v/>
      </c>
      <c r="H491" s="38" t="str">
        <f>IF(AND('Détail des lignes'!$F488="Ligne",ISNUMBER(E491),ISNUMBER(F491)),ROUND(E491*F491,2),"")</f>
        <v/>
      </c>
    </row>
    <row r="492" ht="26" customHeight="1">
      <c r="A492" s="35" t="str">
        <f>IF(BPU!A492="","",BPU!A492)</f>
        <v/>
      </c>
      <c r="B492" s="32" t="str">
        <f>IF(BPU!B492="","",BPU!B492)</f>
        <v/>
      </c>
      <c r="C492" s="35" t="str">
        <f>IF(BPU!C492="","",BPU!C492)</f>
        <v/>
      </c>
      <c r="D492" s="36" t="n"/>
      <c r="E492" s="36" t="n"/>
      <c r="F492" s="37" t="str">
        <f>IF(BPU!D492="","",BPU!D492)</f>
        <v/>
      </c>
      <c r="G492" s="38" t="str">
        <f>IF(AND('Détail des lignes'!$F489="Ligne",ISNUMBER(D492),ISNUMBER(F492)),ROUND(D492*F492,2),"")</f>
        <v/>
      </c>
      <c r="H492" s="38" t="str">
        <f>IF(AND('Détail des lignes'!$F489="Ligne",ISNUMBER(E492),ISNUMBER(F492)),ROUND(E492*F492,2),"")</f>
        <v/>
      </c>
    </row>
    <row r="493" ht="26" customHeight="1">
      <c r="A493" s="35" t="str">
        <f>IF(BPU!A493="","",BPU!A493)</f>
        <v/>
      </c>
      <c r="B493" s="32" t="str">
        <f>IF(BPU!B493="","",BPU!B493)</f>
        <v/>
      </c>
      <c r="C493" s="35" t="str">
        <f>IF(BPU!C493="","",BPU!C493)</f>
        <v/>
      </c>
      <c r="D493" s="36" t="n"/>
      <c r="E493" s="36" t="n"/>
      <c r="F493" s="37" t="str">
        <f>IF(BPU!D493="","",BPU!D493)</f>
        <v/>
      </c>
      <c r="G493" s="38" t="str">
        <f>IF(AND('Détail des lignes'!$F490="Ligne",ISNUMBER(D493),ISNUMBER(F493)),ROUND(D493*F493,2),"")</f>
        <v/>
      </c>
      <c r="H493" s="38" t="str">
        <f>IF(AND('Détail des lignes'!$F490="Ligne",ISNUMBER(E493),ISNUMBER(F493)),ROUND(E493*F493,2),"")</f>
        <v/>
      </c>
    </row>
    <row r="494" ht="26" customHeight="1">
      <c r="A494" s="35" t="str">
        <f>IF(BPU!A494="","",BPU!A494)</f>
        <v/>
      </c>
      <c r="B494" s="32" t="str">
        <f>IF(BPU!B494="","",BPU!B494)</f>
        <v/>
      </c>
      <c r="C494" s="35" t="str">
        <f>IF(BPU!C494="","",BPU!C494)</f>
        <v/>
      </c>
      <c r="D494" s="36" t="n"/>
      <c r="E494" s="36" t="n"/>
      <c r="F494" s="37" t="str">
        <f>IF(BPU!D494="","",BPU!D494)</f>
        <v/>
      </c>
      <c r="G494" s="38" t="str">
        <f>IF(AND('Détail des lignes'!$F491="Ligne",ISNUMBER(D494),ISNUMBER(F494)),ROUND(D494*F494,2),"")</f>
        <v/>
      </c>
      <c r="H494" s="38" t="str">
        <f>IF(AND('Détail des lignes'!$F491="Ligne",ISNUMBER(E494),ISNUMBER(F494)),ROUND(E494*F494,2),"")</f>
        <v/>
      </c>
    </row>
    <row r="495" ht="26" customHeight="1">
      <c r="A495" s="35" t="str">
        <f>IF(BPU!A495="","",BPU!A495)</f>
        <v/>
      </c>
      <c r="B495" s="32" t="str">
        <f>IF(BPU!B495="","",BPU!B495)</f>
        <v/>
      </c>
      <c r="C495" s="35" t="str">
        <f>IF(BPU!C495="","",BPU!C495)</f>
        <v/>
      </c>
      <c r="D495" s="36" t="n"/>
      <c r="E495" s="36" t="n"/>
      <c r="F495" s="37" t="str">
        <f>IF(BPU!D495="","",BPU!D495)</f>
        <v/>
      </c>
      <c r="G495" s="38" t="str">
        <f>IF(AND('Détail des lignes'!$F492="Ligne",ISNUMBER(D495),ISNUMBER(F495)),ROUND(D495*F495,2),"")</f>
        <v/>
      </c>
      <c r="H495" s="38" t="str">
        <f>IF(AND('Détail des lignes'!$F492="Ligne",ISNUMBER(E495),ISNUMBER(F495)),ROUND(E495*F495,2),"")</f>
        <v/>
      </c>
    </row>
    <row r="496" ht="26" customHeight="1">
      <c r="A496" s="35" t="str">
        <f>IF(BPU!A496="","",BPU!A496)</f>
        <v/>
      </c>
      <c r="B496" s="32" t="str">
        <f>IF(BPU!B496="","",BPU!B496)</f>
        <v/>
      </c>
      <c r="C496" s="35" t="str">
        <f>IF(BPU!C496="","",BPU!C496)</f>
        <v/>
      </c>
      <c r="D496" s="36" t="n"/>
      <c r="E496" s="36" t="n"/>
      <c r="F496" s="37" t="str">
        <f>IF(BPU!D496="","",BPU!D496)</f>
        <v/>
      </c>
      <c r="G496" s="38" t="str">
        <f>IF(AND('Détail des lignes'!$F493="Ligne",ISNUMBER(D496),ISNUMBER(F496)),ROUND(D496*F496,2),"")</f>
        <v/>
      </c>
      <c r="H496" s="38" t="str">
        <f>IF(AND('Détail des lignes'!$F493="Ligne",ISNUMBER(E496),ISNUMBER(F496)),ROUND(E496*F496,2),"")</f>
        <v/>
      </c>
    </row>
    <row r="497" ht="26" customHeight="1">
      <c r="A497" s="35" t="str">
        <f>IF(BPU!A497="","",BPU!A497)</f>
        <v/>
      </c>
      <c r="B497" s="32" t="str">
        <f>IF(BPU!B497="","",BPU!B497)</f>
        <v/>
      </c>
      <c r="C497" s="35" t="str">
        <f>IF(BPU!C497="","",BPU!C497)</f>
        <v/>
      </c>
      <c r="D497" s="36" t="n"/>
      <c r="E497" s="36" t="n"/>
      <c r="F497" s="37" t="str">
        <f>IF(BPU!D497="","",BPU!D497)</f>
        <v/>
      </c>
      <c r="G497" s="38" t="str">
        <f>IF(AND('Détail des lignes'!$F494="Ligne",ISNUMBER(D497),ISNUMBER(F497)),ROUND(D497*F497,2),"")</f>
        <v/>
      </c>
      <c r="H497" s="38" t="str">
        <f>IF(AND('Détail des lignes'!$F494="Ligne",ISNUMBER(E497),ISNUMBER(F497)),ROUND(E497*F497,2),"")</f>
        <v/>
      </c>
    </row>
    <row r="498" ht="26" customHeight="1">
      <c r="A498" s="35" t="str">
        <f>IF(BPU!A498="","",BPU!A498)</f>
        <v/>
      </c>
      <c r="B498" s="32" t="str">
        <f>IF(BPU!B498="","",BPU!B498)</f>
        <v/>
      </c>
      <c r="C498" s="35" t="str">
        <f>IF(BPU!C498="","",BPU!C498)</f>
        <v/>
      </c>
      <c r="D498" s="36" t="n"/>
      <c r="E498" s="36" t="n"/>
      <c r="F498" s="37" t="str">
        <f>IF(BPU!D498="","",BPU!D498)</f>
        <v/>
      </c>
      <c r="G498" s="38" t="str">
        <f>IF(AND('Détail des lignes'!$F495="Ligne",ISNUMBER(D498),ISNUMBER(F498)),ROUND(D498*F498,2),"")</f>
        <v/>
      </c>
      <c r="H498" s="38" t="str">
        <f>IF(AND('Détail des lignes'!$F495="Ligne",ISNUMBER(E498),ISNUMBER(F498)),ROUND(E498*F498,2),"")</f>
        <v/>
      </c>
    </row>
    <row r="499" ht="26" customHeight="1">
      <c r="A499" s="35" t="str">
        <f>IF(BPU!A499="","",BPU!A499)</f>
        <v/>
      </c>
      <c r="B499" s="32" t="str">
        <f>IF(BPU!B499="","",BPU!B499)</f>
        <v/>
      </c>
      <c r="C499" s="35" t="str">
        <f>IF(BPU!C499="","",BPU!C499)</f>
        <v/>
      </c>
      <c r="D499" s="36" t="n"/>
      <c r="E499" s="36" t="n"/>
      <c r="F499" s="37" t="str">
        <f>IF(BPU!D499="","",BPU!D499)</f>
        <v/>
      </c>
      <c r="G499" s="38" t="str">
        <f>IF(AND('Détail des lignes'!$F496="Ligne",ISNUMBER(D499),ISNUMBER(F499)),ROUND(D499*F499,2),"")</f>
        <v/>
      </c>
      <c r="H499" s="38" t="str">
        <f>IF(AND('Détail des lignes'!$F496="Ligne",ISNUMBER(E499),ISNUMBER(F499)),ROUND(E499*F499,2),"")</f>
        <v/>
      </c>
    </row>
    <row r="500" ht="26" customHeight="1">
      <c r="A500" s="35" t="str">
        <f>IF(BPU!A500="","",BPU!A500)</f>
        <v/>
      </c>
      <c r="B500" s="32" t="str">
        <f>IF(BPU!B500="","",BPU!B500)</f>
        <v/>
      </c>
      <c r="C500" s="35" t="str">
        <f>IF(BPU!C500="","",BPU!C500)</f>
        <v/>
      </c>
      <c r="D500" s="36" t="n"/>
      <c r="E500" s="36" t="n"/>
      <c r="F500" s="37" t="str">
        <f>IF(BPU!D500="","",BPU!D500)</f>
        <v/>
      </c>
      <c r="G500" s="38" t="str">
        <f>IF(AND('Détail des lignes'!$F497="Ligne",ISNUMBER(D500),ISNUMBER(F500)),ROUND(D500*F500,2),"")</f>
        <v/>
      </c>
      <c r="H500" s="38" t="str">
        <f>IF(AND('Détail des lignes'!$F497="Ligne",ISNUMBER(E500),ISNUMBER(F500)),ROUND(E500*F500,2),"")</f>
        <v/>
      </c>
    </row>
    <row r="501" ht="26" customHeight="1">
      <c r="A501" s="35" t="str">
        <f>IF(BPU!A501="","",BPU!A501)</f>
        <v/>
      </c>
      <c r="B501" s="32" t="str">
        <f>IF(BPU!B501="","",BPU!B501)</f>
        <v/>
      </c>
      <c r="C501" s="35" t="str">
        <f>IF(BPU!C501="","",BPU!C501)</f>
        <v/>
      </c>
      <c r="D501" s="36" t="n"/>
      <c r="E501" s="36" t="n"/>
      <c r="F501" s="37" t="str">
        <f>IF(BPU!D501="","",BPU!D501)</f>
        <v/>
      </c>
      <c r="G501" s="38" t="str">
        <f>IF(AND('Détail des lignes'!$F498="Ligne",ISNUMBER(D501),ISNUMBER(F501)),ROUND(D501*F501,2),"")</f>
        <v/>
      </c>
      <c r="H501" s="38" t="str">
        <f>IF(AND('Détail des lignes'!$F498="Ligne",ISNUMBER(E501),ISNUMBER(F501)),ROUND(E501*F501,2),"")</f>
        <v/>
      </c>
    </row>
    <row r="502" ht="26" customHeight="1">
      <c r="A502" s="35" t="str">
        <f>IF(BPU!A502="","",BPU!A502)</f>
        <v/>
      </c>
      <c r="B502" s="32" t="str">
        <f>IF(BPU!B502="","",BPU!B502)</f>
        <v/>
      </c>
      <c r="C502" s="35" t="str">
        <f>IF(BPU!C502="","",BPU!C502)</f>
        <v/>
      </c>
      <c r="D502" s="36" t="n"/>
      <c r="E502" s="36" t="n"/>
      <c r="F502" s="37" t="str">
        <f>IF(BPU!D502="","",BPU!D502)</f>
        <v/>
      </c>
      <c r="G502" s="38" t="str">
        <f>IF(AND('Détail des lignes'!$F499="Ligne",ISNUMBER(D502),ISNUMBER(F502)),ROUND(D502*F502,2),"")</f>
        <v/>
      </c>
      <c r="H502" s="38" t="str">
        <f>IF(AND('Détail des lignes'!$F499="Ligne",ISNUMBER(E502),ISNUMBER(F502)),ROUND(E502*F502,2),"")</f>
        <v/>
      </c>
    </row>
    <row r="503" ht="26" customHeight="1">
      <c r="A503" s="35" t="str">
        <f>IF(BPU!A503="","",BPU!A503)</f>
        <v/>
      </c>
      <c r="B503" s="32" t="str">
        <f>IF(BPU!B503="","",BPU!B503)</f>
        <v/>
      </c>
      <c r="C503" s="35" t="str">
        <f>IF(BPU!C503="","",BPU!C503)</f>
        <v/>
      </c>
      <c r="D503" s="36" t="n"/>
      <c r="E503" s="36" t="n"/>
      <c r="F503" s="37" t="str">
        <f>IF(BPU!D503="","",BPU!D503)</f>
        <v/>
      </c>
      <c r="G503" s="38" t="str">
        <f>IF(AND('Détail des lignes'!$F500="Ligne",ISNUMBER(D503),ISNUMBER(F503)),ROUND(D503*F503,2),"")</f>
        <v/>
      </c>
      <c r="H503" s="38" t="str">
        <f>IF(AND('Détail des lignes'!$F500="Ligne",ISNUMBER(E503),ISNUMBER(F503)),ROUND(E503*F503,2),"")</f>
        <v/>
      </c>
    </row>
    <row r="504" ht="26" customHeight="1">
      <c r="A504" s="35" t="str">
        <f>IF(BPU!A504="","",BPU!A504)</f>
        <v/>
      </c>
      <c r="B504" s="32" t="str">
        <f>IF(BPU!B504="","",BPU!B504)</f>
        <v/>
      </c>
      <c r="C504" s="35" t="str">
        <f>IF(BPU!C504="","",BPU!C504)</f>
        <v/>
      </c>
      <c r="D504" s="36" t="n"/>
      <c r="E504" s="36" t="n"/>
      <c r="F504" s="37" t="str">
        <f>IF(BPU!D504="","",BPU!D504)</f>
        <v/>
      </c>
      <c r="G504" s="38" t="str">
        <f>IF(AND('Détail des lignes'!$F501="Ligne",ISNUMBER(D504),ISNUMBER(F504)),ROUND(D504*F504,2),"")</f>
        <v/>
      </c>
      <c r="H504" s="38" t="str">
        <f>IF(AND('Détail des lignes'!$F501="Ligne",ISNUMBER(E504),ISNUMBER(F504)),ROUND(E504*F504,2),"")</f>
        <v/>
      </c>
    </row>
    <row r="505" ht="26" customHeight="1">
      <c r="A505" s="35" t="str">
        <f>IF(BPU!A505="","",BPU!A505)</f>
        <v/>
      </c>
      <c r="B505" s="32" t="str">
        <f>IF(BPU!B505="","",BPU!B505)</f>
        <v/>
      </c>
      <c r="C505" s="35" t="str">
        <f>IF(BPU!C505="","",BPU!C505)</f>
        <v/>
      </c>
      <c r="D505" s="36" t="n"/>
      <c r="E505" s="36" t="n"/>
      <c r="F505" s="37" t="str">
        <f>IF(BPU!D505="","",BPU!D505)</f>
        <v/>
      </c>
      <c r="G505" s="38" t="str">
        <f>IF(AND('Détail des lignes'!$F502="Ligne",ISNUMBER(D505),ISNUMBER(F505)),ROUND(D505*F505,2),"")</f>
        <v/>
      </c>
      <c r="H505" s="38" t="str">
        <f>IF(AND('Détail des lignes'!$F502="Ligne",ISNUMBER(E505),ISNUMBER(F505)),ROUND(E505*F505,2),"")</f>
        <v/>
      </c>
    </row>
    <row r="506" ht="26" customHeight="1">
      <c r="A506" s="35" t="str">
        <f>IF(BPU!A506="","",BPU!A506)</f>
        <v/>
      </c>
      <c r="B506" s="32" t="str">
        <f>IF(BPU!B506="","",BPU!B506)</f>
        <v/>
      </c>
      <c r="C506" s="35" t="str">
        <f>IF(BPU!C506="","",BPU!C506)</f>
        <v/>
      </c>
      <c r="D506" s="36" t="n"/>
      <c r="E506" s="36" t="n"/>
      <c r="F506" s="37" t="str">
        <f>IF(BPU!D506="","",BPU!D506)</f>
        <v/>
      </c>
      <c r="G506" s="38" t="str">
        <f>IF(AND('Détail des lignes'!$F503="Ligne",ISNUMBER(D506),ISNUMBER(F506)),ROUND(D506*F506,2),"")</f>
        <v/>
      </c>
      <c r="H506" s="38" t="str">
        <f>IF(AND('Détail des lignes'!$F503="Ligne",ISNUMBER(E506),ISNUMBER(F506)),ROUND(E506*F506,2),"")</f>
        <v/>
      </c>
    </row>
    <row r="507" ht="26" customHeight="1">
      <c r="A507" s="35" t="str">
        <f>IF(BPU!A507="","",BPU!A507)</f>
        <v/>
      </c>
      <c r="B507" s="32" t="str">
        <f>IF(BPU!B507="","",BPU!B507)</f>
        <v/>
      </c>
      <c r="C507" s="35" t="str">
        <f>IF(BPU!C507="","",BPU!C507)</f>
        <v/>
      </c>
      <c r="D507" s="36" t="n"/>
      <c r="E507" s="36" t="n"/>
      <c r="F507" s="37" t="str">
        <f>IF(BPU!D507="","",BPU!D507)</f>
        <v/>
      </c>
      <c r="G507" s="38" t="str">
        <f>IF(AND('Détail des lignes'!$F504="Ligne",ISNUMBER(D507),ISNUMBER(F507)),ROUND(D507*F507,2),"")</f>
        <v/>
      </c>
      <c r="H507" s="38" t="str">
        <f>IF(AND('Détail des lignes'!$F504="Ligne",ISNUMBER(E507),ISNUMBER(F507)),ROUND(E507*F507,2),"")</f>
        <v/>
      </c>
    </row>
    <row r="508" ht="26" customHeight="1">
      <c r="A508" s="35" t="str">
        <f>IF(BPU!A508="","",BPU!A508)</f>
        <v/>
      </c>
      <c r="B508" s="32" t="str">
        <f>IF(BPU!B508="","",BPU!B508)</f>
        <v/>
      </c>
      <c r="C508" s="35" t="str">
        <f>IF(BPU!C508="","",BPU!C508)</f>
        <v/>
      </c>
      <c r="D508" s="36" t="n"/>
      <c r="E508" s="36" t="n"/>
      <c r="F508" s="37" t="str">
        <f>IF(BPU!D508="","",BPU!D508)</f>
        <v/>
      </c>
      <c r="G508" s="38" t="str">
        <f>IF(AND('Détail des lignes'!$F505="Ligne",ISNUMBER(D508),ISNUMBER(F508)),ROUND(D508*F508,2),"")</f>
        <v/>
      </c>
      <c r="H508" s="38" t="str">
        <f>IF(AND('Détail des lignes'!$F505="Ligne",ISNUMBER(E508),ISNUMBER(F508)),ROUND(E508*F508,2),"")</f>
        <v/>
      </c>
    </row>
    <row r="509" ht="26" customHeight="1">
      <c r="A509" s="35" t="str">
        <f>IF(BPU!A509="","",BPU!A509)</f>
        <v/>
      </c>
      <c r="B509" s="32" t="str">
        <f>IF(BPU!B509="","",BPU!B509)</f>
        <v/>
      </c>
      <c r="C509" s="35" t="str">
        <f>IF(BPU!C509="","",BPU!C509)</f>
        <v/>
      </c>
      <c r="D509" s="36" t="n"/>
      <c r="E509" s="36" t="n"/>
      <c r="F509" s="37" t="str">
        <f>IF(BPU!D509="","",BPU!D509)</f>
        <v/>
      </c>
      <c r="G509" s="38" t="str">
        <f>IF(AND('Détail des lignes'!$F506="Ligne",ISNUMBER(D509),ISNUMBER(F509)),ROUND(D509*F509,2),"")</f>
        <v/>
      </c>
      <c r="H509" s="38" t="str">
        <f>IF(AND('Détail des lignes'!$F506="Ligne",ISNUMBER(E509),ISNUMBER(F509)),ROUND(E509*F509,2),"")</f>
        <v/>
      </c>
    </row>
    <row r="510" ht="26" customHeight="1">
      <c r="A510" s="35" t="str">
        <f>IF(BPU!A510="","",BPU!A510)</f>
        <v/>
      </c>
      <c r="B510" s="32" t="str">
        <f>IF(BPU!B510="","",BPU!B510)</f>
        <v/>
      </c>
      <c r="C510" s="35" t="str">
        <f>IF(BPU!C510="","",BPU!C510)</f>
        <v/>
      </c>
      <c r="D510" s="36" t="n"/>
      <c r="E510" s="36" t="n"/>
      <c r="F510" s="37" t="str">
        <f>IF(BPU!D510="","",BPU!D510)</f>
        <v/>
      </c>
      <c r="G510" s="38" t="str">
        <f>IF(AND('Détail des lignes'!$F507="Ligne",ISNUMBER(D510),ISNUMBER(F510)),ROUND(D510*F510,2),"")</f>
        <v/>
      </c>
      <c r="H510" s="38" t="str">
        <f>IF(AND('Détail des lignes'!$F507="Ligne",ISNUMBER(E510),ISNUMBER(F510)),ROUND(E510*F510,2),"")</f>
        <v/>
      </c>
    </row>
    <row r="511" ht="26" customHeight="1">
      <c r="A511" s="35" t="str">
        <f>IF(BPU!A511="","",BPU!A511)</f>
        <v/>
      </c>
      <c r="B511" s="32" t="str">
        <f>IF(BPU!B511="","",BPU!B511)</f>
        <v/>
      </c>
      <c r="C511" s="35" t="str">
        <f>IF(BPU!C511="","",BPU!C511)</f>
        <v/>
      </c>
      <c r="D511" s="36" t="n"/>
      <c r="E511" s="36" t="n"/>
      <c r="F511" s="37" t="str">
        <f>IF(BPU!D511="","",BPU!D511)</f>
        <v/>
      </c>
      <c r="G511" s="38" t="str">
        <f>IF(AND('Détail des lignes'!$F508="Ligne",ISNUMBER(D511),ISNUMBER(F511)),ROUND(D511*F511,2),"")</f>
        <v/>
      </c>
      <c r="H511" s="38" t="str">
        <f>IF(AND('Détail des lignes'!$F508="Ligne",ISNUMBER(E511),ISNUMBER(F511)),ROUND(E511*F511,2),"")</f>
        <v/>
      </c>
    </row>
    <row r="512" ht="26" customHeight="1">
      <c r="A512" s="35" t="str">
        <f>IF(BPU!A512="","",BPU!A512)</f>
        <v/>
      </c>
      <c r="B512" s="32" t="str">
        <f>IF(BPU!B512="","",BPU!B512)</f>
        <v/>
      </c>
      <c r="C512" s="35" t="str">
        <f>IF(BPU!C512="","",BPU!C512)</f>
        <v/>
      </c>
      <c r="D512" s="36" t="n"/>
      <c r="E512" s="36" t="n"/>
      <c r="F512" s="37" t="str">
        <f>IF(BPU!D512="","",BPU!D512)</f>
        <v/>
      </c>
      <c r="G512" s="38" t="str">
        <f>IF(AND('Détail des lignes'!$F509="Ligne",ISNUMBER(D512),ISNUMBER(F512)),ROUND(D512*F512,2),"")</f>
        <v/>
      </c>
      <c r="H512" s="38" t="str">
        <f>IF(AND('Détail des lignes'!$F509="Ligne",ISNUMBER(E512),ISNUMBER(F512)),ROUND(E512*F512,2),"")</f>
        <v/>
      </c>
    </row>
    <row r="513" ht="26" customHeight="1">
      <c r="A513" s="35" t="str">
        <f>IF(BPU!A513="","",BPU!A513)</f>
        <v/>
      </c>
      <c r="B513" s="32" t="str">
        <f>IF(BPU!B513="","",BPU!B513)</f>
        <v/>
      </c>
      <c r="C513" s="35" t="str">
        <f>IF(BPU!C513="","",BPU!C513)</f>
        <v/>
      </c>
      <c r="D513" s="36" t="n"/>
      <c r="E513" s="36" t="n"/>
      <c r="F513" s="37" t="str">
        <f>IF(BPU!D513="","",BPU!D513)</f>
        <v/>
      </c>
      <c r="G513" s="38" t="str">
        <f>IF(AND('Détail des lignes'!$F510="Ligne",ISNUMBER(D513),ISNUMBER(F513)),ROUND(D513*F513,2),"")</f>
        <v/>
      </c>
      <c r="H513" s="38" t="str">
        <f>IF(AND('Détail des lignes'!$F510="Ligne",ISNUMBER(E513),ISNUMBER(F513)),ROUND(E513*F513,2),"")</f>
        <v/>
      </c>
    </row>
    <row r="514" ht="26" customHeight="1">
      <c r="A514" s="35" t="str">
        <f>IF(BPU!A514="","",BPU!A514)</f>
        <v/>
      </c>
      <c r="B514" s="32" t="str">
        <f>IF(BPU!B514="","",BPU!B514)</f>
        <v/>
      </c>
      <c r="C514" s="35" t="str">
        <f>IF(BPU!C514="","",BPU!C514)</f>
        <v/>
      </c>
      <c r="D514" s="36" t="n"/>
      <c r="E514" s="36" t="n"/>
      <c r="F514" s="37" t="str">
        <f>IF(BPU!D514="","",BPU!D514)</f>
        <v/>
      </c>
      <c r="G514" s="38" t="str">
        <f>IF(AND('Détail des lignes'!$F511="Ligne",ISNUMBER(D514),ISNUMBER(F514)),ROUND(D514*F514,2),"")</f>
        <v/>
      </c>
      <c r="H514" s="38" t="str">
        <f>IF(AND('Détail des lignes'!$F511="Ligne",ISNUMBER(E514),ISNUMBER(F514)),ROUND(E514*F514,2),"")</f>
        <v/>
      </c>
    </row>
    <row r="515" ht="26" customHeight="1">
      <c r="A515" s="35" t="str">
        <f>IF(BPU!A515="","",BPU!A515)</f>
        <v/>
      </c>
      <c r="B515" s="32" t="str">
        <f>IF(BPU!B515="","",BPU!B515)</f>
        <v/>
      </c>
      <c r="C515" s="35" t="str">
        <f>IF(BPU!C515="","",BPU!C515)</f>
        <v/>
      </c>
      <c r="D515" s="36" t="n"/>
      <c r="E515" s="36" t="n"/>
      <c r="F515" s="37" t="str">
        <f>IF(BPU!D515="","",BPU!D515)</f>
        <v/>
      </c>
      <c r="G515" s="38" t="str">
        <f>IF(AND('Détail des lignes'!$F512="Ligne",ISNUMBER(D515),ISNUMBER(F515)),ROUND(D515*F515,2),"")</f>
        <v/>
      </c>
      <c r="H515" s="38" t="str">
        <f>IF(AND('Détail des lignes'!$F512="Ligne",ISNUMBER(E515),ISNUMBER(F515)),ROUND(E515*F515,2),"")</f>
        <v/>
      </c>
    </row>
    <row r="516" ht="26" customHeight="1">
      <c r="A516" s="35" t="str">
        <f>IF(BPU!A516="","",BPU!A516)</f>
        <v/>
      </c>
      <c r="B516" s="32" t="str">
        <f>IF(BPU!B516="","",BPU!B516)</f>
        <v/>
      </c>
      <c r="C516" s="35" t="str">
        <f>IF(BPU!C516="","",BPU!C516)</f>
        <v/>
      </c>
      <c r="D516" s="36" t="n"/>
      <c r="E516" s="36" t="n"/>
      <c r="F516" s="37" t="str">
        <f>IF(BPU!D516="","",BPU!D516)</f>
        <v/>
      </c>
      <c r="G516" s="38" t="str">
        <f>IF(AND('Détail des lignes'!$F513="Ligne",ISNUMBER(D516),ISNUMBER(F516)),ROUND(D516*F516,2),"")</f>
        <v/>
      </c>
      <c r="H516" s="38" t="str">
        <f>IF(AND('Détail des lignes'!$F513="Ligne",ISNUMBER(E516),ISNUMBER(F516)),ROUND(E516*F516,2),"")</f>
        <v/>
      </c>
    </row>
    <row r="517" ht="26" customHeight="1">
      <c r="A517" s="35" t="str">
        <f>IF(BPU!A517="","",BPU!A517)</f>
        <v/>
      </c>
      <c r="B517" s="32" t="str">
        <f>IF(BPU!B517="","",BPU!B517)</f>
        <v/>
      </c>
      <c r="C517" s="35" t="str">
        <f>IF(BPU!C517="","",BPU!C517)</f>
        <v/>
      </c>
      <c r="D517" s="36" t="n"/>
      <c r="E517" s="36" t="n"/>
      <c r="F517" s="37" t="str">
        <f>IF(BPU!D517="","",BPU!D517)</f>
        <v/>
      </c>
      <c r="G517" s="38" t="str">
        <f>IF(AND('Détail des lignes'!$F514="Ligne",ISNUMBER(D517),ISNUMBER(F517)),ROUND(D517*F517,2),"")</f>
        <v/>
      </c>
      <c r="H517" s="38" t="str">
        <f>IF(AND('Détail des lignes'!$F514="Ligne",ISNUMBER(E517),ISNUMBER(F517)),ROUND(E517*F517,2),"")</f>
        <v/>
      </c>
    </row>
    <row r="518" ht="26" customHeight="1">
      <c r="A518" s="35" t="str">
        <f>IF(BPU!A518="","",BPU!A518)</f>
        <v/>
      </c>
      <c r="B518" s="32" t="str">
        <f>IF(BPU!B518="","",BPU!B518)</f>
        <v/>
      </c>
      <c r="C518" s="35" t="str">
        <f>IF(BPU!C518="","",BPU!C518)</f>
        <v/>
      </c>
      <c r="D518" s="36" t="n"/>
      <c r="E518" s="36" t="n"/>
      <c r="F518" s="37" t="str">
        <f>IF(BPU!D518="","",BPU!D518)</f>
        <v/>
      </c>
      <c r="G518" s="38" t="str">
        <f>IF(AND('Détail des lignes'!$F515="Ligne",ISNUMBER(D518),ISNUMBER(F518)),ROUND(D518*F518,2),"")</f>
        <v/>
      </c>
      <c r="H518" s="38" t="str">
        <f>IF(AND('Détail des lignes'!$F515="Ligne",ISNUMBER(E518),ISNUMBER(F518)),ROUND(E518*F518,2),"")</f>
        <v/>
      </c>
    </row>
    <row r="519" ht="26" customHeight="1">
      <c r="A519" s="35" t="str">
        <f>IF(BPU!A519="","",BPU!A519)</f>
        <v/>
      </c>
      <c r="B519" s="32" t="str">
        <f>IF(BPU!B519="","",BPU!B519)</f>
        <v/>
      </c>
      <c r="C519" s="35" t="str">
        <f>IF(BPU!C519="","",BPU!C519)</f>
        <v/>
      </c>
      <c r="D519" s="36" t="n"/>
      <c r="E519" s="36" t="n"/>
      <c r="F519" s="37" t="str">
        <f>IF(BPU!D519="","",BPU!D519)</f>
        <v/>
      </c>
      <c r="G519" s="38" t="str">
        <f>IF(AND('Détail des lignes'!$F516="Ligne",ISNUMBER(D519),ISNUMBER(F519)),ROUND(D519*F519,2),"")</f>
        <v/>
      </c>
      <c r="H519" s="38" t="str">
        <f>IF(AND('Détail des lignes'!$F516="Ligne",ISNUMBER(E519),ISNUMBER(F519)),ROUND(E519*F519,2),"")</f>
        <v/>
      </c>
    </row>
    <row r="520" ht="26" customHeight="1">
      <c r="A520" s="35" t="str">
        <f>IF(BPU!A520="","",BPU!A520)</f>
        <v/>
      </c>
      <c r="B520" s="32" t="str">
        <f>IF(BPU!B520="","",BPU!B520)</f>
        <v/>
      </c>
      <c r="C520" s="35" t="str">
        <f>IF(BPU!C520="","",BPU!C520)</f>
        <v/>
      </c>
      <c r="D520" s="36" t="n"/>
      <c r="E520" s="36" t="n"/>
      <c r="F520" s="37" t="str">
        <f>IF(BPU!D520="","",BPU!D520)</f>
        <v/>
      </c>
      <c r="G520" s="38" t="str">
        <f>IF(AND('Détail des lignes'!$F517="Ligne",ISNUMBER(D520),ISNUMBER(F520)),ROUND(D520*F520,2),"")</f>
        <v/>
      </c>
      <c r="H520" s="38" t="str">
        <f>IF(AND('Détail des lignes'!$F517="Ligne",ISNUMBER(E520),ISNUMBER(F520)),ROUND(E520*F520,2),"")</f>
        <v/>
      </c>
    </row>
    <row r="521" ht="26" customHeight="1">
      <c r="A521" s="35" t="str">
        <f>IF(BPU!A521="","",BPU!A521)</f>
        <v/>
      </c>
      <c r="B521" s="32" t="str">
        <f>IF(BPU!B521="","",BPU!B521)</f>
        <v/>
      </c>
      <c r="C521" s="35" t="str">
        <f>IF(BPU!C521="","",BPU!C521)</f>
        <v/>
      </c>
      <c r="D521" s="36" t="n"/>
      <c r="E521" s="36" t="n"/>
      <c r="F521" s="37" t="str">
        <f>IF(BPU!D521="","",BPU!D521)</f>
        <v/>
      </c>
      <c r="G521" s="38" t="str">
        <f>IF(AND('Détail des lignes'!$F518="Ligne",ISNUMBER(D521),ISNUMBER(F521)),ROUND(D521*F521,2),"")</f>
        <v/>
      </c>
      <c r="H521" s="38" t="str">
        <f>IF(AND('Détail des lignes'!$F518="Ligne",ISNUMBER(E521),ISNUMBER(F521)),ROUND(E521*F521,2),"")</f>
        <v/>
      </c>
    </row>
    <row r="522" ht="26" customHeight="1">
      <c r="A522" s="35" t="str">
        <f>IF(BPU!A522="","",BPU!A522)</f>
        <v/>
      </c>
      <c r="B522" s="32" t="str">
        <f>IF(BPU!B522="","",BPU!B522)</f>
        <v/>
      </c>
      <c r="C522" s="35" t="str">
        <f>IF(BPU!C522="","",BPU!C522)</f>
        <v/>
      </c>
      <c r="D522" s="36" t="n"/>
      <c r="E522" s="36" t="n"/>
      <c r="F522" s="37" t="str">
        <f>IF(BPU!D522="","",BPU!D522)</f>
        <v/>
      </c>
      <c r="G522" s="38" t="str">
        <f>IF(AND('Détail des lignes'!$F519="Ligne",ISNUMBER(D522),ISNUMBER(F522)),ROUND(D522*F522,2),"")</f>
        <v/>
      </c>
      <c r="H522" s="38" t="str">
        <f>IF(AND('Détail des lignes'!$F519="Ligne",ISNUMBER(E522),ISNUMBER(F522)),ROUND(E522*F522,2),"")</f>
        <v/>
      </c>
    </row>
    <row r="523" ht="26" customHeight="1">
      <c r="A523" s="35" t="str">
        <f>IF(BPU!A523="","",BPU!A523)</f>
        <v/>
      </c>
      <c r="B523" s="32" t="str">
        <f>IF(BPU!B523="","",BPU!B523)</f>
        <v/>
      </c>
      <c r="C523" s="35" t="str">
        <f>IF(BPU!C523="","",BPU!C523)</f>
        <v/>
      </c>
      <c r="D523" s="36" t="n"/>
      <c r="E523" s="36" t="n"/>
      <c r="F523" s="37" t="str">
        <f>IF(BPU!D523="","",BPU!D523)</f>
        <v/>
      </c>
      <c r="G523" s="38" t="str">
        <f>IF(AND('Détail des lignes'!$F520="Ligne",ISNUMBER(D523),ISNUMBER(F523)),ROUND(D523*F523,2),"")</f>
        <v/>
      </c>
      <c r="H523" s="38" t="str">
        <f>IF(AND('Détail des lignes'!$F520="Ligne",ISNUMBER(E523),ISNUMBER(F523)),ROUND(E523*F523,2),"")</f>
        <v/>
      </c>
    </row>
    <row r="524" ht="26" customHeight="1">
      <c r="A524" s="35" t="str">
        <f>IF(BPU!A524="","",BPU!A524)</f>
        <v/>
      </c>
      <c r="B524" s="32" t="str">
        <f>IF(BPU!B524="","",BPU!B524)</f>
        <v/>
      </c>
      <c r="C524" s="35" t="str">
        <f>IF(BPU!C524="","",BPU!C524)</f>
        <v/>
      </c>
      <c r="D524" s="36" t="n"/>
      <c r="E524" s="36" t="n"/>
      <c r="F524" s="37" t="str">
        <f>IF(BPU!D524="","",BPU!D524)</f>
        <v/>
      </c>
      <c r="G524" s="38" t="str">
        <f>IF(AND('Détail des lignes'!$F521="Ligne",ISNUMBER(D524),ISNUMBER(F524)),ROUND(D524*F524,2),"")</f>
        <v/>
      </c>
      <c r="H524" s="38" t="str">
        <f>IF(AND('Détail des lignes'!$F521="Ligne",ISNUMBER(E524),ISNUMBER(F524)),ROUND(E524*F524,2),"")</f>
        <v/>
      </c>
    </row>
    <row r="525" ht="26" customHeight="1">
      <c r="A525" s="35" t="str">
        <f>IF(BPU!A525="","",BPU!A525)</f>
        <v/>
      </c>
      <c r="B525" s="32" t="str">
        <f>IF(BPU!B525="","",BPU!B525)</f>
        <v/>
      </c>
      <c r="C525" s="35" t="str">
        <f>IF(BPU!C525="","",BPU!C525)</f>
        <v/>
      </c>
      <c r="D525" s="36" t="n"/>
      <c r="E525" s="36" t="n"/>
      <c r="F525" s="37" t="str">
        <f>IF(BPU!D525="","",BPU!D525)</f>
        <v/>
      </c>
      <c r="G525" s="38" t="str">
        <f>IF(AND('Détail des lignes'!$F522="Ligne",ISNUMBER(D525),ISNUMBER(F525)),ROUND(D525*F525,2),"")</f>
        <v/>
      </c>
      <c r="H525" s="38" t="str">
        <f>IF(AND('Détail des lignes'!$F522="Ligne",ISNUMBER(E525),ISNUMBER(F525)),ROUND(E525*F525,2),"")</f>
        <v/>
      </c>
    </row>
    <row r="526" ht="26" customHeight="1">
      <c r="A526" s="35" t="str">
        <f>IF(BPU!A526="","",BPU!A526)</f>
        <v/>
      </c>
      <c r="B526" s="32" t="str">
        <f>IF(BPU!B526="","",BPU!B526)</f>
        <v/>
      </c>
      <c r="C526" s="35" t="str">
        <f>IF(BPU!C526="","",BPU!C526)</f>
        <v/>
      </c>
      <c r="D526" s="36" t="n"/>
      <c r="E526" s="36" t="n"/>
      <c r="F526" s="37" t="str">
        <f>IF(BPU!D526="","",BPU!D526)</f>
        <v/>
      </c>
      <c r="G526" s="38" t="str">
        <f>IF(AND('Détail des lignes'!$F523="Ligne",ISNUMBER(D526),ISNUMBER(F526)),ROUND(D526*F526,2),"")</f>
        <v/>
      </c>
      <c r="H526" s="38" t="str">
        <f>IF(AND('Détail des lignes'!$F523="Ligne",ISNUMBER(E526),ISNUMBER(F526)),ROUND(E526*F526,2),"")</f>
        <v/>
      </c>
    </row>
    <row r="527" ht="26" customHeight="1">
      <c r="A527" s="35" t="str">
        <f>IF(BPU!A527="","",BPU!A527)</f>
        <v/>
      </c>
      <c r="B527" s="32" t="str">
        <f>IF(BPU!B527="","",BPU!B527)</f>
        <v/>
      </c>
      <c r="C527" s="35" t="str">
        <f>IF(BPU!C527="","",BPU!C527)</f>
        <v/>
      </c>
      <c r="D527" s="36" t="n"/>
      <c r="E527" s="36" t="n"/>
      <c r="F527" s="37" t="str">
        <f>IF(BPU!D527="","",BPU!D527)</f>
        <v/>
      </c>
      <c r="G527" s="38" t="str">
        <f>IF(AND('Détail des lignes'!$F524="Ligne",ISNUMBER(D527),ISNUMBER(F527)),ROUND(D527*F527,2),"")</f>
        <v/>
      </c>
      <c r="H527" s="38" t="str">
        <f>IF(AND('Détail des lignes'!$F524="Ligne",ISNUMBER(E527),ISNUMBER(F527)),ROUND(E527*F527,2),"")</f>
        <v/>
      </c>
    </row>
    <row r="528" ht="26" customHeight="1">
      <c r="A528" s="35" t="str">
        <f>IF(BPU!A528="","",BPU!A528)</f>
        <v/>
      </c>
      <c r="B528" s="32" t="str">
        <f>IF(BPU!B528="","",BPU!B528)</f>
        <v/>
      </c>
      <c r="C528" s="35" t="str">
        <f>IF(BPU!C528="","",BPU!C528)</f>
        <v/>
      </c>
      <c r="D528" s="36" t="n"/>
      <c r="E528" s="36" t="n"/>
      <c r="F528" s="37" t="str">
        <f>IF(BPU!D528="","",BPU!D528)</f>
        <v/>
      </c>
      <c r="G528" s="38" t="str">
        <f>IF(AND('Détail des lignes'!$F525="Ligne",ISNUMBER(D528),ISNUMBER(F528)),ROUND(D528*F528,2),"")</f>
        <v/>
      </c>
      <c r="H528" s="38" t="str">
        <f>IF(AND('Détail des lignes'!$F525="Ligne",ISNUMBER(E528),ISNUMBER(F528)),ROUND(E528*F528,2),"")</f>
        <v/>
      </c>
    </row>
    <row r="529" ht="26" customHeight="1">
      <c r="A529" s="35" t="str">
        <f>IF(BPU!A529="","",BPU!A529)</f>
        <v/>
      </c>
      <c r="B529" s="32" t="str">
        <f>IF(BPU!B529="","",BPU!B529)</f>
        <v/>
      </c>
      <c r="C529" s="35" t="str">
        <f>IF(BPU!C529="","",BPU!C529)</f>
        <v/>
      </c>
      <c r="D529" s="36" t="n"/>
      <c r="E529" s="36" t="n"/>
      <c r="F529" s="37" t="str">
        <f>IF(BPU!D529="","",BPU!D529)</f>
        <v/>
      </c>
      <c r="G529" s="38" t="str">
        <f>IF(AND('Détail des lignes'!$F526="Ligne",ISNUMBER(D529),ISNUMBER(F529)),ROUND(D529*F529,2),"")</f>
        <v/>
      </c>
      <c r="H529" s="38" t="str">
        <f>IF(AND('Détail des lignes'!$F526="Ligne",ISNUMBER(E529),ISNUMBER(F529)),ROUND(E529*F529,2),"")</f>
        <v/>
      </c>
    </row>
    <row r="530" ht="26" customHeight="1">
      <c r="A530" s="35" t="str">
        <f>IF(BPU!A530="","",BPU!A530)</f>
        <v/>
      </c>
      <c r="B530" s="32" t="str">
        <f>IF(BPU!B530="","",BPU!B530)</f>
        <v/>
      </c>
      <c r="C530" s="35" t="str">
        <f>IF(BPU!C530="","",BPU!C530)</f>
        <v/>
      </c>
      <c r="D530" s="36" t="n"/>
      <c r="E530" s="36" t="n"/>
      <c r="F530" s="37" t="str">
        <f>IF(BPU!D530="","",BPU!D530)</f>
        <v/>
      </c>
      <c r="G530" s="38" t="str">
        <f>IF(AND('Détail des lignes'!$F527="Ligne",ISNUMBER(D530),ISNUMBER(F530)),ROUND(D530*F530,2),"")</f>
        <v/>
      </c>
      <c r="H530" s="38" t="str">
        <f>IF(AND('Détail des lignes'!$F527="Ligne",ISNUMBER(E530),ISNUMBER(F530)),ROUND(E530*F530,2),"")</f>
        <v/>
      </c>
    </row>
    <row r="531" ht="26" customHeight="1">
      <c r="A531" s="35" t="str">
        <f>IF(BPU!A531="","",BPU!A531)</f>
        <v/>
      </c>
      <c r="B531" s="32" t="str">
        <f>IF(BPU!B531="","",BPU!B531)</f>
        <v/>
      </c>
      <c r="C531" s="35" t="str">
        <f>IF(BPU!C531="","",BPU!C531)</f>
        <v/>
      </c>
      <c r="D531" s="36" t="n"/>
      <c r="E531" s="36" t="n"/>
      <c r="F531" s="37" t="str">
        <f>IF(BPU!D531="","",BPU!D531)</f>
        <v/>
      </c>
      <c r="G531" s="38" t="str">
        <f>IF(AND('Détail des lignes'!$F528="Ligne",ISNUMBER(D531),ISNUMBER(F531)),ROUND(D531*F531,2),"")</f>
        <v/>
      </c>
      <c r="H531" s="38" t="str">
        <f>IF(AND('Détail des lignes'!$F528="Ligne",ISNUMBER(E531),ISNUMBER(F531)),ROUND(E531*F531,2),"")</f>
        <v/>
      </c>
    </row>
    <row r="532" ht="26" customHeight="1">
      <c r="A532" s="35" t="str">
        <f>IF(BPU!A532="","",BPU!A532)</f>
        <v/>
      </c>
      <c r="B532" s="32" t="str">
        <f>IF(BPU!B532="","",BPU!B532)</f>
        <v/>
      </c>
      <c r="C532" s="35" t="str">
        <f>IF(BPU!C532="","",BPU!C532)</f>
        <v/>
      </c>
      <c r="D532" s="36" t="n"/>
      <c r="E532" s="36" t="n"/>
      <c r="F532" s="37" t="str">
        <f>IF(BPU!D532="","",BPU!D532)</f>
        <v/>
      </c>
      <c r="G532" s="38" t="str">
        <f>IF(AND('Détail des lignes'!$F529="Ligne",ISNUMBER(D532),ISNUMBER(F532)),ROUND(D532*F532,2),"")</f>
        <v/>
      </c>
      <c r="H532" s="38" t="str">
        <f>IF(AND('Détail des lignes'!$F529="Ligne",ISNUMBER(E532),ISNUMBER(F532)),ROUND(E532*F532,2),"")</f>
        <v/>
      </c>
    </row>
    <row r="533" ht="26" customHeight="1">
      <c r="A533" s="35" t="str">
        <f>IF(BPU!A533="","",BPU!A533)</f>
        <v/>
      </c>
      <c r="B533" s="32" t="str">
        <f>IF(BPU!B533="","",BPU!B533)</f>
        <v/>
      </c>
      <c r="C533" s="35" t="str">
        <f>IF(BPU!C533="","",BPU!C533)</f>
        <v/>
      </c>
      <c r="D533" s="36" t="n"/>
      <c r="E533" s="36" t="n"/>
      <c r="F533" s="37" t="str">
        <f>IF(BPU!D533="","",BPU!D533)</f>
        <v/>
      </c>
      <c r="G533" s="38" t="str">
        <f>IF(AND('Détail des lignes'!$F530="Ligne",ISNUMBER(D533),ISNUMBER(F533)),ROUND(D533*F533,2),"")</f>
        <v/>
      </c>
      <c r="H533" s="38" t="str">
        <f>IF(AND('Détail des lignes'!$F530="Ligne",ISNUMBER(E533),ISNUMBER(F533)),ROUND(E533*F533,2),"")</f>
        <v/>
      </c>
    </row>
    <row r="534" ht="26" customHeight="1">
      <c r="A534" s="35" t="str">
        <f>IF(BPU!A534="","",BPU!A534)</f>
        <v/>
      </c>
      <c r="B534" s="32" t="str">
        <f>IF(BPU!B534="","",BPU!B534)</f>
        <v/>
      </c>
      <c r="C534" s="35" t="str">
        <f>IF(BPU!C534="","",BPU!C534)</f>
        <v/>
      </c>
      <c r="D534" s="36" t="n"/>
      <c r="E534" s="36" t="n"/>
      <c r="F534" s="37" t="str">
        <f>IF(BPU!D534="","",BPU!D534)</f>
        <v/>
      </c>
      <c r="G534" s="38" t="str">
        <f>IF(AND('Détail des lignes'!$F531="Ligne",ISNUMBER(D534),ISNUMBER(F534)),ROUND(D534*F534,2),"")</f>
        <v/>
      </c>
      <c r="H534" s="38" t="str">
        <f>IF(AND('Détail des lignes'!$F531="Ligne",ISNUMBER(E534),ISNUMBER(F534)),ROUND(E534*F534,2),"")</f>
        <v/>
      </c>
    </row>
    <row r="535" ht="26" customHeight="1">
      <c r="A535" s="35" t="str">
        <f>IF(BPU!A535="","",BPU!A535)</f>
        <v/>
      </c>
      <c r="B535" s="32" t="str">
        <f>IF(BPU!B535="","",BPU!B535)</f>
        <v/>
      </c>
      <c r="C535" s="35" t="str">
        <f>IF(BPU!C535="","",BPU!C535)</f>
        <v/>
      </c>
      <c r="D535" s="36" t="n"/>
      <c r="E535" s="36" t="n"/>
      <c r="F535" s="37" t="str">
        <f>IF(BPU!D535="","",BPU!D535)</f>
        <v/>
      </c>
      <c r="G535" s="38" t="str">
        <f>IF(AND('Détail des lignes'!$F532="Ligne",ISNUMBER(D535),ISNUMBER(F535)),ROUND(D535*F535,2),"")</f>
        <v/>
      </c>
      <c r="H535" s="38" t="str">
        <f>IF(AND('Détail des lignes'!$F532="Ligne",ISNUMBER(E535),ISNUMBER(F535)),ROUND(E535*F535,2),"")</f>
        <v/>
      </c>
    </row>
    <row r="536" ht="26" customHeight="1">
      <c r="A536" s="35" t="str">
        <f>IF(BPU!A536="","",BPU!A536)</f>
        <v/>
      </c>
      <c r="B536" s="32" t="str">
        <f>IF(BPU!B536="","",BPU!B536)</f>
        <v/>
      </c>
      <c r="C536" s="35" t="str">
        <f>IF(BPU!C536="","",BPU!C536)</f>
        <v/>
      </c>
      <c r="D536" s="36" t="n"/>
      <c r="E536" s="36" t="n"/>
      <c r="F536" s="37" t="str">
        <f>IF(BPU!D536="","",BPU!D536)</f>
        <v/>
      </c>
      <c r="G536" s="38" t="str">
        <f>IF(AND('Détail des lignes'!$F533="Ligne",ISNUMBER(D536),ISNUMBER(F536)),ROUND(D536*F536,2),"")</f>
        <v/>
      </c>
      <c r="H536" s="38" t="str">
        <f>IF(AND('Détail des lignes'!$F533="Ligne",ISNUMBER(E536),ISNUMBER(F536)),ROUND(E536*F536,2),"")</f>
        <v/>
      </c>
    </row>
    <row r="537" ht="26" customHeight="1">
      <c r="A537" s="35" t="str">
        <f>IF(BPU!A537="","",BPU!A537)</f>
        <v/>
      </c>
      <c r="B537" s="32" t="str">
        <f>IF(BPU!B537="","",BPU!B537)</f>
        <v/>
      </c>
      <c r="C537" s="35" t="str">
        <f>IF(BPU!C537="","",BPU!C537)</f>
        <v/>
      </c>
      <c r="D537" s="36" t="n"/>
      <c r="E537" s="36" t="n"/>
      <c r="F537" s="37" t="str">
        <f>IF(BPU!D537="","",BPU!D537)</f>
        <v/>
      </c>
      <c r="G537" s="38" t="str">
        <f>IF(AND('Détail des lignes'!$F534="Ligne",ISNUMBER(D537),ISNUMBER(F537)),ROUND(D537*F537,2),"")</f>
        <v/>
      </c>
      <c r="H537" s="38" t="str">
        <f>IF(AND('Détail des lignes'!$F534="Ligne",ISNUMBER(E537),ISNUMBER(F537)),ROUND(E537*F537,2),"")</f>
        <v/>
      </c>
    </row>
    <row r="538" ht="26" customHeight="1">
      <c r="A538" s="35" t="str">
        <f>IF(BPU!A538="","",BPU!A538)</f>
        <v/>
      </c>
      <c r="B538" s="32" t="str">
        <f>IF(BPU!B538="","",BPU!B538)</f>
        <v/>
      </c>
      <c r="C538" s="35" t="str">
        <f>IF(BPU!C538="","",BPU!C538)</f>
        <v/>
      </c>
      <c r="D538" s="36" t="n"/>
      <c r="E538" s="36" t="n"/>
      <c r="F538" s="37" t="str">
        <f>IF(BPU!D538="","",BPU!D538)</f>
        <v/>
      </c>
      <c r="G538" s="38" t="str">
        <f>IF(AND('Détail des lignes'!$F535="Ligne",ISNUMBER(D538),ISNUMBER(F538)),ROUND(D538*F538,2),"")</f>
        <v/>
      </c>
      <c r="H538" s="38" t="str">
        <f>IF(AND('Détail des lignes'!$F535="Ligne",ISNUMBER(E538),ISNUMBER(F538)),ROUND(E538*F538,2),"")</f>
        <v/>
      </c>
    </row>
    <row r="539" ht="26" customHeight="1">
      <c r="A539" s="35" t="str">
        <f>IF(BPU!A539="","",BPU!A539)</f>
        <v/>
      </c>
      <c r="B539" s="32" t="str">
        <f>IF(BPU!B539="","",BPU!B539)</f>
        <v/>
      </c>
      <c r="C539" s="35" t="str">
        <f>IF(BPU!C539="","",BPU!C539)</f>
        <v/>
      </c>
      <c r="D539" s="36" t="n"/>
      <c r="E539" s="36" t="n"/>
      <c r="F539" s="37" t="str">
        <f>IF(BPU!D539="","",BPU!D539)</f>
        <v/>
      </c>
      <c r="G539" s="38" t="str">
        <f>IF(AND('Détail des lignes'!$F536="Ligne",ISNUMBER(D539),ISNUMBER(F539)),ROUND(D539*F539,2),"")</f>
        <v/>
      </c>
      <c r="H539" s="38" t="str">
        <f>IF(AND('Détail des lignes'!$F536="Ligne",ISNUMBER(E539),ISNUMBER(F539)),ROUND(E539*F539,2),"")</f>
        <v/>
      </c>
    </row>
    <row r="540" ht="26" customHeight="1">
      <c r="A540" s="35" t="str">
        <f>IF(BPU!A540="","",BPU!A540)</f>
        <v/>
      </c>
      <c r="B540" s="32" t="str">
        <f>IF(BPU!B540="","",BPU!B540)</f>
        <v/>
      </c>
      <c r="C540" s="35" t="str">
        <f>IF(BPU!C540="","",BPU!C540)</f>
        <v/>
      </c>
      <c r="D540" s="36" t="n"/>
      <c r="E540" s="36" t="n"/>
      <c r="F540" s="37" t="str">
        <f>IF(BPU!D540="","",BPU!D540)</f>
        <v/>
      </c>
      <c r="G540" s="38" t="str">
        <f>IF(AND('Détail des lignes'!$F537="Ligne",ISNUMBER(D540),ISNUMBER(F540)),ROUND(D540*F540,2),"")</f>
        <v/>
      </c>
      <c r="H540" s="38" t="str">
        <f>IF(AND('Détail des lignes'!$F537="Ligne",ISNUMBER(E540),ISNUMBER(F540)),ROUND(E540*F540,2),"")</f>
        <v/>
      </c>
    </row>
    <row r="541" ht="26" customHeight="1">
      <c r="A541" s="35" t="str">
        <f>IF(BPU!A541="","",BPU!A541)</f>
        <v/>
      </c>
      <c r="B541" s="32" t="str">
        <f>IF(BPU!B541="","",BPU!B541)</f>
        <v/>
      </c>
      <c r="C541" s="35" t="str">
        <f>IF(BPU!C541="","",BPU!C541)</f>
        <v/>
      </c>
      <c r="D541" s="36" t="n"/>
      <c r="E541" s="36" t="n"/>
      <c r="F541" s="37" t="str">
        <f>IF(BPU!D541="","",BPU!D541)</f>
        <v/>
      </c>
      <c r="G541" s="38" t="str">
        <f>IF(AND('Détail des lignes'!$F538="Ligne",ISNUMBER(D541),ISNUMBER(F541)),ROUND(D541*F541,2),"")</f>
        <v/>
      </c>
      <c r="H541" s="38" t="str">
        <f>IF(AND('Détail des lignes'!$F538="Ligne",ISNUMBER(E541),ISNUMBER(F541)),ROUND(E541*F541,2),"")</f>
        <v/>
      </c>
    </row>
    <row r="542" ht="26" customHeight="1">
      <c r="A542" s="35" t="str">
        <f>IF(BPU!A542="","",BPU!A542)</f>
        <v/>
      </c>
      <c r="B542" s="32" t="str">
        <f>IF(BPU!B542="","",BPU!B542)</f>
        <v/>
      </c>
      <c r="C542" s="35" t="str">
        <f>IF(BPU!C542="","",BPU!C542)</f>
        <v/>
      </c>
      <c r="D542" s="36" t="n"/>
      <c r="E542" s="36" t="n"/>
      <c r="F542" s="37" t="str">
        <f>IF(BPU!D542="","",BPU!D542)</f>
        <v/>
      </c>
      <c r="G542" s="38" t="str">
        <f>IF(AND('Détail des lignes'!$F539="Ligne",ISNUMBER(D542),ISNUMBER(F542)),ROUND(D542*F542,2),"")</f>
        <v/>
      </c>
      <c r="H542" s="38" t="str">
        <f>IF(AND('Détail des lignes'!$F539="Ligne",ISNUMBER(E542),ISNUMBER(F542)),ROUND(E542*F542,2),"")</f>
        <v/>
      </c>
    </row>
    <row r="543" ht="26" customHeight="1">
      <c r="A543" s="35" t="str">
        <f>IF(BPU!A543="","",BPU!A543)</f>
        <v/>
      </c>
      <c r="B543" s="32" t="str">
        <f>IF(BPU!B543="","",BPU!B543)</f>
        <v/>
      </c>
      <c r="C543" s="35" t="str">
        <f>IF(BPU!C543="","",BPU!C543)</f>
        <v/>
      </c>
      <c r="D543" s="36" t="n"/>
      <c r="E543" s="36" t="n"/>
      <c r="F543" s="37" t="str">
        <f>IF(BPU!D543="","",BPU!D543)</f>
        <v/>
      </c>
      <c r="G543" s="38" t="str">
        <f>IF(AND('Détail des lignes'!$F540="Ligne",ISNUMBER(D543),ISNUMBER(F543)),ROUND(D543*F543,2),"")</f>
        <v/>
      </c>
      <c r="H543" s="38" t="str">
        <f>IF(AND('Détail des lignes'!$F540="Ligne",ISNUMBER(E543),ISNUMBER(F543)),ROUND(E543*F543,2),"")</f>
        <v/>
      </c>
    </row>
    <row r="544" ht="26" customHeight="1">
      <c r="A544" s="35" t="str">
        <f>IF(BPU!A544="","",BPU!A544)</f>
        <v/>
      </c>
      <c r="B544" s="32" t="str">
        <f>IF(BPU!B544="","",BPU!B544)</f>
        <v/>
      </c>
      <c r="C544" s="35" t="str">
        <f>IF(BPU!C544="","",BPU!C544)</f>
        <v/>
      </c>
      <c r="D544" s="36" t="n"/>
      <c r="E544" s="36" t="n"/>
      <c r="F544" s="37" t="str">
        <f>IF(BPU!D544="","",BPU!D544)</f>
        <v/>
      </c>
      <c r="G544" s="38" t="str">
        <f>IF(AND('Détail des lignes'!$F541="Ligne",ISNUMBER(D544),ISNUMBER(F544)),ROUND(D544*F544,2),"")</f>
        <v/>
      </c>
      <c r="H544" s="38" t="str">
        <f>IF(AND('Détail des lignes'!$F541="Ligne",ISNUMBER(E544),ISNUMBER(F544)),ROUND(E544*F544,2),"")</f>
        <v/>
      </c>
    </row>
    <row r="545" ht="26" customHeight="1">
      <c r="A545" s="35" t="str">
        <f>IF(BPU!A545="","",BPU!A545)</f>
        <v/>
      </c>
      <c r="B545" s="32" t="str">
        <f>IF(BPU!B545="","",BPU!B545)</f>
        <v/>
      </c>
      <c r="C545" s="35" t="str">
        <f>IF(BPU!C545="","",BPU!C545)</f>
        <v/>
      </c>
      <c r="D545" s="36" t="n"/>
      <c r="E545" s="36" t="n"/>
      <c r="F545" s="37" t="str">
        <f>IF(BPU!D545="","",BPU!D545)</f>
        <v/>
      </c>
      <c r="G545" s="38" t="str">
        <f>IF(AND('Détail des lignes'!$F542="Ligne",ISNUMBER(D545),ISNUMBER(F545)),ROUND(D545*F545,2),"")</f>
        <v/>
      </c>
      <c r="H545" s="38" t="str">
        <f>IF(AND('Détail des lignes'!$F542="Ligne",ISNUMBER(E545),ISNUMBER(F545)),ROUND(E545*F545,2),"")</f>
        <v/>
      </c>
    </row>
    <row r="546" ht="26" customHeight="1">
      <c r="A546" s="35" t="str">
        <f>IF(BPU!A546="","",BPU!A546)</f>
        <v/>
      </c>
      <c r="B546" s="32" t="str">
        <f>IF(BPU!B546="","",BPU!B546)</f>
        <v/>
      </c>
      <c r="C546" s="35" t="str">
        <f>IF(BPU!C546="","",BPU!C546)</f>
        <v/>
      </c>
      <c r="D546" s="36" t="n"/>
      <c r="E546" s="36" t="n"/>
      <c r="F546" s="37" t="str">
        <f>IF(BPU!D546="","",BPU!D546)</f>
        <v/>
      </c>
      <c r="G546" s="38" t="str">
        <f>IF(AND('Détail des lignes'!$F543="Ligne",ISNUMBER(D546),ISNUMBER(F546)),ROUND(D546*F546,2),"")</f>
        <v/>
      </c>
      <c r="H546" s="38" t="str">
        <f>IF(AND('Détail des lignes'!$F543="Ligne",ISNUMBER(E546),ISNUMBER(F546)),ROUND(E546*F546,2),"")</f>
        <v/>
      </c>
    </row>
    <row r="547" ht="26" customHeight="1">
      <c r="A547" s="35" t="str">
        <f>IF(BPU!A547="","",BPU!A547)</f>
        <v/>
      </c>
      <c r="B547" s="32" t="str">
        <f>IF(BPU!B547="","",BPU!B547)</f>
        <v/>
      </c>
      <c r="C547" s="35" t="str">
        <f>IF(BPU!C547="","",BPU!C547)</f>
        <v/>
      </c>
      <c r="D547" s="36" t="n"/>
      <c r="E547" s="36" t="n"/>
      <c r="F547" s="37" t="str">
        <f>IF(BPU!D547="","",BPU!D547)</f>
        <v/>
      </c>
      <c r="G547" s="38" t="str">
        <f>IF(AND('Détail des lignes'!$F544="Ligne",ISNUMBER(D547),ISNUMBER(F547)),ROUND(D547*F547,2),"")</f>
        <v/>
      </c>
      <c r="H547" s="38" t="str">
        <f>IF(AND('Détail des lignes'!$F544="Ligne",ISNUMBER(E547),ISNUMBER(F547)),ROUND(E547*F547,2),"")</f>
        <v/>
      </c>
    </row>
    <row r="548" ht="26" customHeight="1">
      <c r="A548" s="35" t="str">
        <f>IF(BPU!A548="","",BPU!A548)</f>
        <v/>
      </c>
      <c r="B548" s="32" t="str">
        <f>IF(BPU!B548="","",BPU!B548)</f>
        <v/>
      </c>
      <c r="C548" s="35" t="str">
        <f>IF(BPU!C548="","",BPU!C548)</f>
        <v/>
      </c>
      <c r="D548" s="36" t="n"/>
      <c r="E548" s="36" t="n"/>
      <c r="F548" s="37" t="str">
        <f>IF(BPU!D548="","",BPU!D548)</f>
        <v/>
      </c>
      <c r="G548" s="38" t="str">
        <f>IF(AND('Détail des lignes'!$F545="Ligne",ISNUMBER(D548),ISNUMBER(F548)),ROUND(D548*F548,2),"")</f>
        <v/>
      </c>
      <c r="H548" s="38" t="str">
        <f>IF(AND('Détail des lignes'!$F545="Ligne",ISNUMBER(E548),ISNUMBER(F548)),ROUND(E548*F548,2),"")</f>
        <v/>
      </c>
    </row>
    <row r="549" ht="26" customHeight="1">
      <c r="A549" s="35" t="str">
        <f>IF(BPU!A549="","",BPU!A549)</f>
        <v/>
      </c>
      <c r="B549" s="32" t="str">
        <f>IF(BPU!B549="","",BPU!B549)</f>
        <v/>
      </c>
      <c r="C549" s="35" t="str">
        <f>IF(BPU!C549="","",BPU!C549)</f>
        <v/>
      </c>
      <c r="D549" s="36" t="n"/>
      <c r="E549" s="36" t="n"/>
      <c r="F549" s="37" t="str">
        <f>IF(BPU!D549="","",BPU!D549)</f>
        <v/>
      </c>
      <c r="G549" s="38" t="str">
        <f>IF(AND('Détail des lignes'!$F546="Ligne",ISNUMBER(D549),ISNUMBER(F549)),ROUND(D549*F549,2),"")</f>
        <v/>
      </c>
      <c r="H549" s="38" t="str">
        <f>IF(AND('Détail des lignes'!$F546="Ligne",ISNUMBER(E549),ISNUMBER(F549)),ROUND(E549*F549,2),"")</f>
        <v/>
      </c>
    </row>
    <row r="550" ht="26" customHeight="1">
      <c r="A550" s="35" t="str">
        <f>IF(BPU!A550="","",BPU!A550)</f>
        <v/>
      </c>
      <c r="B550" s="32" t="str">
        <f>IF(BPU!B550="","",BPU!B550)</f>
        <v/>
      </c>
      <c r="C550" s="35" t="str">
        <f>IF(BPU!C550="","",BPU!C550)</f>
        <v/>
      </c>
      <c r="D550" s="36" t="n"/>
      <c r="E550" s="36" t="n"/>
      <c r="F550" s="37" t="str">
        <f>IF(BPU!D550="","",BPU!D550)</f>
        <v/>
      </c>
      <c r="G550" s="38" t="str">
        <f>IF(AND('Détail des lignes'!$F547="Ligne",ISNUMBER(D550),ISNUMBER(F550)),ROUND(D550*F550,2),"")</f>
        <v/>
      </c>
      <c r="H550" s="38" t="str">
        <f>IF(AND('Détail des lignes'!$F547="Ligne",ISNUMBER(E550),ISNUMBER(F550)),ROUND(E550*F550,2),"")</f>
        <v/>
      </c>
    </row>
    <row r="551" ht="26" customHeight="1">
      <c r="A551" s="35" t="str">
        <f>IF(BPU!A551="","",BPU!A551)</f>
        <v/>
      </c>
      <c r="B551" s="32" t="str">
        <f>IF(BPU!B551="","",BPU!B551)</f>
        <v/>
      </c>
      <c r="C551" s="35" t="str">
        <f>IF(BPU!C551="","",BPU!C551)</f>
        <v/>
      </c>
      <c r="D551" s="36" t="n"/>
      <c r="E551" s="36" t="n"/>
      <c r="F551" s="37" t="str">
        <f>IF(BPU!D551="","",BPU!D551)</f>
        <v/>
      </c>
      <c r="G551" s="38" t="str">
        <f>IF(AND('Détail des lignes'!$F548="Ligne",ISNUMBER(D551),ISNUMBER(F551)),ROUND(D551*F551,2),"")</f>
        <v/>
      </c>
      <c r="H551" s="38" t="str">
        <f>IF(AND('Détail des lignes'!$F548="Ligne",ISNUMBER(E551),ISNUMBER(F551)),ROUND(E551*F551,2),"")</f>
        <v/>
      </c>
    </row>
    <row r="552" ht="26" customHeight="1">
      <c r="A552" s="35" t="str">
        <f>IF(BPU!A552="","",BPU!A552)</f>
        <v/>
      </c>
      <c r="B552" s="32" t="str">
        <f>IF(BPU!B552="","",BPU!B552)</f>
        <v/>
      </c>
      <c r="C552" s="35" t="str">
        <f>IF(BPU!C552="","",BPU!C552)</f>
        <v/>
      </c>
      <c r="D552" s="36" t="n"/>
      <c r="E552" s="36" t="n"/>
      <c r="F552" s="37" t="str">
        <f>IF(BPU!D552="","",BPU!D552)</f>
        <v/>
      </c>
      <c r="G552" s="38" t="str">
        <f>IF(AND('Détail des lignes'!$F549="Ligne",ISNUMBER(D552),ISNUMBER(F552)),ROUND(D552*F552,2),"")</f>
        <v/>
      </c>
      <c r="H552" s="38" t="str">
        <f>IF(AND('Détail des lignes'!$F549="Ligne",ISNUMBER(E552),ISNUMBER(F552)),ROUND(E552*F552,2),"")</f>
        <v/>
      </c>
    </row>
    <row r="553" ht="26" customHeight="1">
      <c r="A553" s="35" t="str">
        <f>IF(BPU!A553="","",BPU!A553)</f>
        <v/>
      </c>
      <c r="B553" s="32" t="str">
        <f>IF(BPU!B553="","",BPU!B553)</f>
        <v/>
      </c>
      <c r="C553" s="35" t="str">
        <f>IF(BPU!C553="","",BPU!C553)</f>
        <v/>
      </c>
      <c r="D553" s="36" t="n"/>
      <c r="E553" s="36" t="n"/>
      <c r="F553" s="37" t="str">
        <f>IF(BPU!D553="","",BPU!D553)</f>
        <v/>
      </c>
      <c r="G553" s="38" t="str">
        <f>IF(AND('Détail des lignes'!$F550="Ligne",ISNUMBER(D553),ISNUMBER(F553)),ROUND(D553*F553,2),"")</f>
        <v/>
      </c>
      <c r="H553" s="38" t="str">
        <f>IF(AND('Détail des lignes'!$F550="Ligne",ISNUMBER(E553),ISNUMBER(F553)),ROUND(E553*F553,2),"")</f>
        <v/>
      </c>
    </row>
    <row r="554" ht="26" customHeight="1">
      <c r="A554" s="35" t="str">
        <f>IF(BPU!A554="","",BPU!A554)</f>
        <v/>
      </c>
      <c r="B554" s="32" t="str">
        <f>IF(BPU!B554="","",BPU!B554)</f>
        <v/>
      </c>
      <c r="C554" s="35" t="str">
        <f>IF(BPU!C554="","",BPU!C554)</f>
        <v/>
      </c>
      <c r="D554" s="36" t="n"/>
      <c r="E554" s="36" t="n"/>
      <c r="F554" s="37" t="str">
        <f>IF(BPU!D554="","",BPU!D554)</f>
        <v/>
      </c>
      <c r="G554" s="38" t="str">
        <f>IF(AND('Détail des lignes'!$F551="Ligne",ISNUMBER(D554),ISNUMBER(F554)),ROUND(D554*F554,2),"")</f>
        <v/>
      </c>
      <c r="H554" s="38" t="str">
        <f>IF(AND('Détail des lignes'!$F551="Ligne",ISNUMBER(E554),ISNUMBER(F554)),ROUND(E554*F554,2),"")</f>
        <v/>
      </c>
    </row>
    <row r="555" ht="26" customHeight="1">
      <c r="A555" s="35" t="str">
        <f>IF(BPU!A555="","",BPU!A555)</f>
        <v/>
      </c>
      <c r="B555" s="32" t="str">
        <f>IF(BPU!B555="","",BPU!B555)</f>
        <v/>
      </c>
      <c r="C555" s="35" t="str">
        <f>IF(BPU!C555="","",BPU!C555)</f>
        <v/>
      </c>
      <c r="D555" s="36" t="n"/>
      <c r="E555" s="36" t="n"/>
      <c r="F555" s="37" t="str">
        <f>IF(BPU!D555="","",BPU!D555)</f>
        <v/>
      </c>
      <c r="G555" s="38" t="str">
        <f>IF(AND('Détail des lignes'!$F552="Ligne",ISNUMBER(D555),ISNUMBER(F555)),ROUND(D555*F555,2),"")</f>
        <v/>
      </c>
      <c r="H555" s="38" t="str">
        <f>IF(AND('Détail des lignes'!$F552="Ligne",ISNUMBER(E555),ISNUMBER(F555)),ROUND(E555*F555,2),"")</f>
        <v/>
      </c>
    </row>
    <row r="556" ht="26" customHeight="1">
      <c r="A556" s="35" t="str">
        <f>IF(BPU!A556="","",BPU!A556)</f>
        <v/>
      </c>
      <c r="B556" s="32" t="str">
        <f>IF(BPU!B556="","",BPU!B556)</f>
        <v/>
      </c>
      <c r="C556" s="35" t="str">
        <f>IF(BPU!C556="","",BPU!C556)</f>
        <v/>
      </c>
      <c r="D556" s="36" t="n"/>
      <c r="E556" s="36" t="n"/>
      <c r="F556" s="37" t="str">
        <f>IF(BPU!D556="","",BPU!D556)</f>
        <v/>
      </c>
      <c r="G556" s="38" t="str">
        <f>IF(AND('Détail des lignes'!$F553="Ligne",ISNUMBER(D556),ISNUMBER(F556)),ROUND(D556*F556,2),"")</f>
        <v/>
      </c>
      <c r="H556" s="38" t="str">
        <f>IF(AND('Détail des lignes'!$F553="Ligne",ISNUMBER(E556),ISNUMBER(F556)),ROUND(E556*F556,2),"")</f>
        <v/>
      </c>
    </row>
    <row r="557" ht="26" customHeight="1">
      <c r="A557" s="35" t="str">
        <f>IF(BPU!A557="","",BPU!A557)</f>
        <v/>
      </c>
      <c r="B557" s="32" t="str">
        <f>IF(BPU!B557="","",BPU!B557)</f>
        <v/>
      </c>
      <c r="C557" s="35" t="str">
        <f>IF(BPU!C557="","",BPU!C557)</f>
        <v/>
      </c>
      <c r="D557" s="36" t="n"/>
      <c r="E557" s="36" t="n"/>
      <c r="F557" s="37" t="str">
        <f>IF(BPU!D557="","",BPU!D557)</f>
        <v/>
      </c>
      <c r="G557" s="38" t="str">
        <f>IF(AND('Détail des lignes'!$F554="Ligne",ISNUMBER(D557),ISNUMBER(F557)),ROUND(D557*F557,2),"")</f>
        <v/>
      </c>
      <c r="H557" s="38" t="str">
        <f>IF(AND('Détail des lignes'!$F554="Ligne",ISNUMBER(E557),ISNUMBER(F557)),ROUND(E557*F557,2),"")</f>
        <v/>
      </c>
    </row>
    <row r="558" ht="26" customHeight="1">
      <c r="A558" s="35" t="str">
        <f>IF(BPU!A558="","",BPU!A558)</f>
        <v/>
      </c>
      <c r="B558" s="32" t="str">
        <f>IF(BPU!B558="","",BPU!B558)</f>
        <v/>
      </c>
      <c r="C558" s="35" t="str">
        <f>IF(BPU!C558="","",BPU!C558)</f>
        <v/>
      </c>
      <c r="D558" s="36" t="n"/>
      <c r="E558" s="36" t="n"/>
      <c r="F558" s="37" t="str">
        <f>IF(BPU!D558="","",BPU!D558)</f>
        <v/>
      </c>
      <c r="G558" s="38" t="str">
        <f>IF(AND('Détail des lignes'!$F555="Ligne",ISNUMBER(D558),ISNUMBER(F558)),ROUND(D558*F558,2),"")</f>
        <v/>
      </c>
      <c r="H558" s="38" t="str">
        <f>IF(AND('Détail des lignes'!$F555="Ligne",ISNUMBER(E558),ISNUMBER(F558)),ROUND(E558*F558,2),"")</f>
        <v/>
      </c>
    </row>
    <row r="559" ht="26" customHeight="1">
      <c r="A559" s="35" t="str">
        <f>IF(BPU!A559="","",BPU!A559)</f>
        <v/>
      </c>
      <c r="B559" s="32" t="str">
        <f>IF(BPU!B559="","",BPU!B559)</f>
        <v/>
      </c>
      <c r="C559" s="35" t="str">
        <f>IF(BPU!C559="","",BPU!C559)</f>
        <v/>
      </c>
      <c r="D559" s="36" t="n"/>
      <c r="E559" s="36" t="n"/>
      <c r="F559" s="37" t="str">
        <f>IF(BPU!D559="","",BPU!D559)</f>
        <v/>
      </c>
      <c r="G559" s="38" t="str">
        <f>IF(AND('Détail des lignes'!$F556="Ligne",ISNUMBER(D559),ISNUMBER(F559)),ROUND(D559*F559,2),"")</f>
        <v/>
      </c>
      <c r="H559" s="38" t="str">
        <f>IF(AND('Détail des lignes'!$F556="Ligne",ISNUMBER(E559),ISNUMBER(F559)),ROUND(E559*F559,2),"")</f>
        <v/>
      </c>
    </row>
    <row r="560" ht="26" customHeight="1">
      <c r="A560" s="35" t="str">
        <f>IF(BPU!A560="","",BPU!A560)</f>
        <v/>
      </c>
      <c r="B560" s="32" t="str">
        <f>IF(BPU!B560="","",BPU!B560)</f>
        <v/>
      </c>
      <c r="C560" s="35" t="str">
        <f>IF(BPU!C560="","",BPU!C560)</f>
        <v/>
      </c>
      <c r="D560" s="36" t="n"/>
      <c r="E560" s="36" t="n"/>
      <c r="F560" s="37" t="str">
        <f>IF(BPU!D560="","",BPU!D560)</f>
        <v/>
      </c>
      <c r="G560" s="38" t="str">
        <f>IF(AND('Détail des lignes'!$F557="Ligne",ISNUMBER(D560),ISNUMBER(F560)),ROUND(D560*F560,2),"")</f>
        <v/>
      </c>
      <c r="H560" s="38" t="str">
        <f>IF(AND('Détail des lignes'!$F557="Ligne",ISNUMBER(E560),ISNUMBER(F560)),ROUND(E560*F560,2),"")</f>
        <v/>
      </c>
    </row>
    <row r="561" ht="26" customHeight="1">
      <c r="A561" s="35" t="str">
        <f>IF(BPU!A561="","",BPU!A561)</f>
        <v/>
      </c>
      <c r="B561" s="32" t="str">
        <f>IF(BPU!B561="","",BPU!B561)</f>
        <v/>
      </c>
      <c r="C561" s="35" t="str">
        <f>IF(BPU!C561="","",BPU!C561)</f>
        <v/>
      </c>
      <c r="D561" s="36" t="n"/>
      <c r="E561" s="36" t="n"/>
      <c r="F561" s="37" t="str">
        <f>IF(BPU!D561="","",BPU!D561)</f>
        <v/>
      </c>
      <c r="G561" s="38" t="str">
        <f>IF(AND('Détail des lignes'!$F558="Ligne",ISNUMBER(D561),ISNUMBER(F561)),ROUND(D561*F561,2),"")</f>
        <v/>
      </c>
      <c r="H561" s="38" t="str">
        <f>IF(AND('Détail des lignes'!$F558="Ligne",ISNUMBER(E561),ISNUMBER(F561)),ROUND(E561*F561,2),"")</f>
        <v/>
      </c>
    </row>
    <row r="562" ht="26" customHeight="1">
      <c r="A562" s="35" t="str">
        <f>IF(BPU!A562="","",BPU!A562)</f>
        <v/>
      </c>
      <c r="B562" s="32" t="str">
        <f>IF(BPU!B562="","",BPU!B562)</f>
        <v/>
      </c>
      <c r="C562" s="35" t="str">
        <f>IF(BPU!C562="","",BPU!C562)</f>
        <v/>
      </c>
      <c r="D562" s="36" t="n"/>
      <c r="E562" s="36" t="n"/>
      <c r="F562" s="37" t="str">
        <f>IF(BPU!D562="","",BPU!D562)</f>
        <v/>
      </c>
      <c r="G562" s="38" t="str">
        <f>IF(AND('Détail des lignes'!$F559="Ligne",ISNUMBER(D562),ISNUMBER(F562)),ROUND(D562*F562,2),"")</f>
        <v/>
      </c>
      <c r="H562" s="38" t="str">
        <f>IF(AND('Détail des lignes'!$F559="Ligne",ISNUMBER(E562),ISNUMBER(F562)),ROUND(E562*F562,2),"")</f>
        <v/>
      </c>
    </row>
    <row r="563" ht="26" customHeight="1">
      <c r="A563" s="35" t="str">
        <f>IF(BPU!A563="","",BPU!A563)</f>
        <v/>
      </c>
      <c r="B563" s="32" t="str">
        <f>IF(BPU!B563="","",BPU!B563)</f>
        <v/>
      </c>
      <c r="C563" s="35" t="str">
        <f>IF(BPU!C563="","",BPU!C563)</f>
        <v/>
      </c>
      <c r="D563" s="36" t="n"/>
      <c r="E563" s="36" t="n"/>
      <c r="F563" s="37" t="str">
        <f>IF(BPU!D563="","",BPU!D563)</f>
        <v/>
      </c>
      <c r="G563" s="38" t="str">
        <f>IF(AND('Détail des lignes'!$F560="Ligne",ISNUMBER(D563),ISNUMBER(F563)),ROUND(D563*F563,2),"")</f>
        <v/>
      </c>
      <c r="H563" s="38" t="str">
        <f>IF(AND('Détail des lignes'!$F560="Ligne",ISNUMBER(E563),ISNUMBER(F563)),ROUND(E563*F563,2),"")</f>
        <v/>
      </c>
    </row>
    <row r="564" ht="26" customHeight="1">
      <c r="A564" s="35" t="str">
        <f>IF(BPU!A564="","",BPU!A564)</f>
        <v/>
      </c>
      <c r="B564" s="32" t="str">
        <f>IF(BPU!B564="","",BPU!B564)</f>
        <v/>
      </c>
      <c r="C564" s="35" t="str">
        <f>IF(BPU!C564="","",BPU!C564)</f>
        <v/>
      </c>
      <c r="D564" s="36" t="n"/>
      <c r="E564" s="36" t="n"/>
      <c r="F564" s="37" t="str">
        <f>IF(BPU!D564="","",BPU!D564)</f>
        <v/>
      </c>
      <c r="G564" s="38" t="str">
        <f>IF(AND('Détail des lignes'!$F561="Ligne",ISNUMBER(D564),ISNUMBER(F564)),ROUND(D564*F564,2),"")</f>
        <v/>
      </c>
      <c r="H564" s="38" t="str">
        <f>IF(AND('Détail des lignes'!$F561="Ligne",ISNUMBER(E564),ISNUMBER(F564)),ROUND(E564*F564,2),"")</f>
        <v/>
      </c>
    </row>
    <row r="565" ht="26" customHeight="1">
      <c r="A565" s="35" t="str">
        <f>IF(BPU!A565="","",BPU!A565)</f>
        <v/>
      </c>
      <c r="B565" s="32" t="str">
        <f>IF(BPU!B565="","",BPU!B565)</f>
        <v/>
      </c>
      <c r="C565" s="35" t="str">
        <f>IF(BPU!C565="","",BPU!C565)</f>
        <v/>
      </c>
      <c r="D565" s="36" t="n"/>
      <c r="E565" s="36" t="n"/>
      <c r="F565" s="37" t="str">
        <f>IF(BPU!D565="","",BPU!D565)</f>
        <v/>
      </c>
      <c r="G565" s="38" t="str">
        <f>IF(AND('Détail des lignes'!$F562="Ligne",ISNUMBER(D565),ISNUMBER(F565)),ROUND(D565*F565,2),"")</f>
        <v/>
      </c>
      <c r="H565" s="38" t="str">
        <f>IF(AND('Détail des lignes'!$F562="Ligne",ISNUMBER(E565),ISNUMBER(F565)),ROUND(E565*F565,2),"")</f>
        <v/>
      </c>
    </row>
    <row r="566" ht="26" customHeight="1">
      <c r="A566" s="35" t="str">
        <f>IF(BPU!A566="","",BPU!A566)</f>
        <v/>
      </c>
      <c r="B566" s="32" t="str">
        <f>IF(BPU!B566="","",BPU!B566)</f>
        <v/>
      </c>
      <c r="C566" s="35" t="str">
        <f>IF(BPU!C566="","",BPU!C566)</f>
        <v/>
      </c>
      <c r="D566" s="36" t="n"/>
      <c r="E566" s="36" t="n"/>
      <c r="F566" s="37" t="str">
        <f>IF(BPU!D566="","",BPU!D566)</f>
        <v/>
      </c>
      <c r="G566" s="38" t="str">
        <f>IF(AND('Détail des lignes'!$F563="Ligne",ISNUMBER(D566),ISNUMBER(F566)),ROUND(D566*F566,2),"")</f>
        <v/>
      </c>
      <c r="H566" s="38" t="str">
        <f>IF(AND('Détail des lignes'!$F563="Ligne",ISNUMBER(E566),ISNUMBER(F566)),ROUND(E566*F566,2),"")</f>
        <v/>
      </c>
    </row>
    <row r="567" ht="26" customHeight="1">
      <c r="A567" s="35" t="str">
        <f>IF(BPU!A567="","",BPU!A567)</f>
        <v/>
      </c>
      <c r="B567" s="32" t="str">
        <f>IF(BPU!B567="","",BPU!B567)</f>
        <v/>
      </c>
      <c r="C567" s="35" t="str">
        <f>IF(BPU!C567="","",BPU!C567)</f>
        <v/>
      </c>
      <c r="D567" s="36" t="n"/>
      <c r="E567" s="36" t="n"/>
      <c r="F567" s="37" t="str">
        <f>IF(BPU!D567="","",BPU!D567)</f>
        <v/>
      </c>
      <c r="G567" s="38" t="str">
        <f>IF(AND('Détail des lignes'!$F564="Ligne",ISNUMBER(D567),ISNUMBER(F567)),ROUND(D567*F567,2),"")</f>
        <v/>
      </c>
      <c r="H567" s="38" t="str">
        <f>IF(AND('Détail des lignes'!$F564="Ligne",ISNUMBER(E567),ISNUMBER(F567)),ROUND(E567*F567,2),"")</f>
        <v/>
      </c>
    </row>
    <row r="568" ht="26" customHeight="1">
      <c r="A568" s="35" t="str">
        <f>IF(BPU!A568="","",BPU!A568)</f>
        <v/>
      </c>
      <c r="B568" s="32" t="str">
        <f>IF(BPU!B568="","",BPU!B568)</f>
        <v/>
      </c>
      <c r="C568" s="35" t="str">
        <f>IF(BPU!C568="","",BPU!C568)</f>
        <v/>
      </c>
      <c r="D568" s="36" t="n"/>
      <c r="E568" s="36" t="n"/>
      <c r="F568" s="37" t="str">
        <f>IF(BPU!D568="","",BPU!D568)</f>
        <v/>
      </c>
      <c r="G568" s="38" t="str">
        <f>IF(AND('Détail des lignes'!$F565="Ligne",ISNUMBER(D568),ISNUMBER(F568)),ROUND(D568*F568,2),"")</f>
        <v/>
      </c>
      <c r="H568" s="38" t="str">
        <f>IF(AND('Détail des lignes'!$F565="Ligne",ISNUMBER(E568),ISNUMBER(F568)),ROUND(E568*F568,2),"")</f>
        <v/>
      </c>
    </row>
    <row r="569" ht="26" customHeight="1">
      <c r="A569" s="35" t="str">
        <f>IF(BPU!A569="","",BPU!A569)</f>
        <v/>
      </c>
      <c r="B569" s="32" t="str">
        <f>IF(BPU!B569="","",BPU!B569)</f>
        <v/>
      </c>
      <c r="C569" s="35" t="str">
        <f>IF(BPU!C569="","",BPU!C569)</f>
        <v/>
      </c>
      <c r="D569" s="36" t="n"/>
      <c r="E569" s="36" t="n"/>
      <c r="F569" s="37" t="str">
        <f>IF(BPU!D569="","",BPU!D569)</f>
        <v/>
      </c>
      <c r="G569" s="38" t="str">
        <f>IF(AND('Détail des lignes'!$F566="Ligne",ISNUMBER(D569),ISNUMBER(F569)),ROUND(D569*F569,2),"")</f>
        <v/>
      </c>
      <c r="H569" s="38" t="str">
        <f>IF(AND('Détail des lignes'!$F566="Ligne",ISNUMBER(E569),ISNUMBER(F569)),ROUND(E569*F569,2),"")</f>
        <v/>
      </c>
    </row>
    <row r="570" ht="26" customHeight="1">
      <c r="A570" s="35" t="str">
        <f>IF(BPU!A570="","",BPU!A570)</f>
        <v/>
      </c>
      <c r="B570" s="32" t="str">
        <f>IF(BPU!B570="","",BPU!B570)</f>
        <v/>
      </c>
      <c r="C570" s="35" t="str">
        <f>IF(BPU!C570="","",BPU!C570)</f>
        <v/>
      </c>
      <c r="D570" s="36" t="n"/>
      <c r="E570" s="36" t="n"/>
      <c r="F570" s="37" t="str">
        <f>IF(BPU!D570="","",BPU!D570)</f>
        <v/>
      </c>
      <c r="G570" s="38" t="str">
        <f>IF(AND('Détail des lignes'!$F567="Ligne",ISNUMBER(D570),ISNUMBER(F570)),ROUND(D570*F570,2),"")</f>
        <v/>
      </c>
      <c r="H570" s="38" t="str">
        <f>IF(AND('Détail des lignes'!$F567="Ligne",ISNUMBER(E570),ISNUMBER(F570)),ROUND(E570*F570,2),"")</f>
        <v/>
      </c>
    </row>
    <row r="571" ht="26" customHeight="1">
      <c r="A571" s="35" t="str">
        <f>IF(BPU!A571="","",BPU!A571)</f>
        <v/>
      </c>
      <c r="B571" s="32" t="str">
        <f>IF(BPU!B571="","",BPU!B571)</f>
        <v/>
      </c>
      <c r="C571" s="35" t="str">
        <f>IF(BPU!C571="","",BPU!C571)</f>
        <v/>
      </c>
      <c r="D571" s="36" t="n"/>
      <c r="E571" s="36" t="n"/>
      <c r="F571" s="37" t="str">
        <f>IF(BPU!D571="","",BPU!D571)</f>
        <v/>
      </c>
      <c r="G571" s="38" t="str">
        <f>IF(AND('Détail des lignes'!$F568="Ligne",ISNUMBER(D571),ISNUMBER(F571)),ROUND(D571*F571,2),"")</f>
        <v/>
      </c>
      <c r="H571" s="38" t="str">
        <f>IF(AND('Détail des lignes'!$F568="Ligne",ISNUMBER(E571),ISNUMBER(F571)),ROUND(E571*F571,2),"")</f>
        <v/>
      </c>
    </row>
    <row r="572" ht="26" customHeight="1">
      <c r="A572" s="35" t="str">
        <f>IF(BPU!A572="","",BPU!A572)</f>
        <v/>
      </c>
      <c r="B572" s="32" t="str">
        <f>IF(BPU!B572="","",BPU!B572)</f>
        <v/>
      </c>
      <c r="C572" s="35" t="str">
        <f>IF(BPU!C572="","",BPU!C572)</f>
        <v/>
      </c>
      <c r="D572" s="36" t="n"/>
      <c r="E572" s="36" t="n"/>
      <c r="F572" s="37" t="str">
        <f>IF(BPU!D572="","",BPU!D572)</f>
        <v/>
      </c>
      <c r="G572" s="38" t="str">
        <f>IF(AND('Détail des lignes'!$F569="Ligne",ISNUMBER(D572),ISNUMBER(F572)),ROUND(D572*F572,2),"")</f>
        <v/>
      </c>
      <c r="H572" s="38" t="str">
        <f>IF(AND('Détail des lignes'!$F569="Ligne",ISNUMBER(E572),ISNUMBER(F572)),ROUND(E572*F572,2),"")</f>
        <v/>
      </c>
    </row>
    <row r="573" ht="26" customHeight="1">
      <c r="A573" s="35" t="str">
        <f>IF(BPU!A573="","",BPU!A573)</f>
        <v/>
      </c>
      <c r="B573" s="32" t="str">
        <f>IF(BPU!B573="","",BPU!B573)</f>
        <v/>
      </c>
      <c r="C573" s="35" t="str">
        <f>IF(BPU!C573="","",BPU!C573)</f>
        <v/>
      </c>
      <c r="D573" s="36" t="n"/>
      <c r="E573" s="36" t="n"/>
      <c r="F573" s="37" t="str">
        <f>IF(BPU!D573="","",BPU!D573)</f>
        <v/>
      </c>
      <c r="G573" s="38" t="str">
        <f>IF(AND('Détail des lignes'!$F570="Ligne",ISNUMBER(D573),ISNUMBER(F573)),ROUND(D573*F573,2),"")</f>
        <v/>
      </c>
      <c r="H573" s="38" t="str">
        <f>IF(AND('Détail des lignes'!$F570="Ligne",ISNUMBER(E573),ISNUMBER(F573)),ROUND(E573*F573,2),"")</f>
        <v/>
      </c>
    </row>
    <row r="574" ht="26" customHeight="1">
      <c r="A574" s="35" t="str">
        <f>IF(BPU!A574="","",BPU!A574)</f>
        <v/>
      </c>
      <c r="B574" s="32" t="str">
        <f>IF(BPU!B574="","",BPU!B574)</f>
        <v/>
      </c>
      <c r="C574" s="35" t="str">
        <f>IF(BPU!C574="","",BPU!C574)</f>
        <v/>
      </c>
      <c r="D574" s="36" t="n"/>
      <c r="E574" s="36" t="n"/>
      <c r="F574" s="37" t="str">
        <f>IF(BPU!D574="","",BPU!D574)</f>
        <v/>
      </c>
      <c r="G574" s="38" t="str">
        <f>IF(AND('Détail des lignes'!$F571="Ligne",ISNUMBER(D574),ISNUMBER(F574)),ROUND(D574*F574,2),"")</f>
        <v/>
      </c>
      <c r="H574" s="38" t="str">
        <f>IF(AND('Détail des lignes'!$F571="Ligne",ISNUMBER(E574),ISNUMBER(F574)),ROUND(E574*F574,2),"")</f>
        <v/>
      </c>
    </row>
    <row r="575" ht="26" customHeight="1">
      <c r="A575" s="35" t="str">
        <f>IF(BPU!A575="","",BPU!A575)</f>
        <v/>
      </c>
      <c r="B575" s="32" t="str">
        <f>IF(BPU!B575="","",BPU!B575)</f>
        <v/>
      </c>
      <c r="C575" s="35" t="str">
        <f>IF(BPU!C575="","",BPU!C575)</f>
        <v/>
      </c>
      <c r="D575" s="36" t="n"/>
      <c r="E575" s="36" t="n"/>
      <c r="F575" s="37" t="str">
        <f>IF(BPU!D575="","",BPU!D575)</f>
        <v/>
      </c>
      <c r="G575" s="38" t="str">
        <f>IF(AND('Détail des lignes'!$F572="Ligne",ISNUMBER(D575),ISNUMBER(F575)),ROUND(D575*F575,2),"")</f>
        <v/>
      </c>
      <c r="H575" s="38" t="str">
        <f>IF(AND('Détail des lignes'!$F572="Ligne",ISNUMBER(E575),ISNUMBER(F575)),ROUND(E575*F575,2),"")</f>
        <v/>
      </c>
    </row>
    <row r="576" ht="26" customHeight="1">
      <c r="A576" s="35" t="str">
        <f>IF(BPU!A576="","",BPU!A576)</f>
        <v/>
      </c>
      <c r="B576" s="32" t="str">
        <f>IF(BPU!B576="","",BPU!B576)</f>
        <v/>
      </c>
      <c r="C576" s="35" t="str">
        <f>IF(BPU!C576="","",BPU!C576)</f>
        <v/>
      </c>
      <c r="D576" s="36" t="n"/>
      <c r="E576" s="36" t="n"/>
      <c r="F576" s="37" t="str">
        <f>IF(BPU!D576="","",BPU!D576)</f>
        <v/>
      </c>
      <c r="G576" s="38" t="str">
        <f>IF(AND('Détail des lignes'!$F573="Ligne",ISNUMBER(D576),ISNUMBER(F576)),ROUND(D576*F576,2),"")</f>
        <v/>
      </c>
      <c r="H576" s="38" t="str">
        <f>IF(AND('Détail des lignes'!$F573="Ligne",ISNUMBER(E576),ISNUMBER(F576)),ROUND(E576*F576,2),"")</f>
        <v/>
      </c>
    </row>
    <row r="577" ht="26" customHeight="1">
      <c r="A577" s="35" t="str">
        <f>IF(BPU!A577="","",BPU!A577)</f>
        <v/>
      </c>
      <c r="B577" s="32" t="str">
        <f>IF(BPU!B577="","",BPU!B577)</f>
        <v/>
      </c>
      <c r="C577" s="35" t="str">
        <f>IF(BPU!C577="","",BPU!C577)</f>
        <v/>
      </c>
      <c r="D577" s="36" t="n"/>
      <c r="E577" s="36" t="n"/>
      <c r="F577" s="37" t="str">
        <f>IF(BPU!D577="","",BPU!D577)</f>
        <v/>
      </c>
      <c r="G577" s="38" t="str">
        <f>IF(AND('Détail des lignes'!$F574="Ligne",ISNUMBER(D577),ISNUMBER(F577)),ROUND(D577*F577,2),"")</f>
        <v/>
      </c>
      <c r="H577" s="38" t="str">
        <f>IF(AND('Détail des lignes'!$F574="Ligne",ISNUMBER(E577),ISNUMBER(F577)),ROUND(E577*F577,2),"")</f>
        <v/>
      </c>
    </row>
    <row r="578" ht="26" customHeight="1">
      <c r="A578" s="35" t="str">
        <f>IF(BPU!A578="","",BPU!A578)</f>
        <v/>
      </c>
      <c r="B578" s="32" t="str">
        <f>IF(BPU!B578="","",BPU!B578)</f>
        <v/>
      </c>
      <c r="C578" s="35" t="str">
        <f>IF(BPU!C578="","",BPU!C578)</f>
        <v/>
      </c>
      <c r="D578" s="36" t="n"/>
      <c r="E578" s="36" t="n"/>
      <c r="F578" s="37" t="str">
        <f>IF(BPU!D578="","",BPU!D578)</f>
        <v/>
      </c>
      <c r="G578" s="38" t="str">
        <f>IF(AND('Détail des lignes'!$F575="Ligne",ISNUMBER(D578),ISNUMBER(F578)),ROUND(D578*F578,2),"")</f>
        <v/>
      </c>
      <c r="H578" s="38" t="str">
        <f>IF(AND('Détail des lignes'!$F575="Ligne",ISNUMBER(E578),ISNUMBER(F578)),ROUND(E578*F578,2),"")</f>
        <v/>
      </c>
    </row>
    <row r="579" ht="26" customHeight="1">
      <c r="A579" s="35" t="str">
        <f>IF(BPU!A579="","",BPU!A579)</f>
        <v/>
      </c>
      <c r="B579" s="32" t="str">
        <f>IF(BPU!B579="","",BPU!B579)</f>
        <v/>
      </c>
      <c r="C579" s="35" t="str">
        <f>IF(BPU!C579="","",BPU!C579)</f>
        <v/>
      </c>
      <c r="D579" s="36" t="n"/>
      <c r="E579" s="36" t="n"/>
      <c r="F579" s="37" t="str">
        <f>IF(BPU!D579="","",BPU!D579)</f>
        <v/>
      </c>
      <c r="G579" s="38" t="str">
        <f>IF(AND('Détail des lignes'!$F576="Ligne",ISNUMBER(D579),ISNUMBER(F579)),ROUND(D579*F579,2),"")</f>
        <v/>
      </c>
      <c r="H579" s="38" t="str">
        <f>IF(AND('Détail des lignes'!$F576="Ligne",ISNUMBER(E579),ISNUMBER(F579)),ROUND(E579*F579,2),"")</f>
        <v/>
      </c>
    </row>
    <row r="580" ht="26" customHeight="1">
      <c r="A580" s="35" t="str">
        <f>IF(BPU!A580="","",BPU!A580)</f>
        <v/>
      </c>
      <c r="B580" s="32" t="str">
        <f>IF(BPU!B580="","",BPU!B580)</f>
        <v/>
      </c>
      <c r="C580" s="35" t="str">
        <f>IF(BPU!C580="","",BPU!C580)</f>
        <v/>
      </c>
      <c r="D580" s="36" t="n"/>
      <c r="E580" s="36" t="n"/>
      <c r="F580" s="37" t="str">
        <f>IF(BPU!D580="","",BPU!D580)</f>
        <v/>
      </c>
      <c r="G580" s="38" t="str">
        <f>IF(AND('Détail des lignes'!$F577="Ligne",ISNUMBER(D580),ISNUMBER(F580)),ROUND(D580*F580,2),"")</f>
        <v/>
      </c>
      <c r="H580" s="38" t="str">
        <f>IF(AND('Détail des lignes'!$F577="Ligne",ISNUMBER(E580),ISNUMBER(F580)),ROUND(E580*F580,2),"")</f>
        <v/>
      </c>
    </row>
    <row r="581" ht="26" customHeight="1">
      <c r="A581" s="35" t="str">
        <f>IF(BPU!A581="","",BPU!A581)</f>
        <v/>
      </c>
      <c r="B581" s="32" t="str">
        <f>IF(BPU!B581="","",BPU!B581)</f>
        <v/>
      </c>
      <c r="C581" s="35" t="str">
        <f>IF(BPU!C581="","",BPU!C581)</f>
        <v/>
      </c>
      <c r="D581" s="36" t="n"/>
      <c r="E581" s="36" t="n"/>
      <c r="F581" s="37" t="str">
        <f>IF(BPU!D581="","",BPU!D581)</f>
        <v/>
      </c>
      <c r="G581" s="38" t="str">
        <f>IF(AND('Détail des lignes'!$F578="Ligne",ISNUMBER(D581),ISNUMBER(F581)),ROUND(D581*F581,2),"")</f>
        <v/>
      </c>
      <c r="H581" s="38" t="str">
        <f>IF(AND('Détail des lignes'!$F578="Ligne",ISNUMBER(E581),ISNUMBER(F581)),ROUND(E581*F581,2),"")</f>
        <v/>
      </c>
    </row>
    <row r="582" ht="26" customHeight="1">
      <c r="A582" s="35" t="str">
        <f>IF(BPU!A582="","",BPU!A582)</f>
        <v/>
      </c>
      <c r="B582" s="32" t="str">
        <f>IF(BPU!B582="","",BPU!B582)</f>
        <v/>
      </c>
      <c r="C582" s="35" t="str">
        <f>IF(BPU!C582="","",BPU!C582)</f>
        <v/>
      </c>
      <c r="D582" s="36" t="n"/>
      <c r="E582" s="36" t="n"/>
      <c r="F582" s="37" t="str">
        <f>IF(BPU!D582="","",BPU!D582)</f>
        <v/>
      </c>
      <c r="G582" s="38" t="str">
        <f>IF(AND('Détail des lignes'!$F579="Ligne",ISNUMBER(D582),ISNUMBER(F582)),ROUND(D582*F582,2),"")</f>
        <v/>
      </c>
      <c r="H582" s="38" t="str">
        <f>IF(AND('Détail des lignes'!$F579="Ligne",ISNUMBER(E582),ISNUMBER(F582)),ROUND(E582*F582,2),"")</f>
        <v/>
      </c>
    </row>
    <row r="583" ht="26" customHeight="1">
      <c r="A583" s="35" t="str">
        <f>IF(BPU!A583="","",BPU!A583)</f>
        <v/>
      </c>
      <c r="B583" s="32" t="str">
        <f>IF(BPU!B583="","",BPU!B583)</f>
        <v/>
      </c>
      <c r="C583" s="35" t="str">
        <f>IF(BPU!C583="","",BPU!C583)</f>
        <v/>
      </c>
      <c r="D583" s="36" t="n"/>
      <c r="E583" s="36" t="n"/>
      <c r="F583" s="37" t="str">
        <f>IF(BPU!D583="","",BPU!D583)</f>
        <v/>
      </c>
      <c r="G583" s="38" t="str">
        <f>IF(AND('Détail des lignes'!$F580="Ligne",ISNUMBER(D583),ISNUMBER(F583)),ROUND(D583*F583,2),"")</f>
        <v/>
      </c>
      <c r="H583" s="38" t="str">
        <f>IF(AND('Détail des lignes'!$F580="Ligne",ISNUMBER(E583),ISNUMBER(F583)),ROUND(E583*F583,2),"")</f>
        <v/>
      </c>
    </row>
    <row r="584" ht="26" customHeight="1">
      <c r="A584" s="35" t="str">
        <f>IF(BPU!A584="","",BPU!A584)</f>
        <v/>
      </c>
      <c r="B584" s="32" t="str">
        <f>IF(BPU!B584="","",BPU!B584)</f>
        <v/>
      </c>
      <c r="C584" s="35" t="str">
        <f>IF(BPU!C584="","",BPU!C584)</f>
        <v/>
      </c>
      <c r="D584" s="36" t="n"/>
      <c r="E584" s="36" t="n"/>
      <c r="F584" s="37" t="str">
        <f>IF(BPU!D584="","",BPU!D584)</f>
        <v/>
      </c>
      <c r="G584" s="38" t="str">
        <f>IF(AND('Détail des lignes'!$F581="Ligne",ISNUMBER(D584),ISNUMBER(F584)),ROUND(D584*F584,2),"")</f>
        <v/>
      </c>
      <c r="H584" s="38" t="str">
        <f>IF(AND('Détail des lignes'!$F581="Ligne",ISNUMBER(E584),ISNUMBER(F584)),ROUND(E584*F584,2),"")</f>
        <v/>
      </c>
    </row>
    <row r="585" ht="26" customHeight="1">
      <c r="A585" s="35" t="str">
        <f>IF(BPU!A585="","",BPU!A585)</f>
        <v/>
      </c>
      <c r="B585" s="32" t="str">
        <f>IF(BPU!B585="","",BPU!B585)</f>
        <v/>
      </c>
      <c r="C585" s="35" t="str">
        <f>IF(BPU!C585="","",BPU!C585)</f>
        <v/>
      </c>
      <c r="D585" s="36" t="n"/>
      <c r="E585" s="36" t="n"/>
      <c r="F585" s="37" t="str">
        <f>IF(BPU!D585="","",BPU!D585)</f>
        <v/>
      </c>
      <c r="G585" s="38" t="str">
        <f>IF(AND('Détail des lignes'!$F582="Ligne",ISNUMBER(D585),ISNUMBER(F585)),ROUND(D585*F585,2),"")</f>
        <v/>
      </c>
      <c r="H585" s="38" t="str">
        <f>IF(AND('Détail des lignes'!$F582="Ligne",ISNUMBER(E585),ISNUMBER(F585)),ROUND(E585*F585,2),"")</f>
        <v/>
      </c>
    </row>
    <row r="586" ht="26" customHeight="1">
      <c r="A586" s="35" t="str">
        <f>IF(BPU!A586="","",BPU!A586)</f>
        <v/>
      </c>
      <c r="B586" s="32" t="str">
        <f>IF(BPU!B586="","",BPU!B586)</f>
        <v/>
      </c>
      <c r="C586" s="35" t="str">
        <f>IF(BPU!C586="","",BPU!C586)</f>
        <v/>
      </c>
      <c r="D586" s="36" t="n"/>
      <c r="E586" s="36" t="n"/>
      <c r="F586" s="37" t="str">
        <f>IF(BPU!D586="","",BPU!D586)</f>
        <v/>
      </c>
      <c r="G586" s="38" t="str">
        <f>IF(AND('Détail des lignes'!$F583="Ligne",ISNUMBER(D586),ISNUMBER(F586)),ROUND(D586*F586,2),"")</f>
        <v/>
      </c>
      <c r="H586" s="38" t="str">
        <f>IF(AND('Détail des lignes'!$F583="Ligne",ISNUMBER(E586),ISNUMBER(F586)),ROUND(E586*F586,2),"")</f>
        <v/>
      </c>
    </row>
    <row r="587" ht="26" customHeight="1">
      <c r="A587" s="35" t="str">
        <f>IF(BPU!A587="","",BPU!A587)</f>
        <v/>
      </c>
      <c r="B587" s="32" t="str">
        <f>IF(BPU!B587="","",BPU!B587)</f>
        <v/>
      </c>
      <c r="C587" s="35" t="str">
        <f>IF(BPU!C587="","",BPU!C587)</f>
        <v/>
      </c>
      <c r="D587" s="36" t="n"/>
      <c r="E587" s="36" t="n"/>
      <c r="F587" s="37" t="str">
        <f>IF(BPU!D587="","",BPU!D587)</f>
        <v/>
      </c>
      <c r="G587" s="38" t="str">
        <f>IF(AND('Détail des lignes'!$F584="Ligne",ISNUMBER(D587),ISNUMBER(F587)),ROUND(D587*F587,2),"")</f>
        <v/>
      </c>
      <c r="H587" s="38" t="str">
        <f>IF(AND('Détail des lignes'!$F584="Ligne",ISNUMBER(E587),ISNUMBER(F587)),ROUND(E587*F587,2),"")</f>
        <v/>
      </c>
    </row>
    <row r="588" ht="26" customHeight="1">
      <c r="A588" s="35" t="str">
        <f>IF(BPU!A588="","",BPU!A588)</f>
        <v/>
      </c>
      <c r="B588" s="32" t="str">
        <f>IF(BPU!B588="","",BPU!B588)</f>
        <v/>
      </c>
      <c r="C588" s="35" t="str">
        <f>IF(BPU!C588="","",BPU!C588)</f>
        <v/>
      </c>
      <c r="D588" s="36" t="n"/>
      <c r="E588" s="36" t="n"/>
      <c r="F588" s="37" t="str">
        <f>IF(BPU!D588="","",BPU!D588)</f>
        <v/>
      </c>
      <c r="G588" s="38" t="str">
        <f>IF(AND('Détail des lignes'!$F585="Ligne",ISNUMBER(D588),ISNUMBER(F588)),ROUND(D588*F588,2),"")</f>
        <v/>
      </c>
      <c r="H588" s="38" t="str">
        <f>IF(AND('Détail des lignes'!$F585="Ligne",ISNUMBER(E588),ISNUMBER(F588)),ROUND(E588*F588,2),"")</f>
        <v/>
      </c>
    </row>
    <row r="589" ht="26" customHeight="1">
      <c r="A589" s="35" t="str">
        <f>IF(BPU!A589="","",BPU!A589)</f>
        <v/>
      </c>
      <c r="B589" s="32" t="str">
        <f>IF(BPU!B589="","",BPU!B589)</f>
        <v/>
      </c>
      <c r="C589" s="35" t="str">
        <f>IF(BPU!C589="","",BPU!C589)</f>
        <v/>
      </c>
      <c r="D589" s="36" t="n"/>
      <c r="E589" s="36" t="n"/>
      <c r="F589" s="37" t="str">
        <f>IF(BPU!D589="","",BPU!D589)</f>
        <v/>
      </c>
      <c r="G589" s="38" t="str">
        <f>IF(AND('Détail des lignes'!$F586="Ligne",ISNUMBER(D589),ISNUMBER(F589)),ROUND(D589*F589,2),"")</f>
        <v/>
      </c>
      <c r="H589" s="38" t="str">
        <f>IF(AND('Détail des lignes'!$F586="Ligne",ISNUMBER(E589),ISNUMBER(F589)),ROUND(E589*F589,2),"")</f>
        <v/>
      </c>
    </row>
    <row r="590" ht="26" customHeight="1">
      <c r="A590" s="35" t="str">
        <f>IF(BPU!A590="","",BPU!A590)</f>
        <v/>
      </c>
      <c r="B590" s="32" t="str">
        <f>IF(BPU!B590="","",BPU!B590)</f>
        <v/>
      </c>
      <c r="C590" s="35" t="str">
        <f>IF(BPU!C590="","",BPU!C590)</f>
        <v/>
      </c>
      <c r="D590" s="36" t="n"/>
      <c r="E590" s="36" t="n"/>
      <c r="F590" s="37" t="str">
        <f>IF(BPU!D590="","",BPU!D590)</f>
        <v/>
      </c>
      <c r="G590" s="38" t="str">
        <f>IF(AND('Détail des lignes'!$F587="Ligne",ISNUMBER(D590),ISNUMBER(F590)),ROUND(D590*F590,2),"")</f>
        <v/>
      </c>
      <c r="H590" s="38" t="str">
        <f>IF(AND('Détail des lignes'!$F587="Ligne",ISNUMBER(E590),ISNUMBER(F590)),ROUND(E590*F590,2),"")</f>
        <v/>
      </c>
    </row>
    <row r="591" ht="26" customHeight="1">
      <c r="A591" s="35" t="str">
        <f>IF(BPU!A591="","",BPU!A591)</f>
        <v/>
      </c>
      <c r="B591" s="32" t="str">
        <f>IF(BPU!B591="","",BPU!B591)</f>
        <v/>
      </c>
      <c r="C591" s="35" t="str">
        <f>IF(BPU!C591="","",BPU!C591)</f>
        <v/>
      </c>
      <c r="D591" s="36" t="n"/>
      <c r="E591" s="36" t="n"/>
      <c r="F591" s="37" t="str">
        <f>IF(BPU!D591="","",BPU!D591)</f>
        <v/>
      </c>
      <c r="G591" s="38" t="str">
        <f>IF(AND('Détail des lignes'!$F588="Ligne",ISNUMBER(D591),ISNUMBER(F591)),ROUND(D591*F591,2),"")</f>
        <v/>
      </c>
      <c r="H591" s="38" t="str">
        <f>IF(AND('Détail des lignes'!$F588="Ligne",ISNUMBER(E591),ISNUMBER(F591)),ROUND(E591*F591,2),"")</f>
        <v/>
      </c>
    </row>
    <row r="592" ht="26" customHeight="1">
      <c r="A592" s="35" t="str">
        <f>IF(BPU!A592="","",BPU!A592)</f>
        <v/>
      </c>
      <c r="B592" s="32" t="str">
        <f>IF(BPU!B592="","",BPU!B592)</f>
        <v/>
      </c>
      <c r="C592" s="35" t="str">
        <f>IF(BPU!C592="","",BPU!C592)</f>
        <v/>
      </c>
      <c r="D592" s="36" t="n"/>
      <c r="E592" s="36" t="n"/>
      <c r="F592" s="37" t="str">
        <f>IF(BPU!D592="","",BPU!D592)</f>
        <v/>
      </c>
      <c r="G592" s="38" t="str">
        <f>IF(AND('Détail des lignes'!$F589="Ligne",ISNUMBER(D592),ISNUMBER(F592)),ROUND(D592*F592,2),"")</f>
        <v/>
      </c>
      <c r="H592" s="38" t="str">
        <f>IF(AND('Détail des lignes'!$F589="Ligne",ISNUMBER(E592),ISNUMBER(F592)),ROUND(E592*F592,2),"")</f>
        <v/>
      </c>
    </row>
    <row r="593" ht="26" customHeight="1">
      <c r="A593" s="35" t="str">
        <f>IF(BPU!A593="","",BPU!A593)</f>
        <v/>
      </c>
      <c r="B593" s="32" t="str">
        <f>IF(BPU!B593="","",BPU!B593)</f>
        <v/>
      </c>
      <c r="C593" s="35" t="str">
        <f>IF(BPU!C593="","",BPU!C593)</f>
        <v/>
      </c>
      <c r="D593" s="36" t="n"/>
      <c r="E593" s="36" t="n"/>
      <c r="F593" s="37" t="str">
        <f>IF(BPU!D593="","",BPU!D593)</f>
        <v/>
      </c>
      <c r="G593" s="38" t="str">
        <f>IF(AND('Détail des lignes'!$F590="Ligne",ISNUMBER(D593),ISNUMBER(F593)),ROUND(D593*F593,2),"")</f>
        <v/>
      </c>
      <c r="H593" s="38" t="str">
        <f>IF(AND('Détail des lignes'!$F590="Ligne",ISNUMBER(E593),ISNUMBER(F593)),ROUND(E593*F593,2),"")</f>
        <v/>
      </c>
    </row>
    <row r="594" ht="26" customHeight="1">
      <c r="A594" s="35" t="str">
        <f>IF(BPU!A594="","",BPU!A594)</f>
        <v/>
      </c>
      <c r="B594" s="32" t="str">
        <f>IF(BPU!B594="","",BPU!B594)</f>
        <v/>
      </c>
      <c r="C594" s="35" t="str">
        <f>IF(BPU!C594="","",BPU!C594)</f>
        <v/>
      </c>
      <c r="D594" s="36" t="n"/>
      <c r="E594" s="36" t="n"/>
      <c r="F594" s="37" t="str">
        <f>IF(BPU!D594="","",BPU!D594)</f>
        <v/>
      </c>
      <c r="G594" s="38" t="str">
        <f>IF(AND('Détail des lignes'!$F591="Ligne",ISNUMBER(D594),ISNUMBER(F594)),ROUND(D594*F594,2),"")</f>
        <v/>
      </c>
      <c r="H594" s="38" t="str">
        <f>IF(AND('Détail des lignes'!$F591="Ligne",ISNUMBER(E594),ISNUMBER(F594)),ROUND(E594*F594,2),"")</f>
        <v/>
      </c>
    </row>
    <row r="595" ht="26" customHeight="1">
      <c r="A595" s="35" t="str">
        <f>IF(BPU!A595="","",BPU!A595)</f>
        <v/>
      </c>
      <c r="B595" s="32" t="str">
        <f>IF(BPU!B595="","",BPU!B595)</f>
        <v/>
      </c>
      <c r="C595" s="35" t="str">
        <f>IF(BPU!C595="","",BPU!C595)</f>
        <v/>
      </c>
      <c r="D595" s="36" t="n"/>
      <c r="E595" s="36" t="n"/>
      <c r="F595" s="37" t="str">
        <f>IF(BPU!D595="","",BPU!D595)</f>
        <v/>
      </c>
      <c r="G595" s="38" t="str">
        <f>IF(AND('Détail des lignes'!$F592="Ligne",ISNUMBER(D595),ISNUMBER(F595)),ROUND(D595*F595,2),"")</f>
        <v/>
      </c>
      <c r="H595" s="38" t="str">
        <f>IF(AND('Détail des lignes'!$F592="Ligne",ISNUMBER(E595),ISNUMBER(F595)),ROUND(E595*F595,2),"")</f>
        <v/>
      </c>
    </row>
    <row r="596" ht="26" customHeight="1">
      <c r="A596" s="35" t="str">
        <f>IF(BPU!A596="","",BPU!A596)</f>
        <v/>
      </c>
      <c r="B596" s="32" t="str">
        <f>IF(BPU!B596="","",BPU!B596)</f>
        <v/>
      </c>
      <c r="C596" s="35" t="str">
        <f>IF(BPU!C596="","",BPU!C596)</f>
        <v/>
      </c>
      <c r="D596" s="36" t="n"/>
      <c r="E596" s="36" t="n"/>
      <c r="F596" s="37" t="str">
        <f>IF(BPU!D596="","",BPU!D596)</f>
        <v/>
      </c>
      <c r="G596" s="38" t="str">
        <f>IF(AND('Détail des lignes'!$F593="Ligne",ISNUMBER(D596),ISNUMBER(F596)),ROUND(D596*F596,2),"")</f>
        <v/>
      </c>
      <c r="H596" s="38" t="str">
        <f>IF(AND('Détail des lignes'!$F593="Ligne",ISNUMBER(E596),ISNUMBER(F596)),ROUND(E596*F596,2),"")</f>
        <v/>
      </c>
    </row>
    <row r="597" ht="26" customHeight="1">
      <c r="A597" s="35" t="str">
        <f>IF(BPU!A597="","",BPU!A597)</f>
        <v/>
      </c>
      <c r="B597" s="32" t="str">
        <f>IF(BPU!B597="","",BPU!B597)</f>
        <v/>
      </c>
      <c r="C597" s="35" t="str">
        <f>IF(BPU!C597="","",BPU!C597)</f>
        <v/>
      </c>
      <c r="D597" s="36" t="n"/>
      <c r="E597" s="36" t="n"/>
      <c r="F597" s="37" t="str">
        <f>IF(BPU!D597="","",BPU!D597)</f>
        <v/>
      </c>
      <c r="G597" s="38" t="str">
        <f>IF(AND('Détail des lignes'!$F594="Ligne",ISNUMBER(D597),ISNUMBER(F597)),ROUND(D597*F597,2),"")</f>
        <v/>
      </c>
      <c r="H597" s="38" t="str">
        <f>IF(AND('Détail des lignes'!$F594="Ligne",ISNUMBER(E597),ISNUMBER(F597)),ROUND(E597*F597,2),"")</f>
        <v/>
      </c>
    </row>
    <row r="598" ht="26" customHeight="1">
      <c r="A598" s="35" t="str">
        <f>IF(BPU!A598="","",BPU!A598)</f>
        <v/>
      </c>
      <c r="B598" s="32" t="str">
        <f>IF(BPU!B598="","",BPU!B598)</f>
        <v/>
      </c>
      <c r="C598" s="35" t="str">
        <f>IF(BPU!C598="","",BPU!C598)</f>
        <v/>
      </c>
      <c r="D598" s="36" t="n"/>
      <c r="E598" s="36" t="n"/>
      <c r="F598" s="37" t="str">
        <f>IF(BPU!D598="","",BPU!D598)</f>
        <v/>
      </c>
      <c r="G598" s="38" t="str">
        <f>IF(AND('Détail des lignes'!$F595="Ligne",ISNUMBER(D598),ISNUMBER(F598)),ROUND(D598*F598,2),"")</f>
        <v/>
      </c>
      <c r="H598" s="38" t="str">
        <f>IF(AND('Détail des lignes'!$F595="Ligne",ISNUMBER(E598),ISNUMBER(F598)),ROUND(E598*F598,2),"")</f>
        <v/>
      </c>
    </row>
    <row r="599" ht="26" customHeight="1">
      <c r="A599" s="35" t="str">
        <f>IF(BPU!A599="","",BPU!A599)</f>
        <v/>
      </c>
      <c r="B599" s="32" t="str">
        <f>IF(BPU!B599="","",BPU!B599)</f>
        <v/>
      </c>
      <c r="C599" s="35" t="str">
        <f>IF(BPU!C599="","",BPU!C599)</f>
        <v/>
      </c>
      <c r="D599" s="36" t="n"/>
      <c r="E599" s="36" t="n"/>
      <c r="F599" s="37" t="str">
        <f>IF(BPU!D599="","",BPU!D599)</f>
        <v/>
      </c>
      <c r="G599" s="38" t="str">
        <f>IF(AND('Détail des lignes'!$F596="Ligne",ISNUMBER(D599),ISNUMBER(F599)),ROUND(D599*F599,2),"")</f>
        <v/>
      </c>
      <c r="H599" s="38" t="str">
        <f>IF(AND('Détail des lignes'!$F596="Ligne",ISNUMBER(E599),ISNUMBER(F599)),ROUND(E599*F599,2),"")</f>
        <v/>
      </c>
    </row>
    <row r="600" ht="26" customHeight="1">
      <c r="A600" s="35" t="str">
        <f>IF(BPU!A600="","",BPU!A600)</f>
        <v/>
      </c>
      <c r="B600" s="32" t="str">
        <f>IF(BPU!B600="","",BPU!B600)</f>
        <v/>
      </c>
      <c r="C600" s="35" t="str">
        <f>IF(BPU!C600="","",BPU!C600)</f>
        <v/>
      </c>
      <c r="D600" s="36" t="n"/>
      <c r="E600" s="36" t="n"/>
      <c r="F600" s="37" t="str">
        <f>IF(BPU!D600="","",BPU!D600)</f>
        <v/>
      </c>
      <c r="G600" s="38" t="str">
        <f>IF(AND('Détail des lignes'!$F597="Ligne",ISNUMBER(D600),ISNUMBER(F600)),ROUND(D600*F600,2),"")</f>
        <v/>
      </c>
      <c r="H600" s="38" t="str">
        <f>IF(AND('Détail des lignes'!$F597="Ligne",ISNUMBER(E600),ISNUMBER(F600)),ROUND(E600*F600,2),"")</f>
        <v/>
      </c>
    </row>
    <row r="601" ht="26" customHeight="1">
      <c r="A601" s="35" t="str">
        <f>IF(BPU!A601="","",BPU!A601)</f>
        <v/>
      </c>
      <c r="B601" s="32" t="str">
        <f>IF(BPU!B601="","",BPU!B601)</f>
        <v/>
      </c>
      <c r="C601" s="35" t="str">
        <f>IF(BPU!C601="","",BPU!C601)</f>
        <v/>
      </c>
      <c r="D601" s="36" t="n"/>
      <c r="E601" s="36" t="n"/>
      <c r="F601" s="37" t="str">
        <f>IF(BPU!D601="","",BPU!D601)</f>
        <v/>
      </c>
      <c r="G601" s="38" t="str">
        <f>IF(AND('Détail des lignes'!$F598="Ligne",ISNUMBER(D601),ISNUMBER(F601)),ROUND(D601*F601,2),"")</f>
        <v/>
      </c>
      <c r="H601" s="38" t="str">
        <f>IF(AND('Détail des lignes'!$F598="Ligne",ISNUMBER(E601),ISNUMBER(F601)),ROUND(E601*F601,2),"")</f>
        <v/>
      </c>
    </row>
    <row r="602" ht="26" customHeight="1">
      <c r="A602" s="35" t="str">
        <f>IF(BPU!A602="","",BPU!A602)</f>
        <v/>
      </c>
      <c r="B602" s="32" t="str">
        <f>IF(BPU!B602="","",BPU!B602)</f>
        <v/>
      </c>
      <c r="C602" s="35" t="str">
        <f>IF(BPU!C602="","",BPU!C602)</f>
        <v/>
      </c>
      <c r="D602" s="36" t="n"/>
      <c r="E602" s="36" t="n"/>
      <c r="F602" s="37" t="str">
        <f>IF(BPU!D602="","",BPU!D602)</f>
        <v/>
      </c>
      <c r="G602" s="38" t="str">
        <f>IF(AND('Détail des lignes'!$F599="Ligne",ISNUMBER(D602),ISNUMBER(F602)),ROUND(D602*F602,2),"")</f>
        <v/>
      </c>
      <c r="H602" s="38" t="str">
        <f>IF(AND('Détail des lignes'!$F599="Ligne",ISNUMBER(E602),ISNUMBER(F602)),ROUND(E602*F602,2),"")</f>
        <v/>
      </c>
    </row>
    <row r="603" ht="26" customHeight="1">
      <c r="A603" s="35" t="str">
        <f>IF(BPU!A603="","",BPU!A603)</f>
        <v/>
      </c>
      <c r="B603" s="32" t="str">
        <f>IF(BPU!B603="","",BPU!B603)</f>
        <v/>
      </c>
      <c r="C603" s="35" t="str">
        <f>IF(BPU!C603="","",BPU!C603)</f>
        <v/>
      </c>
      <c r="D603" s="36" t="n"/>
      <c r="E603" s="36" t="n"/>
      <c r="F603" s="37" t="str">
        <f>IF(BPU!D603="","",BPU!D603)</f>
        <v/>
      </c>
      <c r="G603" s="38" t="str">
        <f>IF(AND('Détail des lignes'!$F600="Ligne",ISNUMBER(D603),ISNUMBER(F603)),ROUND(D603*F603,2),"")</f>
        <v/>
      </c>
      <c r="H603" s="38" t="str">
        <f>IF(AND('Détail des lignes'!$F600="Ligne",ISNUMBER(E603),ISNUMBER(F603)),ROUND(E603*F603,2),"")</f>
        <v/>
      </c>
    </row>
    <row r="604" ht="26" customHeight="1">
      <c r="A604" s="35" t="str">
        <f>IF(BPU!A604="","",BPU!A604)</f>
        <v/>
      </c>
      <c r="B604" s="32" t="str">
        <f>IF(BPU!B604="","",BPU!B604)</f>
        <v/>
      </c>
      <c r="C604" s="35" t="str">
        <f>IF(BPU!C604="","",BPU!C604)</f>
        <v/>
      </c>
      <c r="D604" s="36" t="n"/>
      <c r="E604" s="36" t="n"/>
      <c r="F604" s="37" t="str">
        <f>IF(BPU!D604="","",BPU!D604)</f>
        <v/>
      </c>
      <c r="G604" s="38" t="str">
        <f>IF(AND('Détail des lignes'!$F601="Ligne",ISNUMBER(D604),ISNUMBER(F604)),ROUND(D604*F604,2),"")</f>
        <v/>
      </c>
      <c r="H604" s="38" t="str">
        <f>IF(AND('Détail des lignes'!$F601="Ligne",ISNUMBER(E604),ISNUMBER(F604)),ROUND(E604*F604,2),"")</f>
        <v/>
      </c>
    </row>
    <row r="605" ht="26" customHeight="1">
      <c r="A605" s="35" t="str">
        <f>IF(BPU!A605="","",BPU!A605)</f>
        <v/>
      </c>
      <c r="B605" s="32" t="str">
        <f>IF(BPU!B605="","",BPU!B605)</f>
        <v/>
      </c>
      <c r="C605" s="35" t="str">
        <f>IF(BPU!C605="","",BPU!C605)</f>
        <v/>
      </c>
      <c r="D605" s="36" t="n"/>
      <c r="E605" s="36" t="n"/>
      <c r="F605" s="37" t="str">
        <f>IF(BPU!D605="","",BPU!D605)</f>
        <v/>
      </c>
      <c r="G605" s="38" t="str">
        <f>IF(AND('Détail des lignes'!$F602="Ligne",ISNUMBER(D605),ISNUMBER(F605)),ROUND(D605*F605,2),"")</f>
        <v/>
      </c>
      <c r="H605" s="38" t="str">
        <f>IF(AND('Détail des lignes'!$F602="Ligne",ISNUMBER(E605),ISNUMBER(F605)),ROUND(E605*F605,2),"")</f>
        <v/>
      </c>
    </row>
    <row r="606" ht="26" customHeight="1">
      <c r="A606" s="35" t="str">
        <f>IF(BPU!A606="","",BPU!A606)</f>
        <v/>
      </c>
      <c r="B606" s="32" t="str">
        <f>IF(BPU!B606="","",BPU!B606)</f>
        <v/>
      </c>
      <c r="C606" s="35" t="str">
        <f>IF(BPU!C606="","",BPU!C606)</f>
        <v/>
      </c>
      <c r="D606" s="36" t="n"/>
      <c r="E606" s="36" t="n"/>
      <c r="F606" s="37" t="str">
        <f>IF(BPU!D606="","",BPU!D606)</f>
        <v/>
      </c>
      <c r="G606" s="38" t="str">
        <f>IF(AND('Détail des lignes'!$F603="Ligne",ISNUMBER(D606),ISNUMBER(F606)),ROUND(D606*F606,2),"")</f>
        <v/>
      </c>
      <c r="H606" s="38" t="str">
        <f>IF(AND('Détail des lignes'!$F603="Ligne",ISNUMBER(E606),ISNUMBER(F606)),ROUND(E606*F606,2),"")</f>
        <v/>
      </c>
    </row>
    <row r="607" ht="26" customHeight="1">
      <c r="A607" s="35" t="str">
        <f>IF(BPU!A607="","",BPU!A607)</f>
        <v/>
      </c>
      <c r="B607" s="32" t="str">
        <f>IF(BPU!B607="","",BPU!B607)</f>
        <v/>
      </c>
      <c r="C607" s="35" t="str">
        <f>IF(BPU!C607="","",BPU!C607)</f>
        <v/>
      </c>
      <c r="D607" s="36" t="n"/>
      <c r="E607" s="36" t="n"/>
      <c r="F607" s="37" t="str">
        <f>IF(BPU!D607="","",BPU!D607)</f>
        <v/>
      </c>
      <c r="G607" s="38" t="str">
        <f>IF(AND('Détail des lignes'!$F604="Ligne",ISNUMBER(D607),ISNUMBER(F607)),ROUND(D607*F607,2),"")</f>
        <v/>
      </c>
      <c r="H607" s="38" t="str">
        <f>IF(AND('Détail des lignes'!$F604="Ligne",ISNUMBER(E607),ISNUMBER(F607)),ROUND(E607*F607,2),"")</f>
        <v/>
      </c>
    </row>
    <row r="608" ht="26" customHeight="1">
      <c r="A608" s="35" t="str">
        <f>IF(BPU!A608="","",BPU!A608)</f>
        <v/>
      </c>
      <c r="B608" s="32" t="str">
        <f>IF(BPU!B608="","",BPU!B608)</f>
        <v/>
      </c>
      <c r="C608" s="35" t="str">
        <f>IF(BPU!C608="","",BPU!C608)</f>
        <v/>
      </c>
      <c r="D608" s="36" t="n"/>
      <c r="E608" s="36" t="n"/>
      <c r="F608" s="37" t="str">
        <f>IF(BPU!D608="","",BPU!D608)</f>
        <v/>
      </c>
      <c r="G608" s="38" t="str">
        <f>IF(AND('Détail des lignes'!$F605="Ligne",ISNUMBER(D608),ISNUMBER(F608)),ROUND(D608*F608,2),"")</f>
        <v/>
      </c>
      <c r="H608" s="38" t="str">
        <f>IF(AND('Détail des lignes'!$F605="Ligne",ISNUMBER(E608),ISNUMBER(F608)),ROUND(E608*F608,2),"")</f>
        <v/>
      </c>
    </row>
    <row r="609" ht="26" customHeight="1">
      <c r="A609" s="35" t="str">
        <f>IF(BPU!A609="","",BPU!A609)</f>
        <v/>
      </c>
      <c r="B609" s="32" t="str">
        <f>IF(BPU!B609="","",BPU!B609)</f>
        <v/>
      </c>
      <c r="C609" s="35" t="str">
        <f>IF(BPU!C609="","",BPU!C609)</f>
        <v/>
      </c>
      <c r="D609" s="36" t="n"/>
      <c r="E609" s="36" t="n"/>
      <c r="F609" s="37" t="str">
        <f>IF(BPU!D609="","",BPU!D609)</f>
        <v/>
      </c>
      <c r="G609" s="38" t="str">
        <f>IF(AND('Détail des lignes'!$F606="Ligne",ISNUMBER(D609),ISNUMBER(F609)),ROUND(D609*F609,2),"")</f>
        <v/>
      </c>
      <c r="H609" s="38" t="str">
        <f>IF(AND('Détail des lignes'!$F606="Ligne",ISNUMBER(E609),ISNUMBER(F609)),ROUND(E609*F609,2),"")</f>
        <v/>
      </c>
    </row>
    <row r="610" ht="26" customHeight="1">
      <c r="A610" s="35" t="str">
        <f>IF(BPU!A610="","",BPU!A610)</f>
        <v/>
      </c>
      <c r="B610" s="32" t="str">
        <f>IF(BPU!B610="","",BPU!B610)</f>
        <v/>
      </c>
      <c r="C610" s="35" t="str">
        <f>IF(BPU!C610="","",BPU!C610)</f>
        <v/>
      </c>
      <c r="D610" s="36" t="n"/>
      <c r="E610" s="36" t="n"/>
      <c r="F610" s="37" t="str">
        <f>IF(BPU!D610="","",BPU!D610)</f>
        <v/>
      </c>
      <c r="G610" s="38" t="str">
        <f>IF(AND('Détail des lignes'!$F607="Ligne",ISNUMBER(D610),ISNUMBER(F610)),ROUND(D610*F610,2),"")</f>
        <v/>
      </c>
      <c r="H610" s="38" t="str">
        <f>IF(AND('Détail des lignes'!$F607="Ligne",ISNUMBER(E610),ISNUMBER(F610)),ROUND(E610*F610,2),"")</f>
        <v/>
      </c>
    </row>
    <row r="611" ht="26" customHeight="1">
      <c r="A611" s="35" t="str">
        <f>IF(BPU!A611="","",BPU!A611)</f>
        <v/>
      </c>
      <c r="B611" s="32" t="str">
        <f>IF(BPU!B611="","",BPU!B611)</f>
        <v/>
      </c>
      <c r="C611" s="35" t="str">
        <f>IF(BPU!C611="","",BPU!C611)</f>
        <v/>
      </c>
      <c r="D611" s="36" t="n"/>
      <c r="E611" s="36" t="n"/>
      <c r="F611" s="37" t="str">
        <f>IF(BPU!D611="","",BPU!D611)</f>
        <v/>
      </c>
      <c r="G611" s="38" t="str">
        <f>IF(AND('Détail des lignes'!$F608="Ligne",ISNUMBER(D611),ISNUMBER(F611)),ROUND(D611*F611,2),"")</f>
        <v/>
      </c>
      <c r="H611" s="38" t="str">
        <f>IF(AND('Détail des lignes'!$F608="Ligne",ISNUMBER(E611),ISNUMBER(F611)),ROUND(E611*F611,2),"")</f>
        <v/>
      </c>
    </row>
    <row r="612" ht="26" customHeight="1">
      <c r="A612" s="35" t="str">
        <f>IF(BPU!A612="","",BPU!A612)</f>
        <v/>
      </c>
      <c r="B612" s="32" t="str">
        <f>IF(BPU!B612="","",BPU!B612)</f>
        <v/>
      </c>
      <c r="C612" s="35" t="str">
        <f>IF(BPU!C612="","",BPU!C612)</f>
        <v/>
      </c>
      <c r="D612" s="36" t="n"/>
      <c r="E612" s="36" t="n"/>
      <c r="F612" s="37" t="str">
        <f>IF(BPU!D612="","",BPU!D612)</f>
        <v/>
      </c>
      <c r="G612" s="38" t="str">
        <f>IF(AND('Détail des lignes'!$F609="Ligne",ISNUMBER(D612),ISNUMBER(F612)),ROUND(D612*F612,2),"")</f>
        <v/>
      </c>
      <c r="H612" s="38" t="str">
        <f>IF(AND('Détail des lignes'!$F609="Ligne",ISNUMBER(E612),ISNUMBER(F612)),ROUND(E612*F612,2),"")</f>
        <v/>
      </c>
    </row>
    <row r="613" ht="26" customHeight="1">
      <c r="A613" s="35" t="str">
        <f>IF(BPU!A613="","",BPU!A613)</f>
        <v/>
      </c>
      <c r="B613" s="32" t="str">
        <f>IF(BPU!B613="","",BPU!B613)</f>
        <v/>
      </c>
      <c r="C613" s="35" t="str">
        <f>IF(BPU!C613="","",BPU!C613)</f>
        <v/>
      </c>
      <c r="D613" s="36" t="n"/>
      <c r="E613" s="36" t="n"/>
      <c r="F613" s="37" t="str">
        <f>IF(BPU!D613="","",BPU!D613)</f>
        <v/>
      </c>
      <c r="G613" s="38" t="str">
        <f>IF(AND('Détail des lignes'!$F610="Ligne",ISNUMBER(D613),ISNUMBER(F613)),ROUND(D613*F613,2),"")</f>
        <v/>
      </c>
      <c r="H613" s="38" t="str">
        <f>IF(AND('Détail des lignes'!$F610="Ligne",ISNUMBER(E613),ISNUMBER(F613)),ROUND(E613*F613,2),"")</f>
        <v/>
      </c>
    </row>
    <row r="614" ht="26" customHeight="1">
      <c r="A614" s="35" t="str">
        <f>IF(BPU!A614="","",BPU!A614)</f>
        <v/>
      </c>
      <c r="B614" s="32" t="str">
        <f>IF(BPU!B614="","",BPU!B614)</f>
        <v/>
      </c>
      <c r="C614" s="35" t="str">
        <f>IF(BPU!C614="","",BPU!C614)</f>
        <v/>
      </c>
      <c r="D614" s="36" t="n"/>
      <c r="E614" s="36" t="n"/>
      <c r="F614" s="37" t="str">
        <f>IF(BPU!D614="","",BPU!D614)</f>
        <v/>
      </c>
      <c r="G614" s="38" t="str">
        <f>IF(AND('Détail des lignes'!$F611="Ligne",ISNUMBER(D614),ISNUMBER(F614)),ROUND(D614*F614,2),"")</f>
        <v/>
      </c>
      <c r="H614" s="38" t="str">
        <f>IF(AND('Détail des lignes'!$F611="Ligne",ISNUMBER(E614),ISNUMBER(F614)),ROUND(E614*F614,2),"")</f>
        <v/>
      </c>
    </row>
    <row r="615" ht="26" customHeight="1">
      <c r="A615" s="35" t="str">
        <f>IF(BPU!A615="","",BPU!A615)</f>
        <v/>
      </c>
      <c r="B615" s="32" t="str">
        <f>IF(BPU!B615="","",BPU!B615)</f>
        <v/>
      </c>
      <c r="C615" s="35" t="str">
        <f>IF(BPU!C615="","",BPU!C615)</f>
        <v/>
      </c>
      <c r="D615" s="36" t="n"/>
      <c r="E615" s="36" t="n"/>
      <c r="F615" s="37" t="str">
        <f>IF(BPU!D615="","",BPU!D615)</f>
        <v/>
      </c>
      <c r="G615" s="38" t="str">
        <f>IF(AND('Détail des lignes'!$F612="Ligne",ISNUMBER(D615),ISNUMBER(F615)),ROUND(D615*F615,2),"")</f>
        <v/>
      </c>
      <c r="H615" s="38" t="str">
        <f>IF(AND('Détail des lignes'!$F612="Ligne",ISNUMBER(E615),ISNUMBER(F615)),ROUND(E615*F615,2),"")</f>
        <v/>
      </c>
    </row>
    <row r="616" ht="26" customHeight="1">
      <c r="A616" s="35" t="str">
        <f>IF(BPU!A616="","",BPU!A616)</f>
        <v/>
      </c>
      <c r="B616" s="32" t="str">
        <f>IF(BPU!B616="","",BPU!B616)</f>
        <v/>
      </c>
      <c r="C616" s="35" t="str">
        <f>IF(BPU!C616="","",BPU!C616)</f>
        <v/>
      </c>
      <c r="D616" s="36" t="n"/>
      <c r="E616" s="36" t="n"/>
      <c r="F616" s="37" t="str">
        <f>IF(BPU!D616="","",BPU!D616)</f>
        <v/>
      </c>
      <c r="G616" s="38" t="str">
        <f>IF(AND('Détail des lignes'!$F613="Ligne",ISNUMBER(D616),ISNUMBER(F616)),ROUND(D616*F616,2),"")</f>
        <v/>
      </c>
      <c r="H616" s="38" t="str">
        <f>IF(AND('Détail des lignes'!$F613="Ligne",ISNUMBER(E616),ISNUMBER(F616)),ROUND(E616*F616,2),"")</f>
        <v/>
      </c>
    </row>
    <row r="617" ht="26" customHeight="1">
      <c r="A617" s="35" t="str">
        <f>IF(BPU!A617="","",BPU!A617)</f>
        <v/>
      </c>
      <c r="B617" s="32" t="str">
        <f>IF(BPU!B617="","",BPU!B617)</f>
        <v/>
      </c>
      <c r="C617" s="35" t="str">
        <f>IF(BPU!C617="","",BPU!C617)</f>
        <v/>
      </c>
      <c r="D617" s="36" t="n"/>
      <c r="E617" s="36" t="n"/>
      <c r="F617" s="37" t="str">
        <f>IF(BPU!D617="","",BPU!D617)</f>
        <v/>
      </c>
      <c r="G617" s="38" t="str">
        <f>IF(AND('Détail des lignes'!$F614="Ligne",ISNUMBER(D617),ISNUMBER(F617)),ROUND(D617*F617,2),"")</f>
        <v/>
      </c>
      <c r="H617" s="38" t="str">
        <f>IF(AND('Détail des lignes'!$F614="Ligne",ISNUMBER(E617),ISNUMBER(F617)),ROUND(E617*F617,2),"")</f>
        <v/>
      </c>
    </row>
    <row r="618" ht="26" customHeight="1">
      <c r="A618" s="35" t="str">
        <f>IF(BPU!A618="","",BPU!A618)</f>
        <v/>
      </c>
      <c r="B618" s="32" t="str">
        <f>IF(BPU!B618="","",BPU!B618)</f>
        <v/>
      </c>
      <c r="C618" s="35" t="str">
        <f>IF(BPU!C618="","",BPU!C618)</f>
        <v/>
      </c>
      <c r="D618" s="36" t="n"/>
      <c r="E618" s="36" t="n"/>
      <c r="F618" s="37" t="str">
        <f>IF(BPU!D618="","",BPU!D618)</f>
        <v/>
      </c>
      <c r="G618" s="38" t="str">
        <f>IF(AND('Détail des lignes'!$F615="Ligne",ISNUMBER(D618),ISNUMBER(F618)),ROUND(D618*F618,2),"")</f>
        <v/>
      </c>
      <c r="H618" s="38" t="str">
        <f>IF(AND('Détail des lignes'!$F615="Ligne",ISNUMBER(E618),ISNUMBER(F618)),ROUND(E618*F618,2),"")</f>
        <v/>
      </c>
    </row>
    <row r="619" ht="26" customHeight="1">
      <c r="A619" s="35" t="str">
        <f>IF(BPU!A619="","",BPU!A619)</f>
        <v/>
      </c>
      <c r="B619" s="32" t="str">
        <f>IF(BPU!B619="","",BPU!B619)</f>
        <v/>
      </c>
      <c r="C619" s="35" t="str">
        <f>IF(BPU!C619="","",BPU!C619)</f>
        <v/>
      </c>
      <c r="D619" s="36" t="n"/>
      <c r="E619" s="36" t="n"/>
      <c r="F619" s="37" t="str">
        <f>IF(BPU!D619="","",BPU!D619)</f>
        <v/>
      </c>
      <c r="G619" s="38" t="str">
        <f>IF(AND('Détail des lignes'!$F616="Ligne",ISNUMBER(D619),ISNUMBER(F619)),ROUND(D619*F619,2),"")</f>
        <v/>
      </c>
      <c r="H619" s="38" t="str">
        <f>IF(AND('Détail des lignes'!$F616="Ligne",ISNUMBER(E619),ISNUMBER(F619)),ROUND(E619*F619,2),"")</f>
        <v/>
      </c>
    </row>
    <row r="620" ht="26" customHeight="1">
      <c r="A620" s="35" t="str">
        <f>IF(BPU!A620="","",BPU!A620)</f>
        <v/>
      </c>
      <c r="B620" s="32" t="str">
        <f>IF(BPU!B620="","",BPU!B620)</f>
        <v/>
      </c>
      <c r="C620" s="35" t="str">
        <f>IF(BPU!C620="","",BPU!C620)</f>
        <v/>
      </c>
      <c r="D620" s="36" t="n"/>
      <c r="E620" s="36" t="n"/>
      <c r="F620" s="37" t="str">
        <f>IF(BPU!D620="","",BPU!D620)</f>
        <v/>
      </c>
      <c r="G620" s="38" t="str">
        <f>IF(AND('Détail des lignes'!$F617="Ligne",ISNUMBER(D620),ISNUMBER(F620)),ROUND(D620*F620,2),"")</f>
        <v/>
      </c>
      <c r="H620" s="38" t="str">
        <f>IF(AND('Détail des lignes'!$F617="Ligne",ISNUMBER(E620),ISNUMBER(F620)),ROUND(E620*F620,2),"")</f>
        <v/>
      </c>
    </row>
    <row r="621" ht="26" customHeight="1">
      <c r="A621" s="35" t="str">
        <f>IF(BPU!A621="","",BPU!A621)</f>
        <v/>
      </c>
      <c r="B621" s="32" t="str">
        <f>IF(BPU!B621="","",BPU!B621)</f>
        <v/>
      </c>
      <c r="C621" s="35" t="str">
        <f>IF(BPU!C621="","",BPU!C621)</f>
        <v/>
      </c>
      <c r="D621" s="36" t="n"/>
      <c r="E621" s="36" t="n"/>
      <c r="F621" s="37" t="str">
        <f>IF(BPU!D621="","",BPU!D621)</f>
        <v/>
      </c>
      <c r="G621" s="38" t="str">
        <f>IF(AND('Détail des lignes'!$F618="Ligne",ISNUMBER(D621),ISNUMBER(F621)),ROUND(D621*F621,2),"")</f>
        <v/>
      </c>
      <c r="H621" s="38" t="str">
        <f>IF(AND('Détail des lignes'!$F618="Ligne",ISNUMBER(E621),ISNUMBER(F621)),ROUND(E621*F621,2),"")</f>
        <v/>
      </c>
    </row>
    <row r="622" ht="26" customHeight="1">
      <c r="A622" s="35" t="str">
        <f>IF(BPU!A622="","",BPU!A622)</f>
        <v/>
      </c>
      <c r="B622" s="32" t="str">
        <f>IF(BPU!B622="","",BPU!B622)</f>
        <v/>
      </c>
      <c r="C622" s="35" t="str">
        <f>IF(BPU!C622="","",BPU!C622)</f>
        <v/>
      </c>
      <c r="D622" s="36" t="n"/>
      <c r="E622" s="36" t="n"/>
      <c r="F622" s="37" t="str">
        <f>IF(BPU!D622="","",BPU!D622)</f>
        <v/>
      </c>
      <c r="G622" s="38" t="str">
        <f>IF(AND('Détail des lignes'!$F619="Ligne",ISNUMBER(D622),ISNUMBER(F622)),ROUND(D622*F622,2),"")</f>
        <v/>
      </c>
      <c r="H622" s="38" t="str">
        <f>IF(AND('Détail des lignes'!$F619="Ligne",ISNUMBER(E622),ISNUMBER(F622)),ROUND(E622*F622,2),"")</f>
        <v/>
      </c>
    </row>
    <row r="623" ht="26" customHeight="1">
      <c r="A623" s="35" t="str">
        <f>IF(BPU!A623="","",BPU!A623)</f>
        <v/>
      </c>
      <c r="B623" s="32" t="str">
        <f>IF(BPU!B623="","",BPU!B623)</f>
        <v/>
      </c>
      <c r="C623" s="35" t="str">
        <f>IF(BPU!C623="","",BPU!C623)</f>
        <v/>
      </c>
      <c r="D623" s="36" t="n"/>
      <c r="E623" s="36" t="n"/>
      <c r="F623" s="37" t="str">
        <f>IF(BPU!D623="","",BPU!D623)</f>
        <v/>
      </c>
      <c r="G623" s="38" t="str">
        <f>IF(AND('Détail des lignes'!$F620="Ligne",ISNUMBER(D623),ISNUMBER(F623)),ROUND(D623*F623,2),"")</f>
        <v/>
      </c>
      <c r="H623" s="38" t="str">
        <f>IF(AND('Détail des lignes'!$F620="Ligne",ISNUMBER(E623),ISNUMBER(F623)),ROUND(E623*F623,2),"")</f>
        <v/>
      </c>
    </row>
    <row r="624" ht="26" customHeight="1">
      <c r="A624" s="35" t="str">
        <f>IF(BPU!A624="","",BPU!A624)</f>
        <v/>
      </c>
      <c r="B624" s="32" t="str">
        <f>IF(BPU!B624="","",BPU!B624)</f>
        <v/>
      </c>
      <c r="C624" s="35" t="str">
        <f>IF(BPU!C624="","",BPU!C624)</f>
        <v/>
      </c>
      <c r="D624" s="36" t="n"/>
      <c r="E624" s="36" t="n"/>
      <c r="F624" s="37" t="str">
        <f>IF(BPU!D624="","",BPU!D624)</f>
        <v/>
      </c>
      <c r="G624" s="38" t="str">
        <f>IF(AND('Détail des lignes'!$F621="Ligne",ISNUMBER(D624),ISNUMBER(F624)),ROUND(D624*F624,2),"")</f>
        <v/>
      </c>
      <c r="H624" s="38" t="str">
        <f>IF(AND('Détail des lignes'!$F621="Ligne",ISNUMBER(E624),ISNUMBER(F624)),ROUND(E624*F624,2),"")</f>
        <v/>
      </c>
    </row>
    <row r="625" ht="26" customHeight="1">
      <c r="A625" s="35" t="str">
        <f>IF(BPU!A625="","",BPU!A625)</f>
        <v/>
      </c>
      <c r="B625" s="32" t="str">
        <f>IF(BPU!B625="","",BPU!B625)</f>
        <v/>
      </c>
      <c r="C625" s="35" t="str">
        <f>IF(BPU!C625="","",BPU!C625)</f>
        <v/>
      </c>
      <c r="D625" s="36" t="n"/>
      <c r="E625" s="36" t="n"/>
      <c r="F625" s="37" t="str">
        <f>IF(BPU!D625="","",BPU!D625)</f>
        <v/>
      </c>
      <c r="G625" s="38" t="str">
        <f>IF(AND('Détail des lignes'!$F622="Ligne",ISNUMBER(D625),ISNUMBER(F625)),ROUND(D625*F625,2),"")</f>
        <v/>
      </c>
      <c r="H625" s="38" t="str">
        <f>IF(AND('Détail des lignes'!$F622="Ligne",ISNUMBER(E625),ISNUMBER(F625)),ROUND(E625*F625,2),"")</f>
        <v/>
      </c>
    </row>
    <row r="626" ht="26" customHeight="1">
      <c r="A626" s="35" t="str">
        <f>IF(BPU!A626="","",BPU!A626)</f>
        <v/>
      </c>
      <c r="B626" s="32" t="str">
        <f>IF(BPU!B626="","",BPU!B626)</f>
        <v/>
      </c>
      <c r="C626" s="35" t="str">
        <f>IF(BPU!C626="","",BPU!C626)</f>
        <v/>
      </c>
      <c r="D626" s="36" t="n"/>
      <c r="E626" s="36" t="n"/>
      <c r="F626" s="37" t="str">
        <f>IF(BPU!D626="","",BPU!D626)</f>
        <v/>
      </c>
      <c r="G626" s="38" t="str">
        <f>IF(AND('Détail des lignes'!$F623="Ligne",ISNUMBER(D626),ISNUMBER(F626)),ROUND(D626*F626,2),"")</f>
        <v/>
      </c>
      <c r="H626" s="38" t="str">
        <f>IF(AND('Détail des lignes'!$F623="Ligne",ISNUMBER(E626),ISNUMBER(F626)),ROUND(E626*F626,2),"")</f>
        <v/>
      </c>
    </row>
    <row r="627" ht="26" customHeight="1">
      <c r="A627" s="35" t="str">
        <f>IF(BPU!A627="","",BPU!A627)</f>
        <v/>
      </c>
      <c r="B627" s="32" t="str">
        <f>IF(BPU!B627="","",BPU!B627)</f>
        <v/>
      </c>
      <c r="C627" s="35" t="str">
        <f>IF(BPU!C627="","",BPU!C627)</f>
        <v/>
      </c>
      <c r="D627" s="36" t="n"/>
      <c r="E627" s="36" t="n"/>
      <c r="F627" s="37" t="str">
        <f>IF(BPU!D627="","",BPU!D627)</f>
        <v/>
      </c>
      <c r="G627" s="38" t="str">
        <f>IF(AND('Détail des lignes'!$F624="Ligne",ISNUMBER(D627),ISNUMBER(F627)),ROUND(D627*F627,2),"")</f>
        <v/>
      </c>
      <c r="H627" s="38" t="str">
        <f>IF(AND('Détail des lignes'!$F624="Ligne",ISNUMBER(E627),ISNUMBER(F627)),ROUND(E627*F627,2),"")</f>
        <v/>
      </c>
    </row>
    <row r="628" ht="26" customHeight="1">
      <c r="A628" s="35" t="str">
        <f>IF(BPU!A628="","",BPU!A628)</f>
        <v/>
      </c>
      <c r="B628" s="32" t="str">
        <f>IF(BPU!B628="","",BPU!B628)</f>
        <v/>
      </c>
      <c r="C628" s="35" t="str">
        <f>IF(BPU!C628="","",BPU!C628)</f>
        <v/>
      </c>
      <c r="D628" s="36" t="n"/>
      <c r="E628" s="36" t="n"/>
      <c r="F628" s="37" t="str">
        <f>IF(BPU!D628="","",BPU!D628)</f>
        <v/>
      </c>
      <c r="G628" s="38" t="str">
        <f>IF(AND('Détail des lignes'!$F625="Ligne",ISNUMBER(D628),ISNUMBER(F628)),ROUND(D628*F628,2),"")</f>
        <v/>
      </c>
      <c r="H628" s="38" t="str">
        <f>IF(AND('Détail des lignes'!$F625="Ligne",ISNUMBER(E628),ISNUMBER(F628)),ROUND(E628*F628,2),"")</f>
        <v/>
      </c>
    </row>
    <row r="629" ht="26" customHeight="1">
      <c r="A629" s="35" t="str">
        <f>IF(BPU!A629="","",BPU!A629)</f>
        <v/>
      </c>
      <c r="B629" s="32" t="str">
        <f>IF(BPU!B629="","",BPU!B629)</f>
        <v/>
      </c>
      <c r="C629" s="35" t="str">
        <f>IF(BPU!C629="","",BPU!C629)</f>
        <v/>
      </c>
      <c r="D629" s="36" t="n"/>
      <c r="E629" s="36" t="n"/>
      <c r="F629" s="37" t="str">
        <f>IF(BPU!D629="","",BPU!D629)</f>
        <v/>
      </c>
      <c r="G629" s="38" t="str">
        <f>IF(AND('Détail des lignes'!$F626="Ligne",ISNUMBER(D629),ISNUMBER(F629)),ROUND(D629*F629,2),"")</f>
        <v/>
      </c>
      <c r="H629" s="38" t="str">
        <f>IF(AND('Détail des lignes'!$F626="Ligne",ISNUMBER(E629),ISNUMBER(F629)),ROUND(E629*F629,2),"")</f>
        <v/>
      </c>
    </row>
    <row r="630" ht="26" customHeight="1">
      <c r="A630" s="35" t="str">
        <f>IF(BPU!A630="","",BPU!A630)</f>
        <v/>
      </c>
      <c r="B630" s="32" t="str">
        <f>IF(BPU!B630="","",BPU!B630)</f>
        <v/>
      </c>
      <c r="C630" s="35" t="str">
        <f>IF(BPU!C630="","",BPU!C630)</f>
        <v/>
      </c>
      <c r="D630" s="36" t="n"/>
      <c r="E630" s="36" t="n"/>
      <c r="F630" s="37" t="str">
        <f>IF(BPU!D630="","",BPU!D630)</f>
        <v/>
      </c>
      <c r="G630" s="38" t="str">
        <f>IF(AND('Détail des lignes'!$F627="Ligne",ISNUMBER(D630),ISNUMBER(F630)),ROUND(D630*F630,2),"")</f>
        <v/>
      </c>
      <c r="H630" s="38" t="str">
        <f>IF(AND('Détail des lignes'!$F627="Ligne",ISNUMBER(E630),ISNUMBER(F630)),ROUND(E630*F630,2),"")</f>
        <v/>
      </c>
    </row>
    <row r="631" ht="26" customHeight="1">
      <c r="A631" s="35" t="str">
        <f>IF(BPU!A631="","",BPU!A631)</f>
        <v/>
      </c>
      <c r="B631" s="32" t="str">
        <f>IF(BPU!B631="","",BPU!B631)</f>
        <v/>
      </c>
      <c r="C631" s="35" t="str">
        <f>IF(BPU!C631="","",BPU!C631)</f>
        <v/>
      </c>
      <c r="D631" s="36" t="n"/>
      <c r="E631" s="36" t="n"/>
      <c r="F631" s="37" t="str">
        <f>IF(BPU!D631="","",BPU!D631)</f>
        <v/>
      </c>
      <c r="G631" s="38" t="str">
        <f>IF(AND('Détail des lignes'!$F628="Ligne",ISNUMBER(D631),ISNUMBER(F631)),ROUND(D631*F631,2),"")</f>
        <v/>
      </c>
      <c r="H631" s="38" t="str">
        <f>IF(AND('Détail des lignes'!$F628="Ligne",ISNUMBER(E631),ISNUMBER(F631)),ROUND(E631*F631,2),"")</f>
        <v/>
      </c>
    </row>
    <row r="632" ht="26" customHeight="1">
      <c r="A632" s="35" t="str">
        <f>IF(BPU!A632="","",BPU!A632)</f>
        <v/>
      </c>
      <c r="B632" s="32" t="str">
        <f>IF(BPU!B632="","",BPU!B632)</f>
        <v/>
      </c>
      <c r="C632" s="35" t="str">
        <f>IF(BPU!C632="","",BPU!C632)</f>
        <v/>
      </c>
      <c r="D632" s="36" t="n"/>
      <c r="E632" s="36" t="n"/>
      <c r="F632" s="37" t="str">
        <f>IF(BPU!D632="","",BPU!D632)</f>
        <v/>
      </c>
      <c r="G632" s="38" t="str">
        <f>IF(AND('Détail des lignes'!$F629="Ligne",ISNUMBER(D632),ISNUMBER(F632)),ROUND(D632*F632,2),"")</f>
        <v/>
      </c>
      <c r="H632" s="38" t="str">
        <f>IF(AND('Détail des lignes'!$F629="Ligne",ISNUMBER(E632),ISNUMBER(F632)),ROUND(E632*F632,2),"")</f>
        <v/>
      </c>
    </row>
    <row r="633" ht="26" customHeight="1">
      <c r="A633" s="35" t="str">
        <f>IF(BPU!A633="","",BPU!A633)</f>
        <v/>
      </c>
      <c r="B633" s="32" t="str">
        <f>IF(BPU!B633="","",BPU!B633)</f>
        <v/>
      </c>
      <c r="C633" s="35" t="str">
        <f>IF(BPU!C633="","",BPU!C633)</f>
        <v/>
      </c>
      <c r="D633" s="36" t="n"/>
      <c r="E633" s="36" t="n"/>
      <c r="F633" s="37" t="str">
        <f>IF(BPU!D633="","",BPU!D633)</f>
        <v/>
      </c>
      <c r="G633" s="38" t="str">
        <f>IF(AND('Détail des lignes'!$F630="Ligne",ISNUMBER(D633),ISNUMBER(F633)),ROUND(D633*F633,2),"")</f>
        <v/>
      </c>
      <c r="H633" s="38" t="str">
        <f>IF(AND('Détail des lignes'!$F630="Ligne",ISNUMBER(E633),ISNUMBER(F633)),ROUND(E633*F633,2),"")</f>
        <v/>
      </c>
    </row>
    <row r="634" ht="26" customHeight="1">
      <c r="A634" s="35" t="str">
        <f>IF(BPU!A634="","",BPU!A634)</f>
        <v/>
      </c>
      <c r="B634" s="32" t="str">
        <f>IF(BPU!B634="","",BPU!B634)</f>
        <v/>
      </c>
      <c r="C634" s="35" t="str">
        <f>IF(BPU!C634="","",BPU!C634)</f>
        <v/>
      </c>
      <c r="D634" s="36" t="n"/>
      <c r="E634" s="36" t="n"/>
      <c r="F634" s="37" t="str">
        <f>IF(BPU!D634="","",BPU!D634)</f>
        <v/>
      </c>
      <c r="G634" s="38" t="str">
        <f>IF(AND('Détail des lignes'!$F631="Ligne",ISNUMBER(D634),ISNUMBER(F634)),ROUND(D634*F634,2),"")</f>
        <v/>
      </c>
      <c r="H634" s="38" t="str">
        <f>IF(AND('Détail des lignes'!$F631="Ligne",ISNUMBER(E634),ISNUMBER(F634)),ROUND(E634*F634,2),"")</f>
        <v/>
      </c>
    </row>
    <row r="635" ht="26" customHeight="1">
      <c r="A635" s="35" t="str">
        <f>IF(BPU!A635="","",BPU!A635)</f>
        <v/>
      </c>
      <c r="B635" s="32" t="str">
        <f>IF(BPU!B635="","",BPU!B635)</f>
        <v/>
      </c>
      <c r="C635" s="35" t="str">
        <f>IF(BPU!C635="","",BPU!C635)</f>
        <v/>
      </c>
      <c r="D635" s="36" t="n"/>
      <c r="E635" s="36" t="n"/>
      <c r="F635" s="37" t="str">
        <f>IF(BPU!D635="","",BPU!D635)</f>
        <v/>
      </c>
      <c r="G635" s="38" t="str">
        <f>IF(AND('Détail des lignes'!$F632="Ligne",ISNUMBER(D635),ISNUMBER(F635)),ROUND(D635*F635,2),"")</f>
        <v/>
      </c>
      <c r="H635" s="38" t="str">
        <f>IF(AND('Détail des lignes'!$F632="Ligne",ISNUMBER(E635),ISNUMBER(F635)),ROUND(E635*F635,2),"")</f>
        <v/>
      </c>
    </row>
    <row r="636" ht="26" customHeight="1">
      <c r="A636" s="35" t="str">
        <f>IF(BPU!A636="","",BPU!A636)</f>
        <v/>
      </c>
      <c r="B636" s="32" t="str">
        <f>IF(BPU!B636="","",BPU!B636)</f>
        <v/>
      </c>
      <c r="C636" s="35" t="str">
        <f>IF(BPU!C636="","",BPU!C636)</f>
        <v/>
      </c>
      <c r="D636" s="36" t="n"/>
      <c r="E636" s="36" t="n"/>
      <c r="F636" s="37" t="str">
        <f>IF(BPU!D636="","",BPU!D636)</f>
        <v/>
      </c>
      <c r="G636" s="38" t="str">
        <f>IF(AND('Détail des lignes'!$F633="Ligne",ISNUMBER(D636),ISNUMBER(F636)),ROUND(D636*F636,2),"")</f>
        <v/>
      </c>
      <c r="H636" s="38" t="str">
        <f>IF(AND('Détail des lignes'!$F633="Ligne",ISNUMBER(E636),ISNUMBER(F636)),ROUND(E636*F636,2),"")</f>
        <v/>
      </c>
    </row>
    <row r="637" ht="26" customHeight="1">
      <c r="A637" s="35" t="str">
        <f>IF(BPU!A637="","",BPU!A637)</f>
        <v/>
      </c>
      <c r="B637" s="32" t="str">
        <f>IF(BPU!B637="","",BPU!B637)</f>
        <v/>
      </c>
      <c r="C637" s="35" t="str">
        <f>IF(BPU!C637="","",BPU!C637)</f>
        <v/>
      </c>
      <c r="D637" s="36" t="n"/>
      <c r="E637" s="36" t="n"/>
      <c r="F637" s="37" t="str">
        <f>IF(BPU!D637="","",BPU!D637)</f>
        <v/>
      </c>
      <c r="G637" s="38" t="str">
        <f>IF(AND('Détail des lignes'!$F634="Ligne",ISNUMBER(D637),ISNUMBER(F637)),ROUND(D637*F637,2),"")</f>
        <v/>
      </c>
      <c r="H637" s="38" t="str">
        <f>IF(AND('Détail des lignes'!$F634="Ligne",ISNUMBER(E637),ISNUMBER(F637)),ROUND(E637*F637,2),"")</f>
        <v/>
      </c>
    </row>
    <row r="638" ht="26" customHeight="1">
      <c r="A638" s="35" t="str">
        <f>IF(BPU!A638="","",BPU!A638)</f>
        <v/>
      </c>
      <c r="B638" s="32" t="str">
        <f>IF(BPU!B638="","",BPU!B638)</f>
        <v/>
      </c>
      <c r="C638" s="35" t="str">
        <f>IF(BPU!C638="","",BPU!C638)</f>
        <v/>
      </c>
      <c r="D638" s="36" t="n"/>
      <c r="E638" s="36" t="n"/>
      <c r="F638" s="37" t="str">
        <f>IF(BPU!D638="","",BPU!D638)</f>
        <v/>
      </c>
      <c r="G638" s="38" t="str">
        <f>IF(AND('Détail des lignes'!$F635="Ligne",ISNUMBER(D638),ISNUMBER(F638)),ROUND(D638*F638,2),"")</f>
        <v/>
      </c>
      <c r="H638" s="38" t="str">
        <f>IF(AND('Détail des lignes'!$F635="Ligne",ISNUMBER(E638),ISNUMBER(F638)),ROUND(E638*F638,2),"")</f>
        <v/>
      </c>
    </row>
    <row r="639" ht="26" customHeight="1">
      <c r="A639" s="35" t="str">
        <f>IF(BPU!A639="","",BPU!A639)</f>
        <v/>
      </c>
      <c r="B639" s="32" t="str">
        <f>IF(BPU!B639="","",BPU!B639)</f>
        <v/>
      </c>
      <c r="C639" s="35" t="str">
        <f>IF(BPU!C639="","",BPU!C639)</f>
        <v/>
      </c>
      <c r="D639" s="36" t="n"/>
      <c r="E639" s="36" t="n"/>
      <c r="F639" s="37" t="str">
        <f>IF(BPU!D639="","",BPU!D639)</f>
        <v/>
      </c>
      <c r="G639" s="38" t="str">
        <f>IF(AND('Détail des lignes'!$F636="Ligne",ISNUMBER(D639),ISNUMBER(F639)),ROUND(D639*F639,2),"")</f>
        <v/>
      </c>
      <c r="H639" s="38" t="str">
        <f>IF(AND('Détail des lignes'!$F636="Ligne",ISNUMBER(E639),ISNUMBER(F639)),ROUND(E639*F639,2),"")</f>
        <v/>
      </c>
    </row>
    <row r="640" ht="26" customHeight="1">
      <c r="A640" s="35" t="str">
        <f>IF(BPU!A640="","",BPU!A640)</f>
        <v/>
      </c>
      <c r="B640" s="32" t="str">
        <f>IF(BPU!B640="","",BPU!B640)</f>
        <v/>
      </c>
      <c r="C640" s="35" t="str">
        <f>IF(BPU!C640="","",BPU!C640)</f>
        <v/>
      </c>
      <c r="D640" s="36" t="n"/>
      <c r="E640" s="36" t="n"/>
      <c r="F640" s="37" t="str">
        <f>IF(BPU!D640="","",BPU!D640)</f>
        <v/>
      </c>
      <c r="G640" s="38" t="str">
        <f>IF(AND('Détail des lignes'!$F637="Ligne",ISNUMBER(D640),ISNUMBER(F640)),ROUND(D640*F640,2),"")</f>
        <v/>
      </c>
      <c r="H640" s="38" t="str">
        <f>IF(AND('Détail des lignes'!$F637="Ligne",ISNUMBER(E640),ISNUMBER(F640)),ROUND(E640*F640,2),"")</f>
        <v/>
      </c>
    </row>
    <row r="641" ht="26" customHeight="1">
      <c r="A641" s="35" t="str">
        <f>IF(BPU!A641="","",BPU!A641)</f>
        <v/>
      </c>
      <c r="B641" s="32" t="str">
        <f>IF(BPU!B641="","",BPU!B641)</f>
        <v/>
      </c>
      <c r="C641" s="35" t="str">
        <f>IF(BPU!C641="","",BPU!C641)</f>
        <v/>
      </c>
      <c r="D641" s="36" t="n"/>
      <c r="E641" s="36" t="n"/>
      <c r="F641" s="37" t="str">
        <f>IF(BPU!D641="","",BPU!D641)</f>
        <v/>
      </c>
      <c r="G641" s="38" t="str">
        <f>IF(AND('Détail des lignes'!$F638="Ligne",ISNUMBER(D641),ISNUMBER(F641)),ROUND(D641*F641,2),"")</f>
        <v/>
      </c>
      <c r="H641" s="38" t="str">
        <f>IF(AND('Détail des lignes'!$F638="Ligne",ISNUMBER(E641),ISNUMBER(F641)),ROUND(E641*F641,2),"")</f>
        <v/>
      </c>
    </row>
    <row r="642" ht="26" customHeight="1">
      <c r="A642" s="35" t="str">
        <f>IF(BPU!A642="","",BPU!A642)</f>
        <v/>
      </c>
      <c r="B642" s="32" t="str">
        <f>IF(BPU!B642="","",BPU!B642)</f>
        <v/>
      </c>
      <c r="C642" s="35" t="str">
        <f>IF(BPU!C642="","",BPU!C642)</f>
        <v/>
      </c>
      <c r="D642" s="36" t="n"/>
      <c r="E642" s="36" t="n"/>
      <c r="F642" s="37" t="str">
        <f>IF(BPU!D642="","",BPU!D642)</f>
        <v/>
      </c>
      <c r="G642" s="38" t="str">
        <f>IF(AND('Détail des lignes'!$F639="Ligne",ISNUMBER(D642),ISNUMBER(F642)),ROUND(D642*F642,2),"")</f>
        <v/>
      </c>
      <c r="H642" s="38" t="str">
        <f>IF(AND('Détail des lignes'!$F639="Ligne",ISNUMBER(E642),ISNUMBER(F642)),ROUND(E642*F642,2),"")</f>
        <v/>
      </c>
    </row>
    <row r="643" ht="26" customHeight="1">
      <c r="A643" s="35" t="str">
        <f>IF(BPU!A643="","",BPU!A643)</f>
        <v/>
      </c>
      <c r="B643" s="32" t="str">
        <f>IF(BPU!B643="","",BPU!B643)</f>
        <v/>
      </c>
      <c r="C643" s="35" t="str">
        <f>IF(BPU!C643="","",BPU!C643)</f>
        <v/>
      </c>
      <c r="D643" s="36" t="n"/>
      <c r="E643" s="36" t="n"/>
      <c r="F643" s="37" t="str">
        <f>IF(BPU!D643="","",BPU!D643)</f>
        <v/>
      </c>
      <c r="G643" s="38" t="str">
        <f>IF(AND('Détail des lignes'!$F640="Ligne",ISNUMBER(D643),ISNUMBER(F643)),ROUND(D643*F643,2),"")</f>
        <v/>
      </c>
      <c r="H643" s="38" t="str">
        <f>IF(AND('Détail des lignes'!$F640="Ligne",ISNUMBER(E643),ISNUMBER(F643)),ROUND(E643*F643,2),"")</f>
        <v/>
      </c>
    </row>
    <row r="644" ht="26" customHeight="1">
      <c r="A644" s="35" t="str">
        <f>IF(BPU!A644="","",BPU!A644)</f>
        <v/>
      </c>
      <c r="B644" s="32" t="str">
        <f>IF(BPU!B644="","",BPU!B644)</f>
        <v/>
      </c>
      <c r="C644" s="35" t="str">
        <f>IF(BPU!C644="","",BPU!C644)</f>
        <v/>
      </c>
      <c r="D644" s="36" t="n"/>
      <c r="E644" s="36" t="n"/>
      <c r="F644" s="37" t="str">
        <f>IF(BPU!D644="","",BPU!D644)</f>
        <v/>
      </c>
      <c r="G644" s="38" t="str">
        <f>IF(AND('Détail des lignes'!$F641="Ligne",ISNUMBER(D644),ISNUMBER(F644)),ROUND(D644*F644,2),"")</f>
        <v/>
      </c>
      <c r="H644" s="38" t="str">
        <f>IF(AND('Détail des lignes'!$F641="Ligne",ISNUMBER(E644),ISNUMBER(F644)),ROUND(E644*F644,2),"")</f>
        <v/>
      </c>
    </row>
    <row r="645" ht="26" customHeight="1">
      <c r="A645" s="35" t="str">
        <f>IF(BPU!A645="","",BPU!A645)</f>
        <v/>
      </c>
      <c r="B645" s="32" t="str">
        <f>IF(BPU!B645="","",BPU!B645)</f>
        <v/>
      </c>
      <c r="C645" s="35" t="str">
        <f>IF(BPU!C645="","",BPU!C645)</f>
        <v/>
      </c>
      <c r="D645" s="36" t="n"/>
      <c r="E645" s="36" t="n"/>
      <c r="F645" s="37" t="str">
        <f>IF(BPU!D645="","",BPU!D645)</f>
        <v/>
      </c>
      <c r="G645" s="38" t="str">
        <f>IF(AND('Détail des lignes'!$F642="Ligne",ISNUMBER(D645),ISNUMBER(F645)),ROUND(D645*F645,2),"")</f>
        <v/>
      </c>
      <c r="H645" s="38" t="str">
        <f>IF(AND('Détail des lignes'!$F642="Ligne",ISNUMBER(E645),ISNUMBER(F645)),ROUND(E645*F645,2),"")</f>
        <v/>
      </c>
    </row>
    <row r="646" ht="26" customHeight="1">
      <c r="A646" s="35" t="str">
        <f>IF(BPU!A646="","",BPU!A646)</f>
        <v/>
      </c>
      <c r="B646" s="32" t="str">
        <f>IF(BPU!B646="","",BPU!B646)</f>
        <v/>
      </c>
      <c r="C646" s="35" t="str">
        <f>IF(BPU!C646="","",BPU!C646)</f>
        <v/>
      </c>
      <c r="D646" s="36" t="n"/>
      <c r="E646" s="36" t="n"/>
      <c r="F646" s="37" t="str">
        <f>IF(BPU!D646="","",BPU!D646)</f>
        <v/>
      </c>
      <c r="G646" s="38" t="str">
        <f>IF(AND('Détail des lignes'!$F643="Ligne",ISNUMBER(D646),ISNUMBER(F646)),ROUND(D646*F646,2),"")</f>
        <v/>
      </c>
      <c r="H646" s="38" t="str">
        <f>IF(AND('Détail des lignes'!$F643="Ligne",ISNUMBER(E646),ISNUMBER(F646)),ROUND(E646*F646,2),"")</f>
        <v/>
      </c>
    </row>
    <row r="647" ht="26" customHeight="1">
      <c r="A647" s="35" t="str">
        <f>IF(BPU!A647="","",BPU!A647)</f>
        <v/>
      </c>
      <c r="B647" s="32" t="str">
        <f>IF(BPU!B647="","",BPU!B647)</f>
        <v/>
      </c>
      <c r="C647" s="35" t="str">
        <f>IF(BPU!C647="","",BPU!C647)</f>
        <v/>
      </c>
      <c r="D647" s="36" t="n"/>
      <c r="E647" s="36" t="n"/>
      <c r="F647" s="37" t="str">
        <f>IF(BPU!D647="","",BPU!D647)</f>
        <v/>
      </c>
      <c r="G647" s="38" t="str">
        <f>IF(AND('Détail des lignes'!$F644="Ligne",ISNUMBER(D647),ISNUMBER(F647)),ROUND(D647*F647,2),"")</f>
        <v/>
      </c>
      <c r="H647" s="38" t="str">
        <f>IF(AND('Détail des lignes'!$F644="Ligne",ISNUMBER(E647),ISNUMBER(F647)),ROUND(E647*F647,2),"")</f>
        <v/>
      </c>
    </row>
    <row r="648" ht="26" customHeight="1">
      <c r="A648" s="35" t="str">
        <f>IF(BPU!A648="","",BPU!A648)</f>
        <v/>
      </c>
      <c r="B648" s="32" t="str">
        <f>IF(BPU!B648="","",BPU!B648)</f>
        <v/>
      </c>
      <c r="C648" s="35" t="str">
        <f>IF(BPU!C648="","",BPU!C648)</f>
        <v/>
      </c>
      <c r="D648" s="36" t="n"/>
      <c r="E648" s="36" t="n"/>
      <c r="F648" s="37" t="str">
        <f>IF(BPU!D648="","",BPU!D648)</f>
        <v/>
      </c>
      <c r="G648" s="38" t="str">
        <f>IF(AND('Détail des lignes'!$F645="Ligne",ISNUMBER(D648),ISNUMBER(F648)),ROUND(D648*F648,2),"")</f>
        <v/>
      </c>
      <c r="H648" s="38" t="str">
        <f>IF(AND('Détail des lignes'!$F645="Ligne",ISNUMBER(E648),ISNUMBER(F648)),ROUND(E648*F648,2),"")</f>
        <v/>
      </c>
    </row>
    <row r="649" ht="26" customHeight="1">
      <c r="A649" s="35" t="str">
        <f>IF(BPU!A649="","",BPU!A649)</f>
        <v/>
      </c>
      <c r="B649" s="32" t="str">
        <f>IF(BPU!B649="","",BPU!B649)</f>
        <v/>
      </c>
      <c r="C649" s="35" t="str">
        <f>IF(BPU!C649="","",BPU!C649)</f>
        <v/>
      </c>
      <c r="D649" s="36" t="n"/>
      <c r="E649" s="36" t="n"/>
      <c r="F649" s="37" t="str">
        <f>IF(BPU!D649="","",BPU!D649)</f>
        <v/>
      </c>
      <c r="G649" s="38" t="str">
        <f>IF(AND('Détail des lignes'!$F646="Ligne",ISNUMBER(D649),ISNUMBER(F649)),ROUND(D649*F649,2),"")</f>
        <v/>
      </c>
      <c r="H649" s="38" t="str">
        <f>IF(AND('Détail des lignes'!$F646="Ligne",ISNUMBER(E649),ISNUMBER(F649)),ROUND(E649*F649,2),"")</f>
        <v/>
      </c>
    </row>
    <row r="650" ht="26" customHeight="1">
      <c r="A650" s="35" t="str">
        <f>IF(BPU!A650="","",BPU!A650)</f>
        <v/>
      </c>
      <c r="B650" s="32" t="str">
        <f>IF(BPU!B650="","",BPU!B650)</f>
        <v/>
      </c>
      <c r="C650" s="35" t="str">
        <f>IF(BPU!C650="","",BPU!C650)</f>
        <v/>
      </c>
      <c r="D650" s="36" t="n"/>
      <c r="E650" s="36" t="n"/>
      <c r="F650" s="37" t="str">
        <f>IF(BPU!D650="","",BPU!D650)</f>
        <v/>
      </c>
      <c r="G650" s="38" t="str">
        <f>IF(AND('Détail des lignes'!$F647="Ligne",ISNUMBER(D650),ISNUMBER(F650)),ROUND(D650*F650,2),"")</f>
        <v/>
      </c>
      <c r="H650" s="38" t="str">
        <f>IF(AND('Détail des lignes'!$F647="Ligne",ISNUMBER(E650),ISNUMBER(F650)),ROUND(E650*F650,2),"")</f>
        <v/>
      </c>
    </row>
    <row r="651" ht="26" customHeight="1">
      <c r="A651" s="35" t="str">
        <f>IF(BPU!A651="","",BPU!A651)</f>
        <v/>
      </c>
      <c r="B651" s="32" t="str">
        <f>IF(BPU!B651="","",BPU!B651)</f>
        <v/>
      </c>
      <c r="C651" s="35" t="str">
        <f>IF(BPU!C651="","",BPU!C651)</f>
        <v/>
      </c>
      <c r="D651" s="36" t="n"/>
      <c r="E651" s="36" t="n"/>
      <c r="F651" s="37" t="str">
        <f>IF(BPU!D651="","",BPU!D651)</f>
        <v/>
      </c>
      <c r="G651" s="38" t="str">
        <f>IF(AND('Détail des lignes'!$F648="Ligne",ISNUMBER(D651),ISNUMBER(F651)),ROUND(D651*F651,2),"")</f>
        <v/>
      </c>
      <c r="H651" s="38" t="str">
        <f>IF(AND('Détail des lignes'!$F648="Ligne",ISNUMBER(E651),ISNUMBER(F651)),ROUND(E651*F651,2),"")</f>
        <v/>
      </c>
    </row>
    <row r="652" ht="26" customHeight="1">
      <c r="A652" s="35" t="str">
        <f>IF(BPU!A652="","",BPU!A652)</f>
        <v/>
      </c>
      <c r="B652" s="32" t="str">
        <f>IF(BPU!B652="","",BPU!B652)</f>
        <v/>
      </c>
      <c r="C652" s="35" t="str">
        <f>IF(BPU!C652="","",BPU!C652)</f>
        <v/>
      </c>
      <c r="D652" s="36" t="n"/>
      <c r="E652" s="36" t="n"/>
      <c r="F652" s="37" t="str">
        <f>IF(BPU!D652="","",BPU!D652)</f>
        <v/>
      </c>
      <c r="G652" s="38" t="str">
        <f>IF(AND('Détail des lignes'!$F649="Ligne",ISNUMBER(D652),ISNUMBER(F652)),ROUND(D652*F652,2),"")</f>
        <v/>
      </c>
      <c r="H652" s="38" t="str">
        <f>IF(AND('Détail des lignes'!$F649="Ligne",ISNUMBER(E652),ISNUMBER(F652)),ROUND(E652*F652,2),"")</f>
        <v/>
      </c>
    </row>
    <row r="653" ht="26" customHeight="1">
      <c r="A653" s="35" t="str">
        <f>IF(BPU!A653="","",BPU!A653)</f>
        <v/>
      </c>
      <c r="B653" s="32" t="str">
        <f>IF(BPU!B653="","",BPU!B653)</f>
        <v/>
      </c>
      <c r="C653" s="35" t="str">
        <f>IF(BPU!C653="","",BPU!C653)</f>
        <v/>
      </c>
      <c r="D653" s="36" t="n"/>
      <c r="E653" s="36" t="n"/>
      <c r="F653" s="37" t="str">
        <f>IF(BPU!D653="","",BPU!D653)</f>
        <v/>
      </c>
      <c r="G653" s="38" t="str">
        <f>IF(AND('Détail des lignes'!$F650="Ligne",ISNUMBER(D653),ISNUMBER(F653)),ROUND(D653*F653,2),"")</f>
        <v/>
      </c>
      <c r="H653" s="38" t="str">
        <f>IF(AND('Détail des lignes'!$F650="Ligne",ISNUMBER(E653),ISNUMBER(F653)),ROUND(E653*F653,2),"")</f>
        <v/>
      </c>
    </row>
    <row r="654" ht="26" customHeight="1">
      <c r="A654" s="35" t="str">
        <f>IF(BPU!A654="","",BPU!A654)</f>
        <v/>
      </c>
      <c r="B654" s="32" t="str">
        <f>IF(BPU!B654="","",BPU!B654)</f>
        <v/>
      </c>
      <c r="C654" s="35" t="str">
        <f>IF(BPU!C654="","",BPU!C654)</f>
        <v/>
      </c>
      <c r="D654" s="36" t="n"/>
      <c r="E654" s="36" t="n"/>
      <c r="F654" s="37" t="str">
        <f>IF(BPU!D654="","",BPU!D654)</f>
        <v/>
      </c>
      <c r="G654" s="38" t="str">
        <f>IF(AND('Détail des lignes'!$F651="Ligne",ISNUMBER(D654),ISNUMBER(F654)),ROUND(D654*F654,2),"")</f>
        <v/>
      </c>
      <c r="H654" s="38" t="str">
        <f>IF(AND('Détail des lignes'!$F651="Ligne",ISNUMBER(E654),ISNUMBER(F654)),ROUND(E654*F654,2),"")</f>
        <v/>
      </c>
    </row>
    <row r="655" ht="26" customHeight="1">
      <c r="A655" s="35" t="str">
        <f>IF(BPU!A655="","",BPU!A655)</f>
        <v/>
      </c>
      <c r="B655" s="32" t="str">
        <f>IF(BPU!B655="","",BPU!B655)</f>
        <v/>
      </c>
      <c r="C655" s="35" t="str">
        <f>IF(BPU!C655="","",BPU!C655)</f>
        <v/>
      </c>
      <c r="D655" s="36" t="n"/>
      <c r="E655" s="36" t="n"/>
      <c r="F655" s="37" t="str">
        <f>IF(BPU!D655="","",BPU!D655)</f>
        <v/>
      </c>
      <c r="G655" s="38" t="str">
        <f>IF(AND('Détail des lignes'!$F652="Ligne",ISNUMBER(D655),ISNUMBER(F655)),ROUND(D655*F655,2),"")</f>
        <v/>
      </c>
      <c r="H655" s="38" t="str">
        <f>IF(AND('Détail des lignes'!$F652="Ligne",ISNUMBER(E655),ISNUMBER(F655)),ROUND(E655*F655,2),"")</f>
        <v/>
      </c>
    </row>
    <row r="656" ht="26" customHeight="1">
      <c r="A656" s="35" t="str">
        <f>IF(BPU!A656="","",BPU!A656)</f>
        <v/>
      </c>
      <c r="B656" s="32" t="str">
        <f>IF(BPU!B656="","",BPU!B656)</f>
        <v/>
      </c>
      <c r="C656" s="35" t="str">
        <f>IF(BPU!C656="","",BPU!C656)</f>
        <v/>
      </c>
      <c r="D656" s="36" t="n"/>
      <c r="E656" s="36" t="n"/>
      <c r="F656" s="37" t="str">
        <f>IF(BPU!D656="","",BPU!D656)</f>
        <v/>
      </c>
      <c r="G656" s="38" t="str">
        <f>IF(AND('Détail des lignes'!$F653="Ligne",ISNUMBER(D656),ISNUMBER(F656)),ROUND(D656*F656,2),"")</f>
        <v/>
      </c>
      <c r="H656" s="38" t="str">
        <f>IF(AND('Détail des lignes'!$F653="Ligne",ISNUMBER(E656),ISNUMBER(F656)),ROUND(E656*F656,2),"")</f>
        <v/>
      </c>
    </row>
    <row r="657" ht="26" customHeight="1">
      <c r="A657" s="35" t="str">
        <f>IF(BPU!A657="","",BPU!A657)</f>
        <v/>
      </c>
      <c r="B657" s="32" t="str">
        <f>IF(BPU!B657="","",BPU!B657)</f>
        <v/>
      </c>
      <c r="C657" s="35" t="str">
        <f>IF(BPU!C657="","",BPU!C657)</f>
        <v/>
      </c>
      <c r="D657" s="36" t="n"/>
      <c r="E657" s="36" t="n"/>
      <c r="F657" s="37" t="str">
        <f>IF(BPU!D657="","",BPU!D657)</f>
        <v/>
      </c>
      <c r="G657" s="38" t="str">
        <f>IF(AND('Détail des lignes'!$F654="Ligne",ISNUMBER(D657),ISNUMBER(F657)),ROUND(D657*F657,2),"")</f>
        <v/>
      </c>
      <c r="H657" s="38" t="str">
        <f>IF(AND('Détail des lignes'!$F654="Ligne",ISNUMBER(E657),ISNUMBER(F657)),ROUND(E657*F657,2),"")</f>
        <v/>
      </c>
    </row>
    <row r="658" ht="26" customHeight="1">
      <c r="A658" s="35" t="str">
        <f>IF(BPU!A658="","",BPU!A658)</f>
        <v/>
      </c>
      <c r="B658" s="32" t="str">
        <f>IF(BPU!B658="","",BPU!B658)</f>
        <v/>
      </c>
      <c r="C658" s="35" t="str">
        <f>IF(BPU!C658="","",BPU!C658)</f>
        <v/>
      </c>
      <c r="D658" s="36" t="n"/>
      <c r="E658" s="36" t="n"/>
      <c r="F658" s="37" t="str">
        <f>IF(BPU!D658="","",BPU!D658)</f>
        <v/>
      </c>
      <c r="G658" s="38" t="str">
        <f>IF(AND('Détail des lignes'!$F655="Ligne",ISNUMBER(D658),ISNUMBER(F658)),ROUND(D658*F658,2),"")</f>
        <v/>
      </c>
      <c r="H658" s="38" t="str">
        <f>IF(AND('Détail des lignes'!$F655="Ligne",ISNUMBER(E658),ISNUMBER(F658)),ROUND(E658*F658,2),"")</f>
        <v/>
      </c>
    </row>
    <row r="659" ht="26" customHeight="1">
      <c r="A659" s="35" t="str">
        <f>IF(BPU!A659="","",BPU!A659)</f>
        <v/>
      </c>
      <c r="B659" s="32" t="str">
        <f>IF(BPU!B659="","",BPU!B659)</f>
        <v/>
      </c>
      <c r="C659" s="35" t="str">
        <f>IF(BPU!C659="","",BPU!C659)</f>
        <v/>
      </c>
      <c r="D659" s="36" t="n"/>
      <c r="E659" s="36" t="n"/>
      <c r="F659" s="37" t="str">
        <f>IF(BPU!D659="","",BPU!D659)</f>
        <v/>
      </c>
      <c r="G659" s="38" t="str">
        <f>IF(AND('Détail des lignes'!$F656="Ligne",ISNUMBER(D659),ISNUMBER(F659)),ROUND(D659*F659,2),"")</f>
        <v/>
      </c>
      <c r="H659" s="38" t="str">
        <f>IF(AND('Détail des lignes'!$F656="Ligne",ISNUMBER(E659),ISNUMBER(F659)),ROUND(E659*F659,2),"")</f>
        <v/>
      </c>
    </row>
    <row r="660" ht="26" customHeight="1">
      <c r="A660" s="35" t="str">
        <f>IF(BPU!A660="","",BPU!A660)</f>
        <v/>
      </c>
      <c r="B660" s="32" t="str">
        <f>IF(BPU!B660="","",BPU!B660)</f>
        <v/>
      </c>
      <c r="C660" s="35" t="str">
        <f>IF(BPU!C660="","",BPU!C660)</f>
        <v/>
      </c>
      <c r="D660" s="36" t="n"/>
      <c r="E660" s="36" t="n"/>
      <c r="F660" s="37" t="str">
        <f>IF(BPU!D660="","",BPU!D660)</f>
        <v/>
      </c>
      <c r="G660" s="38" t="str">
        <f>IF(AND('Détail des lignes'!$F657="Ligne",ISNUMBER(D660),ISNUMBER(F660)),ROUND(D660*F660,2),"")</f>
        <v/>
      </c>
      <c r="H660" s="38" t="str">
        <f>IF(AND('Détail des lignes'!$F657="Ligne",ISNUMBER(E660),ISNUMBER(F660)),ROUND(E660*F660,2),"")</f>
        <v/>
      </c>
    </row>
    <row r="661" ht="26" customHeight="1">
      <c r="A661" s="35" t="str">
        <f>IF(BPU!A661="","",BPU!A661)</f>
        <v/>
      </c>
      <c r="B661" s="32" t="str">
        <f>IF(BPU!B661="","",BPU!B661)</f>
        <v/>
      </c>
      <c r="C661" s="35" t="str">
        <f>IF(BPU!C661="","",BPU!C661)</f>
        <v/>
      </c>
      <c r="D661" s="36" t="n"/>
      <c r="E661" s="36" t="n"/>
      <c r="F661" s="37" t="str">
        <f>IF(BPU!D661="","",BPU!D661)</f>
        <v/>
      </c>
      <c r="G661" s="38" t="str">
        <f>IF(AND('Détail des lignes'!$F658="Ligne",ISNUMBER(D661),ISNUMBER(F661)),ROUND(D661*F661,2),"")</f>
        <v/>
      </c>
      <c r="H661" s="38" t="str">
        <f>IF(AND('Détail des lignes'!$F658="Ligne",ISNUMBER(E661),ISNUMBER(F661)),ROUND(E661*F661,2),"")</f>
        <v/>
      </c>
    </row>
    <row r="662" ht="26" customHeight="1">
      <c r="A662" s="35" t="str">
        <f>IF(BPU!A662="","",BPU!A662)</f>
        <v/>
      </c>
      <c r="B662" s="32" t="str">
        <f>IF(BPU!B662="","",BPU!B662)</f>
        <v/>
      </c>
      <c r="C662" s="35" t="str">
        <f>IF(BPU!C662="","",BPU!C662)</f>
        <v/>
      </c>
      <c r="D662" s="36" t="n"/>
      <c r="E662" s="36" t="n"/>
      <c r="F662" s="37" t="str">
        <f>IF(BPU!D662="","",BPU!D662)</f>
        <v/>
      </c>
      <c r="G662" s="38" t="str">
        <f>IF(AND('Détail des lignes'!$F659="Ligne",ISNUMBER(D662),ISNUMBER(F662)),ROUND(D662*F662,2),"")</f>
        <v/>
      </c>
      <c r="H662" s="38" t="str">
        <f>IF(AND('Détail des lignes'!$F659="Ligne",ISNUMBER(E662),ISNUMBER(F662)),ROUND(E662*F662,2),"")</f>
        <v/>
      </c>
    </row>
    <row r="663" ht="26" customHeight="1">
      <c r="A663" s="35" t="str">
        <f>IF(BPU!A663="","",BPU!A663)</f>
        <v/>
      </c>
      <c r="B663" s="32" t="str">
        <f>IF(BPU!B663="","",BPU!B663)</f>
        <v/>
      </c>
      <c r="C663" s="35" t="str">
        <f>IF(BPU!C663="","",BPU!C663)</f>
        <v/>
      </c>
      <c r="D663" s="36" t="n"/>
      <c r="E663" s="36" t="n"/>
      <c r="F663" s="37" t="str">
        <f>IF(BPU!D663="","",BPU!D663)</f>
        <v/>
      </c>
      <c r="G663" s="38" t="str">
        <f>IF(AND('Détail des lignes'!$F660="Ligne",ISNUMBER(D663),ISNUMBER(F663)),ROUND(D663*F663,2),"")</f>
        <v/>
      </c>
      <c r="H663" s="38" t="str">
        <f>IF(AND('Détail des lignes'!$F660="Ligne",ISNUMBER(E663),ISNUMBER(F663)),ROUND(E663*F663,2),"")</f>
        <v/>
      </c>
    </row>
    <row r="664" ht="26" customHeight="1">
      <c r="A664" s="35" t="str">
        <f>IF(BPU!A664="","",BPU!A664)</f>
        <v/>
      </c>
      <c r="B664" s="32" t="str">
        <f>IF(BPU!B664="","",BPU!B664)</f>
        <v/>
      </c>
      <c r="C664" s="35" t="str">
        <f>IF(BPU!C664="","",BPU!C664)</f>
        <v/>
      </c>
      <c r="D664" s="36" t="n"/>
      <c r="E664" s="36" t="n"/>
      <c r="F664" s="37" t="str">
        <f>IF(BPU!D664="","",BPU!D664)</f>
        <v/>
      </c>
      <c r="G664" s="38" t="str">
        <f>IF(AND('Détail des lignes'!$F661="Ligne",ISNUMBER(D664),ISNUMBER(F664)),ROUND(D664*F664,2),"")</f>
        <v/>
      </c>
      <c r="H664" s="38" t="str">
        <f>IF(AND('Détail des lignes'!$F661="Ligne",ISNUMBER(E664),ISNUMBER(F664)),ROUND(E664*F664,2),"")</f>
        <v/>
      </c>
    </row>
    <row r="665" ht="26" customHeight="1">
      <c r="A665" s="35" t="str">
        <f>IF(BPU!A665="","",BPU!A665)</f>
        <v/>
      </c>
      <c r="B665" s="32" t="str">
        <f>IF(BPU!B665="","",BPU!B665)</f>
        <v/>
      </c>
      <c r="C665" s="35" t="str">
        <f>IF(BPU!C665="","",BPU!C665)</f>
        <v/>
      </c>
      <c r="D665" s="36" t="n"/>
      <c r="E665" s="36" t="n"/>
      <c r="F665" s="37" t="str">
        <f>IF(BPU!D665="","",BPU!D665)</f>
        <v/>
      </c>
      <c r="G665" s="38" t="str">
        <f>IF(AND('Détail des lignes'!$F662="Ligne",ISNUMBER(D665),ISNUMBER(F665)),ROUND(D665*F665,2),"")</f>
        <v/>
      </c>
      <c r="H665" s="38" t="str">
        <f>IF(AND('Détail des lignes'!$F662="Ligne",ISNUMBER(E665),ISNUMBER(F665)),ROUND(E665*F665,2),"")</f>
        <v/>
      </c>
    </row>
    <row r="666" ht="26" customHeight="1">
      <c r="A666" s="35" t="str">
        <f>IF(BPU!A666="","",BPU!A666)</f>
        <v/>
      </c>
      <c r="B666" s="32" t="str">
        <f>IF(BPU!B666="","",BPU!B666)</f>
        <v/>
      </c>
      <c r="C666" s="35" t="str">
        <f>IF(BPU!C666="","",BPU!C666)</f>
        <v/>
      </c>
      <c r="D666" s="36" t="n"/>
      <c r="E666" s="36" t="n"/>
      <c r="F666" s="37" t="str">
        <f>IF(BPU!D666="","",BPU!D666)</f>
        <v/>
      </c>
      <c r="G666" s="38" t="str">
        <f>IF(AND('Détail des lignes'!$F663="Ligne",ISNUMBER(D666),ISNUMBER(F666)),ROUND(D666*F666,2),"")</f>
        <v/>
      </c>
      <c r="H666" s="38" t="str">
        <f>IF(AND('Détail des lignes'!$F663="Ligne",ISNUMBER(E666),ISNUMBER(F666)),ROUND(E666*F666,2),"")</f>
        <v/>
      </c>
    </row>
    <row r="667" ht="26" customHeight="1">
      <c r="A667" s="35" t="str">
        <f>IF(BPU!A667="","",BPU!A667)</f>
        <v/>
      </c>
      <c r="B667" s="32" t="str">
        <f>IF(BPU!B667="","",BPU!B667)</f>
        <v/>
      </c>
      <c r="C667" s="35" t="str">
        <f>IF(BPU!C667="","",BPU!C667)</f>
        <v/>
      </c>
      <c r="D667" s="36" t="n"/>
      <c r="E667" s="36" t="n"/>
      <c r="F667" s="37" t="str">
        <f>IF(BPU!D667="","",BPU!D667)</f>
        <v/>
      </c>
      <c r="G667" s="38" t="str">
        <f>IF(AND('Détail des lignes'!$F664="Ligne",ISNUMBER(D667),ISNUMBER(F667)),ROUND(D667*F667,2),"")</f>
        <v/>
      </c>
      <c r="H667" s="38" t="str">
        <f>IF(AND('Détail des lignes'!$F664="Ligne",ISNUMBER(E667),ISNUMBER(F667)),ROUND(E667*F667,2),"")</f>
        <v/>
      </c>
    </row>
    <row r="668" ht="26" customHeight="1">
      <c r="A668" s="35" t="str">
        <f>IF(BPU!A668="","",BPU!A668)</f>
        <v/>
      </c>
      <c r="B668" s="32" t="str">
        <f>IF(BPU!B668="","",BPU!B668)</f>
        <v/>
      </c>
      <c r="C668" s="35" t="str">
        <f>IF(BPU!C668="","",BPU!C668)</f>
        <v/>
      </c>
      <c r="D668" s="36" t="n"/>
      <c r="E668" s="36" t="n"/>
      <c r="F668" s="37" t="str">
        <f>IF(BPU!D668="","",BPU!D668)</f>
        <v/>
      </c>
      <c r="G668" s="38" t="str">
        <f>IF(AND('Détail des lignes'!$F665="Ligne",ISNUMBER(D668),ISNUMBER(F668)),ROUND(D668*F668,2),"")</f>
        <v/>
      </c>
      <c r="H668" s="38" t="str">
        <f>IF(AND('Détail des lignes'!$F665="Ligne",ISNUMBER(E668),ISNUMBER(F668)),ROUND(E668*F668,2),"")</f>
        <v/>
      </c>
    </row>
    <row r="669" ht="26" customHeight="1">
      <c r="A669" s="35" t="str">
        <f>IF(BPU!A669="","",BPU!A669)</f>
        <v/>
      </c>
      <c r="B669" s="32" t="str">
        <f>IF(BPU!B669="","",BPU!B669)</f>
        <v/>
      </c>
      <c r="C669" s="35" t="str">
        <f>IF(BPU!C669="","",BPU!C669)</f>
        <v/>
      </c>
      <c r="D669" s="36" t="n"/>
      <c r="E669" s="36" t="n"/>
      <c r="F669" s="37" t="str">
        <f>IF(BPU!D669="","",BPU!D669)</f>
        <v/>
      </c>
      <c r="G669" s="38" t="str">
        <f>IF(AND('Détail des lignes'!$F666="Ligne",ISNUMBER(D669),ISNUMBER(F669)),ROUND(D669*F669,2),"")</f>
        <v/>
      </c>
      <c r="H669" s="38" t="str">
        <f>IF(AND('Détail des lignes'!$F666="Ligne",ISNUMBER(E669),ISNUMBER(F669)),ROUND(E669*F669,2),"")</f>
        <v/>
      </c>
    </row>
    <row r="670" ht="26" customHeight="1">
      <c r="A670" s="35" t="str">
        <f>IF(BPU!A670="","",BPU!A670)</f>
        <v/>
      </c>
      <c r="B670" s="32" t="str">
        <f>IF(BPU!B670="","",BPU!B670)</f>
        <v/>
      </c>
      <c r="C670" s="35" t="str">
        <f>IF(BPU!C670="","",BPU!C670)</f>
        <v/>
      </c>
      <c r="D670" s="36" t="n"/>
      <c r="E670" s="36" t="n"/>
      <c r="F670" s="37" t="str">
        <f>IF(BPU!D670="","",BPU!D670)</f>
        <v/>
      </c>
      <c r="G670" s="38" t="str">
        <f>IF(AND('Détail des lignes'!$F667="Ligne",ISNUMBER(D670),ISNUMBER(F670)),ROUND(D670*F670,2),"")</f>
        <v/>
      </c>
      <c r="H670" s="38" t="str">
        <f>IF(AND('Détail des lignes'!$F667="Ligne",ISNUMBER(E670),ISNUMBER(F670)),ROUND(E670*F670,2),"")</f>
        <v/>
      </c>
    </row>
    <row r="671" ht="26" customHeight="1">
      <c r="A671" s="35" t="str">
        <f>IF(BPU!A671="","",BPU!A671)</f>
        <v/>
      </c>
      <c r="B671" s="32" t="str">
        <f>IF(BPU!B671="","",BPU!B671)</f>
        <v/>
      </c>
      <c r="C671" s="35" t="str">
        <f>IF(BPU!C671="","",BPU!C671)</f>
        <v/>
      </c>
      <c r="D671" s="36" t="n"/>
      <c r="E671" s="36" t="n"/>
      <c r="F671" s="37" t="str">
        <f>IF(BPU!D671="","",BPU!D671)</f>
        <v/>
      </c>
      <c r="G671" s="38" t="str">
        <f>IF(AND('Détail des lignes'!$F668="Ligne",ISNUMBER(D671),ISNUMBER(F671)),ROUND(D671*F671,2),"")</f>
        <v/>
      </c>
      <c r="H671" s="38" t="str">
        <f>IF(AND('Détail des lignes'!$F668="Ligne",ISNUMBER(E671),ISNUMBER(F671)),ROUND(E671*F671,2),"")</f>
        <v/>
      </c>
    </row>
    <row r="672" ht="26" customHeight="1">
      <c r="A672" s="35" t="str">
        <f>IF(BPU!A672="","",BPU!A672)</f>
        <v/>
      </c>
      <c r="B672" s="32" t="str">
        <f>IF(BPU!B672="","",BPU!B672)</f>
        <v/>
      </c>
      <c r="C672" s="35" t="str">
        <f>IF(BPU!C672="","",BPU!C672)</f>
        <v/>
      </c>
      <c r="D672" s="36" t="n"/>
      <c r="E672" s="36" t="n"/>
      <c r="F672" s="37" t="str">
        <f>IF(BPU!D672="","",BPU!D672)</f>
        <v/>
      </c>
      <c r="G672" s="38" t="str">
        <f>IF(AND('Détail des lignes'!$F669="Ligne",ISNUMBER(D672),ISNUMBER(F672)),ROUND(D672*F672,2),"")</f>
        <v/>
      </c>
      <c r="H672" s="38" t="str">
        <f>IF(AND('Détail des lignes'!$F669="Ligne",ISNUMBER(E672),ISNUMBER(F672)),ROUND(E672*F672,2),"")</f>
        <v/>
      </c>
    </row>
    <row r="673" ht="26" customHeight="1">
      <c r="A673" s="35" t="str">
        <f>IF(BPU!A673="","",BPU!A673)</f>
        <v/>
      </c>
      <c r="B673" s="32" t="str">
        <f>IF(BPU!B673="","",BPU!B673)</f>
        <v/>
      </c>
      <c r="C673" s="35" t="str">
        <f>IF(BPU!C673="","",BPU!C673)</f>
        <v/>
      </c>
      <c r="D673" s="36" t="n"/>
      <c r="E673" s="36" t="n"/>
      <c r="F673" s="37" t="str">
        <f>IF(BPU!D673="","",BPU!D673)</f>
        <v/>
      </c>
      <c r="G673" s="38" t="str">
        <f>IF(AND('Détail des lignes'!$F670="Ligne",ISNUMBER(D673),ISNUMBER(F673)),ROUND(D673*F673,2),"")</f>
        <v/>
      </c>
      <c r="H673" s="38" t="str">
        <f>IF(AND('Détail des lignes'!$F670="Ligne",ISNUMBER(E673),ISNUMBER(F673)),ROUND(E673*F673,2),"")</f>
        <v/>
      </c>
    </row>
    <row r="674" ht="26" customHeight="1">
      <c r="A674" s="35" t="str">
        <f>IF(BPU!A674="","",BPU!A674)</f>
        <v/>
      </c>
      <c r="B674" s="32" t="str">
        <f>IF(BPU!B674="","",BPU!B674)</f>
        <v/>
      </c>
      <c r="C674" s="35" t="str">
        <f>IF(BPU!C674="","",BPU!C674)</f>
        <v/>
      </c>
      <c r="D674" s="36" t="n"/>
      <c r="E674" s="36" t="n"/>
      <c r="F674" s="37" t="str">
        <f>IF(BPU!D674="","",BPU!D674)</f>
        <v/>
      </c>
      <c r="G674" s="38" t="str">
        <f>IF(AND('Détail des lignes'!$F671="Ligne",ISNUMBER(D674),ISNUMBER(F674)),ROUND(D674*F674,2),"")</f>
        <v/>
      </c>
      <c r="H674" s="38" t="str">
        <f>IF(AND('Détail des lignes'!$F671="Ligne",ISNUMBER(E674),ISNUMBER(F674)),ROUND(E674*F674,2),"")</f>
        <v/>
      </c>
    </row>
    <row r="675" ht="26" customHeight="1">
      <c r="A675" s="35" t="str">
        <f>IF(BPU!A675="","",BPU!A675)</f>
        <v/>
      </c>
      <c r="B675" s="32" t="str">
        <f>IF(BPU!B675="","",BPU!B675)</f>
        <v/>
      </c>
      <c r="C675" s="35" t="str">
        <f>IF(BPU!C675="","",BPU!C675)</f>
        <v/>
      </c>
      <c r="D675" s="36" t="n"/>
      <c r="E675" s="36" t="n"/>
      <c r="F675" s="37" t="str">
        <f>IF(BPU!D675="","",BPU!D675)</f>
        <v/>
      </c>
      <c r="G675" s="38" t="str">
        <f>IF(AND('Détail des lignes'!$F672="Ligne",ISNUMBER(D675),ISNUMBER(F675)),ROUND(D675*F675,2),"")</f>
        <v/>
      </c>
      <c r="H675" s="38" t="str">
        <f>IF(AND('Détail des lignes'!$F672="Ligne",ISNUMBER(E675),ISNUMBER(F675)),ROUND(E675*F675,2),"")</f>
        <v/>
      </c>
    </row>
    <row r="676" ht="26" customHeight="1">
      <c r="A676" s="35" t="str">
        <f>IF(BPU!A676="","",BPU!A676)</f>
        <v/>
      </c>
      <c r="B676" s="32" t="str">
        <f>IF(BPU!B676="","",BPU!B676)</f>
        <v/>
      </c>
      <c r="C676" s="35" t="str">
        <f>IF(BPU!C676="","",BPU!C676)</f>
        <v/>
      </c>
      <c r="D676" s="36" t="n"/>
      <c r="E676" s="36" t="n"/>
      <c r="F676" s="37" t="str">
        <f>IF(BPU!D676="","",BPU!D676)</f>
        <v/>
      </c>
      <c r="G676" s="38" t="str">
        <f>IF(AND('Détail des lignes'!$F673="Ligne",ISNUMBER(D676),ISNUMBER(F676)),ROUND(D676*F676,2),"")</f>
        <v/>
      </c>
      <c r="H676" s="38" t="str">
        <f>IF(AND('Détail des lignes'!$F673="Ligne",ISNUMBER(E676),ISNUMBER(F676)),ROUND(E676*F676,2),"")</f>
        <v/>
      </c>
    </row>
    <row r="677" ht="26" customHeight="1">
      <c r="A677" s="35" t="str">
        <f>IF(BPU!A677="","",BPU!A677)</f>
        <v/>
      </c>
      <c r="B677" s="32" t="str">
        <f>IF(BPU!B677="","",BPU!B677)</f>
        <v/>
      </c>
      <c r="C677" s="35" t="str">
        <f>IF(BPU!C677="","",BPU!C677)</f>
        <v/>
      </c>
      <c r="D677" s="36" t="n"/>
      <c r="E677" s="36" t="n"/>
      <c r="F677" s="37" t="str">
        <f>IF(BPU!D677="","",BPU!D677)</f>
        <v/>
      </c>
      <c r="G677" s="38" t="str">
        <f>IF(AND('Détail des lignes'!$F674="Ligne",ISNUMBER(D677),ISNUMBER(F677)),ROUND(D677*F677,2),"")</f>
        <v/>
      </c>
      <c r="H677" s="38" t="str">
        <f>IF(AND('Détail des lignes'!$F674="Ligne",ISNUMBER(E677),ISNUMBER(F677)),ROUND(E677*F677,2),"")</f>
        <v/>
      </c>
    </row>
    <row r="678" ht="26" customHeight="1">
      <c r="A678" s="35" t="str">
        <f>IF(BPU!A678="","",BPU!A678)</f>
        <v/>
      </c>
      <c r="B678" s="32" t="str">
        <f>IF(BPU!B678="","",BPU!B678)</f>
        <v/>
      </c>
      <c r="C678" s="35" t="str">
        <f>IF(BPU!C678="","",BPU!C678)</f>
        <v/>
      </c>
      <c r="D678" s="36" t="n"/>
      <c r="E678" s="36" t="n"/>
      <c r="F678" s="37" t="str">
        <f>IF(BPU!D678="","",BPU!D678)</f>
        <v/>
      </c>
      <c r="G678" s="38" t="str">
        <f>IF(AND('Détail des lignes'!$F675="Ligne",ISNUMBER(D678),ISNUMBER(F678)),ROUND(D678*F678,2),"")</f>
        <v/>
      </c>
      <c r="H678" s="38" t="str">
        <f>IF(AND('Détail des lignes'!$F675="Ligne",ISNUMBER(E678),ISNUMBER(F678)),ROUND(E678*F678,2),"")</f>
        <v/>
      </c>
    </row>
    <row r="679" ht="26" customHeight="1">
      <c r="A679" s="35" t="str">
        <f>IF(BPU!A679="","",BPU!A679)</f>
        <v/>
      </c>
      <c r="B679" s="32" t="str">
        <f>IF(BPU!B679="","",BPU!B679)</f>
        <v/>
      </c>
      <c r="C679" s="35" t="str">
        <f>IF(BPU!C679="","",BPU!C679)</f>
        <v/>
      </c>
      <c r="D679" s="36" t="n"/>
      <c r="E679" s="36" t="n"/>
      <c r="F679" s="37" t="str">
        <f>IF(BPU!D679="","",BPU!D679)</f>
        <v/>
      </c>
      <c r="G679" s="38" t="str">
        <f>IF(AND('Détail des lignes'!$F676="Ligne",ISNUMBER(D679),ISNUMBER(F679)),ROUND(D679*F679,2),"")</f>
        <v/>
      </c>
      <c r="H679" s="38" t="str">
        <f>IF(AND('Détail des lignes'!$F676="Ligne",ISNUMBER(E679),ISNUMBER(F679)),ROUND(E679*F679,2),"")</f>
        <v/>
      </c>
    </row>
    <row r="680" ht="26" customHeight="1">
      <c r="A680" s="35" t="str">
        <f>IF(BPU!A680="","",BPU!A680)</f>
        <v/>
      </c>
      <c r="B680" s="32" t="str">
        <f>IF(BPU!B680="","",BPU!B680)</f>
        <v/>
      </c>
      <c r="C680" s="35" t="str">
        <f>IF(BPU!C680="","",BPU!C680)</f>
        <v/>
      </c>
      <c r="D680" s="36" t="n"/>
      <c r="E680" s="36" t="n"/>
      <c r="F680" s="37" t="str">
        <f>IF(BPU!D680="","",BPU!D680)</f>
        <v/>
      </c>
      <c r="G680" s="38" t="str">
        <f>IF(AND('Détail des lignes'!$F677="Ligne",ISNUMBER(D680),ISNUMBER(F680)),ROUND(D680*F680,2),"")</f>
        <v/>
      </c>
      <c r="H680" s="38" t="str">
        <f>IF(AND('Détail des lignes'!$F677="Ligne",ISNUMBER(E680),ISNUMBER(F680)),ROUND(E680*F680,2),"")</f>
        <v/>
      </c>
    </row>
    <row r="681" ht="26" customHeight="1">
      <c r="A681" s="35" t="str">
        <f>IF(BPU!A681="","",BPU!A681)</f>
        <v/>
      </c>
      <c r="B681" s="32" t="str">
        <f>IF(BPU!B681="","",BPU!B681)</f>
        <v/>
      </c>
      <c r="C681" s="35" t="str">
        <f>IF(BPU!C681="","",BPU!C681)</f>
        <v/>
      </c>
      <c r="D681" s="36" t="n"/>
      <c r="E681" s="36" t="n"/>
      <c r="F681" s="37" t="str">
        <f>IF(BPU!D681="","",BPU!D681)</f>
        <v/>
      </c>
      <c r="G681" s="38" t="str">
        <f>IF(AND('Détail des lignes'!$F678="Ligne",ISNUMBER(D681),ISNUMBER(F681)),ROUND(D681*F681,2),"")</f>
        <v/>
      </c>
      <c r="H681" s="38" t="str">
        <f>IF(AND('Détail des lignes'!$F678="Ligne",ISNUMBER(E681),ISNUMBER(F681)),ROUND(E681*F681,2),"")</f>
        <v/>
      </c>
    </row>
    <row r="682" ht="26" customHeight="1">
      <c r="A682" s="35" t="str">
        <f>IF(BPU!A682="","",BPU!A682)</f>
        <v/>
      </c>
      <c r="B682" s="32" t="str">
        <f>IF(BPU!B682="","",BPU!B682)</f>
        <v/>
      </c>
      <c r="C682" s="35" t="str">
        <f>IF(BPU!C682="","",BPU!C682)</f>
        <v/>
      </c>
      <c r="D682" s="36" t="n"/>
      <c r="E682" s="36" t="n"/>
      <c r="F682" s="37" t="str">
        <f>IF(BPU!D682="","",BPU!D682)</f>
        <v/>
      </c>
      <c r="G682" s="38" t="str">
        <f>IF(AND('Détail des lignes'!$F679="Ligne",ISNUMBER(D682),ISNUMBER(F682)),ROUND(D682*F682,2),"")</f>
        <v/>
      </c>
      <c r="H682" s="38" t="str">
        <f>IF(AND('Détail des lignes'!$F679="Ligne",ISNUMBER(E682),ISNUMBER(F682)),ROUND(E682*F682,2),"")</f>
        <v/>
      </c>
    </row>
    <row r="683" ht="26" customHeight="1">
      <c r="A683" s="35" t="str">
        <f>IF(BPU!A683="","",BPU!A683)</f>
        <v/>
      </c>
      <c r="B683" s="32" t="str">
        <f>IF(BPU!B683="","",BPU!B683)</f>
        <v/>
      </c>
      <c r="C683" s="35" t="str">
        <f>IF(BPU!C683="","",BPU!C683)</f>
        <v/>
      </c>
      <c r="D683" s="36" t="n"/>
      <c r="E683" s="36" t="n"/>
      <c r="F683" s="37" t="str">
        <f>IF(BPU!D683="","",BPU!D683)</f>
        <v/>
      </c>
      <c r="G683" s="38" t="str">
        <f>IF(AND('Détail des lignes'!$F680="Ligne",ISNUMBER(D683),ISNUMBER(F683)),ROUND(D683*F683,2),"")</f>
        <v/>
      </c>
      <c r="H683" s="38" t="str">
        <f>IF(AND('Détail des lignes'!$F680="Ligne",ISNUMBER(E683),ISNUMBER(F683)),ROUND(E683*F683,2),"")</f>
        <v/>
      </c>
    </row>
    <row r="684" ht="26" customHeight="1">
      <c r="A684" s="35" t="str">
        <f>IF(BPU!A684="","",BPU!A684)</f>
        <v/>
      </c>
      <c r="B684" s="32" t="str">
        <f>IF(BPU!B684="","",BPU!B684)</f>
        <v/>
      </c>
      <c r="C684" s="35" t="str">
        <f>IF(BPU!C684="","",BPU!C684)</f>
        <v/>
      </c>
      <c r="D684" s="36" t="n"/>
      <c r="E684" s="36" t="n"/>
      <c r="F684" s="37" t="str">
        <f>IF(BPU!D684="","",BPU!D684)</f>
        <v/>
      </c>
      <c r="G684" s="38" t="str">
        <f>IF(AND('Détail des lignes'!$F681="Ligne",ISNUMBER(D684),ISNUMBER(F684)),ROUND(D684*F684,2),"")</f>
        <v/>
      </c>
      <c r="H684" s="38" t="str">
        <f>IF(AND('Détail des lignes'!$F681="Ligne",ISNUMBER(E684),ISNUMBER(F684)),ROUND(E684*F684,2),"")</f>
        <v/>
      </c>
    </row>
    <row r="685" ht="26" customHeight="1">
      <c r="A685" s="35" t="str">
        <f>IF(BPU!A685="","",BPU!A685)</f>
        <v/>
      </c>
      <c r="B685" s="32" t="str">
        <f>IF(BPU!B685="","",BPU!B685)</f>
        <v/>
      </c>
      <c r="C685" s="35" t="str">
        <f>IF(BPU!C685="","",BPU!C685)</f>
        <v/>
      </c>
      <c r="D685" s="36" t="n"/>
      <c r="E685" s="36" t="n"/>
      <c r="F685" s="37" t="str">
        <f>IF(BPU!D685="","",BPU!D685)</f>
        <v/>
      </c>
      <c r="G685" s="38" t="str">
        <f>IF(AND('Détail des lignes'!$F682="Ligne",ISNUMBER(D685),ISNUMBER(F685)),ROUND(D685*F685,2),"")</f>
        <v/>
      </c>
      <c r="H685" s="38" t="str">
        <f>IF(AND('Détail des lignes'!$F682="Ligne",ISNUMBER(E685),ISNUMBER(F685)),ROUND(E685*F685,2),"")</f>
        <v/>
      </c>
    </row>
    <row r="686" ht="26" customHeight="1">
      <c r="A686" s="35" t="str">
        <f>IF(BPU!A686="","",BPU!A686)</f>
        <v/>
      </c>
      <c r="B686" s="32" t="str">
        <f>IF(BPU!B686="","",BPU!B686)</f>
        <v/>
      </c>
      <c r="C686" s="35" t="str">
        <f>IF(BPU!C686="","",BPU!C686)</f>
        <v/>
      </c>
      <c r="D686" s="36" t="n"/>
      <c r="E686" s="36" t="n"/>
      <c r="F686" s="37" t="str">
        <f>IF(BPU!D686="","",BPU!D686)</f>
        <v/>
      </c>
      <c r="G686" s="38" t="str">
        <f>IF(AND('Détail des lignes'!$F683="Ligne",ISNUMBER(D686),ISNUMBER(F686)),ROUND(D686*F686,2),"")</f>
        <v/>
      </c>
      <c r="H686" s="38" t="str">
        <f>IF(AND('Détail des lignes'!$F683="Ligne",ISNUMBER(E686),ISNUMBER(F686)),ROUND(E686*F686,2),"")</f>
        <v/>
      </c>
    </row>
    <row r="687" ht="26" customHeight="1">
      <c r="A687" s="35" t="str">
        <f>IF(BPU!A687="","",BPU!A687)</f>
        <v/>
      </c>
      <c r="B687" s="32" t="str">
        <f>IF(BPU!B687="","",BPU!B687)</f>
        <v/>
      </c>
      <c r="C687" s="35" t="str">
        <f>IF(BPU!C687="","",BPU!C687)</f>
        <v/>
      </c>
      <c r="D687" s="36" t="n"/>
      <c r="E687" s="36" t="n"/>
      <c r="F687" s="37" t="str">
        <f>IF(BPU!D687="","",BPU!D687)</f>
        <v/>
      </c>
      <c r="G687" s="38" t="str">
        <f>IF(AND('Détail des lignes'!$F684="Ligne",ISNUMBER(D687),ISNUMBER(F687)),ROUND(D687*F687,2),"")</f>
        <v/>
      </c>
      <c r="H687" s="38" t="str">
        <f>IF(AND('Détail des lignes'!$F684="Ligne",ISNUMBER(E687),ISNUMBER(F687)),ROUND(E687*F687,2),"")</f>
        <v/>
      </c>
    </row>
    <row r="688" ht="26" customHeight="1">
      <c r="A688" s="35" t="str">
        <f>IF(BPU!A688="","",BPU!A688)</f>
        <v/>
      </c>
      <c r="B688" s="32" t="str">
        <f>IF(BPU!B688="","",BPU!B688)</f>
        <v/>
      </c>
      <c r="C688" s="35" t="str">
        <f>IF(BPU!C688="","",BPU!C688)</f>
        <v/>
      </c>
      <c r="D688" s="36" t="n"/>
      <c r="E688" s="36" t="n"/>
      <c r="F688" s="37" t="str">
        <f>IF(BPU!D688="","",BPU!D688)</f>
        <v/>
      </c>
      <c r="G688" s="38" t="str">
        <f>IF(AND('Détail des lignes'!$F685="Ligne",ISNUMBER(D688),ISNUMBER(F688)),ROUND(D688*F688,2),"")</f>
        <v/>
      </c>
      <c r="H688" s="38" t="str">
        <f>IF(AND('Détail des lignes'!$F685="Ligne",ISNUMBER(E688),ISNUMBER(F688)),ROUND(E688*F688,2),"")</f>
        <v/>
      </c>
    </row>
    <row r="689" ht="26" customHeight="1">
      <c r="A689" s="35" t="str">
        <f>IF(BPU!A689="","",BPU!A689)</f>
        <v/>
      </c>
      <c r="B689" s="32" t="str">
        <f>IF(BPU!B689="","",BPU!B689)</f>
        <v/>
      </c>
      <c r="C689" s="35" t="str">
        <f>IF(BPU!C689="","",BPU!C689)</f>
        <v/>
      </c>
      <c r="D689" s="36" t="n"/>
      <c r="E689" s="36" t="n"/>
      <c r="F689" s="37" t="str">
        <f>IF(BPU!D689="","",BPU!D689)</f>
        <v/>
      </c>
      <c r="G689" s="38" t="str">
        <f>IF(AND('Détail des lignes'!$F686="Ligne",ISNUMBER(D689),ISNUMBER(F689)),ROUND(D689*F689,2),"")</f>
        <v/>
      </c>
      <c r="H689" s="38" t="str">
        <f>IF(AND('Détail des lignes'!$F686="Ligne",ISNUMBER(E689),ISNUMBER(F689)),ROUND(E689*F689,2),"")</f>
        <v/>
      </c>
    </row>
    <row r="690" ht="26" customHeight="1">
      <c r="A690" s="35" t="str">
        <f>IF(BPU!A690="","",BPU!A690)</f>
        <v/>
      </c>
      <c r="B690" s="32" t="str">
        <f>IF(BPU!B690="","",BPU!B690)</f>
        <v/>
      </c>
      <c r="C690" s="35" t="str">
        <f>IF(BPU!C690="","",BPU!C690)</f>
        <v/>
      </c>
      <c r="D690" s="36" t="n"/>
      <c r="E690" s="36" t="n"/>
      <c r="F690" s="37" t="str">
        <f>IF(BPU!D690="","",BPU!D690)</f>
        <v/>
      </c>
      <c r="G690" s="38" t="str">
        <f>IF(AND('Détail des lignes'!$F687="Ligne",ISNUMBER(D690),ISNUMBER(F690)),ROUND(D690*F690,2),"")</f>
        <v/>
      </c>
      <c r="H690" s="38" t="str">
        <f>IF(AND('Détail des lignes'!$F687="Ligne",ISNUMBER(E690),ISNUMBER(F690)),ROUND(E690*F690,2),"")</f>
        <v/>
      </c>
    </row>
    <row r="691" ht="26" customHeight="1">
      <c r="A691" s="35" t="str">
        <f>IF(BPU!A691="","",BPU!A691)</f>
        <v/>
      </c>
      <c r="B691" s="32" t="str">
        <f>IF(BPU!B691="","",BPU!B691)</f>
        <v/>
      </c>
      <c r="C691" s="35" t="str">
        <f>IF(BPU!C691="","",BPU!C691)</f>
        <v/>
      </c>
      <c r="D691" s="36" t="n"/>
      <c r="E691" s="36" t="n"/>
      <c r="F691" s="37" t="str">
        <f>IF(BPU!D691="","",BPU!D691)</f>
        <v/>
      </c>
      <c r="G691" s="38" t="str">
        <f>IF(AND('Détail des lignes'!$F688="Ligne",ISNUMBER(D691),ISNUMBER(F691)),ROUND(D691*F691,2),"")</f>
        <v/>
      </c>
      <c r="H691" s="38" t="str">
        <f>IF(AND('Détail des lignes'!$F688="Ligne",ISNUMBER(E691),ISNUMBER(F691)),ROUND(E691*F691,2),"")</f>
        <v/>
      </c>
    </row>
    <row r="692" ht="26" customHeight="1">
      <c r="A692" s="35" t="str">
        <f>IF(BPU!A692="","",BPU!A692)</f>
        <v/>
      </c>
      <c r="B692" s="32" t="str">
        <f>IF(BPU!B692="","",BPU!B692)</f>
        <v/>
      </c>
      <c r="C692" s="35" t="str">
        <f>IF(BPU!C692="","",BPU!C692)</f>
        <v/>
      </c>
      <c r="D692" s="36" t="n"/>
      <c r="E692" s="36" t="n"/>
      <c r="F692" s="37" t="str">
        <f>IF(BPU!D692="","",BPU!D692)</f>
        <v/>
      </c>
      <c r="G692" s="38" t="str">
        <f>IF(AND('Détail des lignes'!$F689="Ligne",ISNUMBER(D692),ISNUMBER(F692)),ROUND(D692*F692,2),"")</f>
        <v/>
      </c>
      <c r="H692" s="38" t="str">
        <f>IF(AND('Détail des lignes'!$F689="Ligne",ISNUMBER(E692),ISNUMBER(F692)),ROUND(E692*F692,2),"")</f>
        <v/>
      </c>
    </row>
    <row r="693" ht="26" customHeight="1">
      <c r="A693" s="35" t="str">
        <f>IF(BPU!A693="","",BPU!A693)</f>
        <v/>
      </c>
      <c r="B693" s="32" t="str">
        <f>IF(BPU!B693="","",BPU!B693)</f>
        <v/>
      </c>
      <c r="C693" s="35" t="str">
        <f>IF(BPU!C693="","",BPU!C693)</f>
        <v/>
      </c>
      <c r="D693" s="36" t="n"/>
      <c r="E693" s="36" t="n"/>
      <c r="F693" s="37" t="str">
        <f>IF(BPU!D693="","",BPU!D693)</f>
        <v/>
      </c>
      <c r="G693" s="38" t="str">
        <f>IF(AND('Détail des lignes'!$F690="Ligne",ISNUMBER(D693),ISNUMBER(F693)),ROUND(D693*F693,2),"")</f>
        <v/>
      </c>
      <c r="H693" s="38" t="str">
        <f>IF(AND('Détail des lignes'!$F690="Ligne",ISNUMBER(E693),ISNUMBER(F693)),ROUND(E693*F693,2),"")</f>
        <v/>
      </c>
    </row>
    <row r="694" ht="26" customHeight="1">
      <c r="A694" s="35" t="str">
        <f>IF(BPU!A694="","",BPU!A694)</f>
        <v/>
      </c>
      <c r="B694" s="32" t="str">
        <f>IF(BPU!B694="","",BPU!B694)</f>
        <v/>
      </c>
      <c r="C694" s="35" t="str">
        <f>IF(BPU!C694="","",BPU!C694)</f>
        <v/>
      </c>
      <c r="D694" s="36" t="n"/>
      <c r="E694" s="36" t="n"/>
      <c r="F694" s="37" t="str">
        <f>IF(BPU!D694="","",BPU!D694)</f>
        <v/>
      </c>
      <c r="G694" s="38" t="str">
        <f>IF(AND('Détail des lignes'!$F691="Ligne",ISNUMBER(D694),ISNUMBER(F694)),ROUND(D694*F694,2),"")</f>
        <v/>
      </c>
      <c r="H694" s="38" t="str">
        <f>IF(AND('Détail des lignes'!$F691="Ligne",ISNUMBER(E694),ISNUMBER(F694)),ROUND(E694*F694,2),"")</f>
        <v/>
      </c>
    </row>
    <row r="695" ht="26" customHeight="1">
      <c r="A695" s="35" t="str">
        <f>IF(BPU!A695="","",BPU!A695)</f>
        <v/>
      </c>
      <c r="B695" s="32" t="str">
        <f>IF(BPU!B695="","",BPU!B695)</f>
        <v/>
      </c>
      <c r="C695" s="35" t="str">
        <f>IF(BPU!C695="","",BPU!C695)</f>
        <v/>
      </c>
      <c r="D695" s="36" t="n"/>
      <c r="E695" s="36" t="n"/>
      <c r="F695" s="37" t="str">
        <f>IF(BPU!D695="","",BPU!D695)</f>
        <v/>
      </c>
      <c r="G695" s="38" t="str">
        <f>IF(AND('Détail des lignes'!$F692="Ligne",ISNUMBER(D695),ISNUMBER(F695)),ROUND(D695*F695,2),"")</f>
        <v/>
      </c>
      <c r="H695" s="38" t="str">
        <f>IF(AND('Détail des lignes'!$F692="Ligne",ISNUMBER(E695),ISNUMBER(F695)),ROUND(E695*F695,2),"")</f>
        <v/>
      </c>
    </row>
    <row r="696" ht="26" customHeight="1">
      <c r="A696" s="35" t="str">
        <f>IF(BPU!A696="","",BPU!A696)</f>
        <v/>
      </c>
      <c r="B696" s="32" t="str">
        <f>IF(BPU!B696="","",BPU!B696)</f>
        <v/>
      </c>
      <c r="C696" s="35" t="str">
        <f>IF(BPU!C696="","",BPU!C696)</f>
        <v/>
      </c>
      <c r="D696" s="36" t="n"/>
      <c r="E696" s="36" t="n"/>
      <c r="F696" s="37" t="str">
        <f>IF(BPU!D696="","",BPU!D696)</f>
        <v/>
      </c>
      <c r="G696" s="38" t="str">
        <f>IF(AND('Détail des lignes'!$F693="Ligne",ISNUMBER(D696),ISNUMBER(F696)),ROUND(D696*F696,2),"")</f>
        <v/>
      </c>
      <c r="H696" s="38" t="str">
        <f>IF(AND('Détail des lignes'!$F693="Ligne",ISNUMBER(E696),ISNUMBER(F696)),ROUND(E696*F696,2),"")</f>
        <v/>
      </c>
    </row>
    <row r="697" ht="26" customHeight="1">
      <c r="A697" s="35" t="str">
        <f>IF(BPU!A697="","",BPU!A697)</f>
        <v/>
      </c>
      <c r="B697" s="32" t="str">
        <f>IF(BPU!B697="","",BPU!B697)</f>
        <v/>
      </c>
      <c r="C697" s="35" t="str">
        <f>IF(BPU!C697="","",BPU!C697)</f>
        <v/>
      </c>
      <c r="D697" s="36" t="n"/>
      <c r="E697" s="36" t="n"/>
      <c r="F697" s="37" t="str">
        <f>IF(BPU!D697="","",BPU!D697)</f>
        <v/>
      </c>
      <c r="G697" s="38" t="str">
        <f>IF(AND('Détail des lignes'!$F694="Ligne",ISNUMBER(D697),ISNUMBER(F697)),ROUND(D697*F697,2),"")</f>
        <v/>
      </c>
      <c r="H697" s="38" t="str">
        <f>IF(AND('Détail des lignes'!$F694="Ligne",ISNUMBER(E697),ISNUMBER(F697)),ROUND(E697*F697,2),"")</f>
        <v/>
      </c>
    </row>
    <row r="698" ht="26" customHeight="1">
      <c r="A698" s="35" t="str">
        <f>IF(BPU!A698="","",BPU!A698)</f>
        <v/>
      </c>
      <c r="B698" s="32" t="str">
        <f>IF(BPU!B698="","",BPU!B698)</f>
        <v/>
      </c>
      <c r="C698" s="35" t="str">
        <f>IF(BPU!C698="","",BPU!C698)</f>
        <v/>
      </c>
      <c r="D698" s="36" t="n"/>
      <c r="E698" s="36" t="n"/>
      <c r="F698" s="37" t="str">
        <f>IF(BPU!D698="","",BPU!D698)</f>
        <v/>
      </c>
      <c r="G698" s="38" t="str">
        <f>IF(AND('Détail des lignes'!$F695="Ligne",ISNUMBER(D698),ISNUMBER(F698)),ROUND(D698*F698,2),"")</f>
        <v/>
      </c>
      <c r="H698" s="38" t="str">
        <f>IF(AND('Détail des lignes'!$F695="Ligne",ISNUMBER(E698),ISNUMBER(F698)),ROUND(E698*F698,2),"")</f>
        <v/>
      </c>
    </row>
    <row r="699" ht="26" customHeight="1">
      <c r="A699" s="35" t="str">
        <f>IF(BPU!A699="","",BPU!A699)</f>
        <v/>
      </c>
      <c r="B699" s="32" t="str">
        <f>IF(BPU!B699="","",BPU!B699)</f>
        <v/>
      </c>
      <c r="C699" s="35" t="str">
        <f>IF(BPU!C699="","",BPU!C699)</f>
        <v/>
      </c>
      <c r="D699" s="36" t="n"/>
      <c r="E699" s="36" t="n"/>
      <c r="F699" s="37" t="str">
        <f>IF(BPU!D699="","",BPU!D699)</f>
        <v/>
      </c>
      <c r="G699" s="38" t="str">
        <f>IF(AND('Détail des lignes'!$F696="Ligne",ISNUMBER(D699),ISNUMBER(F699)),ROUND(D699*F699,2),"")</f>
        <v/>
      </c>
      <c r="H699" s="38" t="str">
        <f>IF(AND('Détail des lignes'!$F696="Ligne",ISNUMBER(E699),ISNUMBER(F699)),ROUND(E699*F699,2),"")</f>
        <v/>
      </c>
    </row>
    <row r="700" ht="26" customHeight="1">
      <c r="A700" s="35" t="str">
        <f>IF(BPU!A700="","",BPU!A700)</f>
        <v/>
      </c>
      <c r="B700" s="32" t="str">
        <f>IF(BPU!B700="","",BPU!B700)</f>
        <v/>
      </c>
      <c r="C700" s="35" t="str">
        <f>IF(BPU!C700="","",BPU!C700)</f>
        <v/>
      </c>
      <c r="D700" s="36" t="n"/>
      <c r="E700" s="36" t="n"/>
      <c r="F700" s="37" t="str">
        <f>IF(BPU!D700="","",BPU!D700)</f>
        <v/>
      </c>
      <c r="G700" s="38" t="str">
        <f>IF(AND('Détail des lignes'!$F697="Ligne",ISNUMBER(D700),ISNUMBER(F700)),ROUND(D700*F700,2),"")</f>
        <v/>
      </c>
      <c r="H700" s="38" t="str">
        <f>IF(AND('Détail des lignes'!$F697="Ligne",ISNUMBER(E700),ISNUMBER(F700)),ROUND(E700*F700,2),"")</f>
        <v/>
      </c>
    </row>
    <row r="701" ht="26" customHeight="1">
      <c r="A701" s="35" t="str">
        <f>IF(BPU!A701="","",BPU!A701)</f>
        <v/>
      </c>
      <c r="B701" s="32" t="str">
        <f>IF(BPU!B701="","",BPU!B701)</f>
        <v/>
      </c>
      <c r="C701" s="35" t="str">
        <f>IF(BPU!C701="","",BPU!C701)</f>
        <v/>
      </c>
      <c r="D701" s="36" t="n"/>
      <c r="E701" s="36" t="n"/>
      <c r="F701" s="37" t="str">
        <f>IF(BPU!D701="","",BPU!D701)</f>
        <v/>
      </c>
      <c r="G701" s="38" t="str">
        <f>IF(AND('Détail des lignes'!$F698="Ligne",ISNUMBER(D701),ISNUMBER(F701)),ROUND(D701*F701,2),"")</f>
        <v/>
      </c>
      <c r="H701" s="38" t="str">
        <f>IF(AND('Détail des lignes'!$F698="Ligne",ISNUMBER(E701),ISNUMBER(F701)),ROUND(E701*F701,2),"")</f>
        <v/>
      </c>
    </row>
    <row r="702" ht="26" customHeight="1">
      <c r="A702" s="35" t="str">
        <f>IF(BPU!A702="","",BPU!A702)</f>
        <v/>
      </c>
      <c r="B702" s="32" t="str">
        <f>IF(BPU!B702="","",BPU!B702)</f>
        <v/>
      </c>
      <c r="C702" s="35" t="str">
        <f>IF(BPU!C702="","",BPU!C702)</f>
        <v/>
      </c>
      <c r="D702" s="36" t="n"/>
      <c r="E702" s="36" t="n"/>
      <c r="F702" s="37" t="str">
        <f>IF(BPU!D702="","",BPU!D702)</f>
        <v/>
      </c>
      <c r="G702" s="38" t="str">
        <f>IF(AND('Détail des lignes'!$F699="Ligne",ISNUMBER(D702),ISNUMBER(F702)),ROUND(D702*F702,2),"")</f>
        <v/>
      </c>
      <c r="H702" s="38" t="str">
        <f>IF(AND('Détail des lignes'!$F699="Ligne",ISNUMBER(E702),ISNUMBER(F702)),ROUND(E702*F702,2),"")</f>
        <v/>
      </c>
    </row>
    <row r="703" ht="26" customHeight="1">
      <c r="A703" s="35" t="str">
        <f>IF(BPU!A703="","",BPU!A703)</f>
        <v/>
      </c>
      <c r="B703" s="32" t="str">
        <f>IF(BPU!B703="","",BPU!B703)</f>
        <v/>
      </c>
      <c r="C703" s="35" t="str">
        <f>IF(BPU!C703="","",BPU!C703)</f>
        <v/>
      </c>
      <c r="D703" s="36" t="n"/>
      <c r="E703" s="36" t="n"/>
      <c r="F703" s="37" t="str">
        <f>IF(BPU!D703="","",BPU!D703)</f>
        <v/>
      </c>
      <c r="G703" s="38" t="str">
        <f>IF(AND('Détail des lignes'!$F700="Ligne",ISNUMBER(D703),ISNUMBER(F703)),ROUND(D703*F703,2),"")</f>
        <v/>
      </c>
      <c r="H703" s="38" t="str">
        <f>IF(AND('Détail des lignes'!$F700="Ligne",ISNUMBER(E703),ISNUMBER(F703)),ROUND(E703*F703,2),"")</f>
        <v/>
      </c>
    </row>
    <row r="704" ht="26" customHeight="1">
      <c r="A704" s="35" t="str">
        <f>IF(BPU!A704="","",BPU!A704)</f>
        <v/>
      </c>
      <c r="B704" s="32" t="str">
        <f>IF(BPU!B704="","",BPU!B704)</f>
        <v/>
      </c>
      <c r="C704" s="35" t="str">
        <f>IF(BPU!C704="","",BPU!C704)</f>
        <v/>
      </c>
      <c r="D704" s="36" t="n"/>
      <c r="E704" s="36" t="n"/>
      <c r="F704" s="37" t="str">
        <f>IF(BPU!D704="","",BPU!D704)</f>
        <v/>
      </c>
      <c r="G704" s="38" t="str">
        <f>IF(AND('Détail des lignes'!$F701="Ligne",ISNUMBER(D704),ISNUMBER(F704)),ROUND(D704*F704,2),"")</f>
        <v/>
      </c>
      <c r="H704" s="38" t="str">
        <f>IF(AND('Détail des lignes'!$F701="Ligne",ISNUMBER(E704),ISNUMBER(F704)),ROUND(E704*F704,2),"")</f>
        <v/>
      </c>
    </row>
    <row r="705" ht="26" customHeight="1">
      <c r="A705" s="35" t="str">
        <f>IF(BPU!A705="","",BPU!A705)</f>
        <v/>
      </c>
      <c r="B705" s="32" t="str">
        <f>IF(BPU!B705="","",BPU!B705)</f>
        <v/>
      </c>
      <c r="C705" s="35" t="str">
        <f>IF(BPU!C705="","",BPU!C705)</f>
        <v/>
      </c>
      <c r="D705" s="36" t="n"/>
      <c r="E705" s="36" t="n"/>
      <c r="F705" s="37" t="str">
        <f>IF(BPU!D705="","",BPU!D705)</f>
        <v/>
      </c>
      <c r="G705" s="38" t="str">
        <f>IF(AND('Détail des lignes'!$F702="Ligne",ISNUMBER(D705),ISNUMBER(F705)),ROUND(D705*F705,2),"")</f>
        <v/>
      </c>
      <c r="H705" s="38" t="str">
        <f>IF(AND('Détail des lignes'!$F702="Ligne",ISNUMBER(E705),ISNUMBER(F705)),ROUND(E705*F705,2),"")</f>
        <v/>
      </c>
    </row>
    <row r="706" ht="26" customHeight="1">
      <c r="A706" s="35" t="str">
        <f>IF(BPU!A706="","",BPU!A706)</f>
        <v/>
      </c>
      <c r="B706" s="32" t="str">
        <f>IF(BPU!B706="","",BPU!B706)</f>
        <v/>
      </c>
      <c r="C706" s="35" t="str">
        <f>IF(BPU!C706="","",BPU!C706)</f>
        <v/>
      </c>
      <c r="D706" s="36" t="n"/>
      <c r="E706" s="36" t="n"/>
      <c r="F706" s="37" t="str">
        <f>IF(BPU!D706="","",BPU!D706)</f>
        <v/>
      </c>
      <c r="G706" s="38" t="str">
        <f>IF(AND('Détail des lignes'!$F703="Ligne",ISNUMBER(D706),ISNUMBER(F706)),ROUND(D706*F706,2),"")</f>
        <v/>
      </c>
      <c r="H706" s="38" t="str">
        <f>IF(AND('Détail des lignes'!$F703="Ligne",ISNUMBER(E706),ISNUMBER(F706)),ROUND(E706*F706,2),"")</f>
        <v/>
      </c>
    </row>
    <row r="707" ht="26" customHeight="1">
      <c r="A707" s="35" t="str">
        <f>IF(BPU!A707="","",BPU!A707)</f>
        <v/>
      </c>
      <c r="B707" s="32" t="str">
        <f>IF(BPU!B707="","",BPU!B707)</f>
        <v/>
      </c>
      <c r="C707" s="35" t="str">
        <f>IF(BPU!C707="","",BPU!C707)</f>
        <v/>
      </c>
      <c r="D707" s="36" t="n"/>
      <c r="E707" s="36" t="n"/>
      <c r="F707" s="37" t="str">
        <f>IF(BPU!D707="","",BPU!D707)</f>
        <v/>
      </c>
      <c r="G707" s="38" t="str">
        <f>IF(AND('Détail des lignes'!$F704="Ligne",ISNUMBER(D707),ISNUMBER(F707)),ROUND(D707*F707,2),"")</f>
        <v/>
      </c>
      <c r="H707" s="38" t="str">
        <f>IF(AND('Détail des lignes'!$F704="Ligne",ISNUMBER(E707),ISNUMBER(F707)),ROUND(E707*F707,2),"")</f>
        <v/>
      </c>
    </row>
    <row r="708" ht="26" customHeight="1">
      <c r="A708" s="35" t="str">
        <f>IF(BPU!A708="","",BPU!A708)</f>
        <v/>
      </c>
      <c r="B708" s="32" t="str">
        <f>IF(BPU!B708="","",BPU!B708)</f>
        <v/>
      </c>
      <c r="C708" s="35" t="str">
        <f>IF(BPU!C708="","",BPU!C708)</f>
        <v/>
      </c>
      <c r="D708" s="36" t="n"/>
      <c r="E708" s="36" t="n"/>
      <c r="F708" s="37" t="str">
        <f>IF(BPU!D708="","",BPU!D708)</f>
        <v/>
      </c>
      <c r="G708" s="38" t="str">
        <f>IF(AND('Détail des lignes'!$F705="Ligne",ISNUMBER(D708),ISNUMBER(F708)),ROUND(D708*F708,2),"")</f>
        <v/>
      </c>
      <c r="H708" s="38" t="str">
        <f>IF(AND('Détail des lignes'!$F705="Ligne",ISNUMBER(E708),ISNUMBER(F708)),ROUND(E708*F708,2),"")</f>
        <v/>
      </c>
    </row>
    <row r="709" ht="26" customHeight="1">
      <c r="A709" s="35" t="str">
        <f>IF(BPU!A709="","",BPU!A709)</f>
        <v/>
      </c>
      <c r="B709" s="32" t="str">
        <f>IF(BPU!B709="","",BPU!B709)</f>
        <v/>
      </c>
      <c r="C709" s="35" t="str">
        <f>IF(BPU!C709="","",BPU!C709)</f>
        <v/>
      </c>
      <c r="D709" s="36" t="n"/>
      <c r="E709" s="36" t="n"/>
      <c r="F709" s="37" t="str">
        <f>IF(BPU!D709="","",BPU!D709)</f>
        <v/>
      </c>
      <c r="G709" s="38" t="str">
        <f>IF(AND('Détail des lignes'!$F706="Ligne",ISNUMBER(D709),ISNUMBER(F709)),ROUND(D709*F709,2),"")</f>
        <v/>
      </c>
      <c r="H709" s="38" t="str">
        <f>IF(AND('Détail des lignes'!$F706="Ligne",ISNUMBER(E709),ISNUMBER(F709)),ROUND(E709*F709,2),"")</f>
        <v/>
      </c>
    </row>
    <row r="710" ht="26" customHeight="1">
      <c r="A710" s="35" t="str">
        <f>IF(BPU!A710="","",BPU!A710)</f>
        <v/>
      </c>
      <c r="B710" s="32" t="str">
        <f>IF(BPU!B710="","",BPU!B710)</f>
        <v/>
      </c>
      <c r="C710" s="35" t="str">
        <f>IF(BPU!C710="","",BPU!C710)</f>
        <v/>
      </c>
      <c r="D710" s="36" t="n"/>
      <c r="E710" s="36" t="n"/>
      <c r="F710" s="37" t="str">
        <f>IF(BPU!D710="","",BPU!D710)</f>
        <v/>
      </c>
      <c r="G710" s="38" t="str">
        <f>IF(AND('Détail des lignes'!$F707="Ligne",ISNUMBER(D710),ISNUMBER(F710)),ROUND(D710*F710,2),"")</f>
        <v/>
      </c>
      <c r="H710" s="38" t="str">
        <f>IF(AND('Détail des lignes'!$F707="Ligne",ISNUMBER(E710),ISNUMBER(F710)),ROUND(E710*F710,2),"")</f>
        <v/>
      </c>
    </row>
    <row r="711" ht="26" customHeight="1">
      <c r="A711" s="35" t="str">
        <f>IF(BPU!A711="","",BPU!A711)</f>
        <v/>
      </c>
      <c r="B711" s="32" t="str">
        <f>IF(BPU!B711="","",BPU!B711)</f>
        <v/>
      </c>
      <c r="C711" s="35" t="str">
        <f>IF(BPU!C711="","",BPU!C711)</f>
        <v/>
      </c>
      <c r="D711" s="36" t="n"/>
      <c r="E711" s="36" t="n"/>
      <c r="F711" s="37" t="str">
        <f>IF(BPU!D711="","",BPU!D711)</f>
        <v/>
      </c>
      <c r="G711" s="38" t="str">
        <f>IF(AND('Détail des lignes'!$F708="Ligne",ISNUMBER(D711),ISNUMBER(F711)),ROUND(D711*F711,2),"")</f>
        <v/>
      </c>
      <c r="H711" s="38" t="str">
        <f>IF(AND('Détail des lignes'!$F708="Ligne",ISNUMBER(E711),ISNUMBER(F711)),ROUND(E711*F711,2),"")</f>
        <v/>
      </c>
    </row>
    <row r="712" ht="26" customHeight="1">
      <c r="A712" s="35" t="str">
        <f>IF(BPU!A712="","",BPU!A712)</f>
        <v/>
      </c>
      <c r="B712" s="32" t="str">
        <f>IF(BPU!B712="","",BPU!B712)</f>
        <v/>
      </c>
      <c r="C712" s="35" t="str">
        <f>IF(BPU!C712="","",BPU!C712)</f>
        <v/>
      </c>
      <c r="D712" s="36" t="n"/>
      <c r="E712" s="36" t="n"/>
      <c r="F712" s="37" t="str">
        <f>IF(BPU!D712="","",BPU!D712)</f>
        <v/>
      </c>
      <c r="G712" s="38" t="str">
        <f>IF(AND('Détail des lignes'!$F709="Ligne",ISNUMBER(D712),ISNUMBER(F712)),ROUND(D712*F712,2),"")</f>
        <v/>
      </c>
      <c r="H712" s="38" t="str">
        <f>IF(AND('Détail des lignes'!$F709="Ligne",ISNUMBER(E712),ISNUMBER(F712)),ROUND(E712*F712,2),"")</f>
        <v/>
      </c>
    </row>
    <row r="713" ht="26" customHeight="1">
      <c r="A713" s="35" t="str">
        <f>IF(BPU!A713="","",BPU!A713)</f>
        <v/>
      </c>
      <c r="B713" s="32" t="str">
        <f>IF(BPU!B713="","",BPU!B713)</f>
        <v/>
      </c>
      <c r="C713" s="35" t="str">
        <f>IF(BPU!C713="","",BPU!C713)</f>
        <v/>
      </c>
      <c r="D713" s="36" t="n"/>
      <c r="E713" s="36" t="n"/>
      <c r="F713" s="37" t="str">
        <f>IF(BPU!D713="","",BPU!D713)</f>
        <v/>
      </c>
      <c r="G713" s="38" t="str">
        <f>IF(AND('Détail des lignes'!$F710="Ligne",ISNUMBER(D713),ISNUMBER(F713)),ROUND(D713*F713,2),"")</f>
        <v/>
      </c>
      <c r="H713" s="38" t="str">
        <f>IF(AND('Détail des lignes'!$F710="Ligne",ISNUMBER(E713),ISNUMBER(F713)),ROUND(E713*F713,2),"")</f>
        <v/>
      </c>
    </row>
    <row r="714" ht="26" customHeight="1">
      <c r="A714" s="35" t="str">
        <f>IF(BPU!A714="","",BPU!A714)</f>
        <v/>
      </c>
      <c r="B714" s="32" t="str">
        <f>IF(BPU!B714="","",BPU!B714)</f>
        <v/>
      </c>
      <c r="C714" s="35" t="str">
        <f>IF(BPU!C714="","",BPU!C714)</f>
        <v/>
      </c>
      <c r="D714" s="36" t="n"/>
      <c r="E714" s="36" t="n"/>
      <c r="F714" s="37" t="str">
        <f>IF(BPU!D714="","",BPU!D714)</f>
        <v/>
      </c>
      <c r="G714" s="38" t="str">
        <f>IF(AND('Détail des lignes'!$F711="Ligne",ISNUMBER(D714),ISNUMBER(F714)),ROUND(D714*F714,2),"")</f>
        <v/>
      </c>
      <c r="H714" s="38" t="str">
        <f>IF(AND('Détail des lignes'!$F711="Ligne",ISNUMBER(E714),ISNUMBER(F714)),ROUND(E714*F714,2),"")</f>
        <v/>
      </c>
    </row>
    <row r="715" ht="26" customHeight="1">
      <c r="A715" s="35" t="str">
        <f>IF(BPU!A715="","",BPU!A715)</f>
        <v/>
      </c>
      <c r="B715" s="32" t="str">
        <f>IF(BPU!B715="","",BPU!B715)</f>
        <v/>
      </c>
      <c r="C715" s="35" t="str">
        <f>IF(BPU!C715="","",BPU!C715)</f>
        <v/>
      </c>
      <c r="D715" s="36" t="n"/>
      <c r="E715" s="36" t="n"/>
      <c r="F715" s="37" t="str">
        <f>IF(BPU!D715="","",BPU!D715)</f>
        <v/>
      </c>
      <c r="G715" s="38" t="str">
        <f>IF(AND('Détail des lignes'!$F712="Ligne",ISNUMBER(D715),ISNUMBER(F715)),ROUND(D715*F715,2),"")</f>
        <v/>
      </c>
      <c r="H715" s="38" t="str">
        <f>IF(AND('Détail des lignes'!$F712="Ligne",ISNUMBER(E715),ISNUMBER(F715)),ROUND(E715*F715,2),"")</f>
        <v/>
      </c>
    </row>
    <row r="716" ht="26" customHeight="1">
      <c r="A716" s="35" t="str">
        <f>IF(BPU!A716="","",BPU!A716)</f>
        <v/>
      </c>
      <c r="B716" s="32" t="str">
        <f>IF(BPU!B716="","",BPU!B716)</f>
        <v/>
      </c>
      <c r="C716" s="35" t="str">
        <f>IF(BPU!C716="","",BPU!C716)</f>
        <v/>
      </c>
      <c r="D716" s="36" t="n"/>
      <c r="E716" s="36" t="n"/>
      <c r="F716" s="37" t="str">
        <f>IF(BPU!D716="","",BPU!D716)</f>
        <v/>
      </c>
      <c r="G716" s="38" t="str">
        <f>IF(AND('Détail des lignes'!$F713="Ligne",ISNUMBER(D716),ISNUMBER(F716)),ROUND(D716*F716,2),"")</f>
        <v/>
      </c>
      <c r="H716" s="38" t="str">
        <f>IF(AND('Détail des lignes'!$F713="Ligne",ISNUMBER(E716),ISNUMBER(F716)),ROUND(E716*F716,2),"")</f>
        <v/>
      </c>
    </row>
    <row r="717" ht="26" customHeight="1">
      <c r="A717" s="35" t="str">
        <f>IF(BPU!A717="","",BPU!A717)</f>
        <v/>
      </c>
      <c r="B717" s="32" t="str">
        <f>IF(BPU!B717="","",BPU!B717)</f>
        <v/>
      </c>
      <c r="C717" s="35" t="str">
        <f>IF(BPU!C717="","",BPU!C717)</f>
        <v/>
      </c>
      <c r="D717" s="36" t="n"/>
      <c r="E717" s="36" t="n"/>
      <c r="F717" s="37" t="str">
        <f>IF(BPU!D717="","",BPU!D717)</f>
        <v/>
      </c>
      <c r="G717" s="38" t="str">
        <f>IF(AND('Détail des lignes'!$F714="Ligne",ISNUMBER(D717),ISNUMBER(F717)),ROUND(D717*F717,2),"")</f>
        <v/>
      </c>
      <c r="H717" s="38" t="str">
        <f>IF(AND('Détail des lignes'!$F714="Ligne",ISNUMBER(E717),ISNUMBER(F717)),ROUND(E717*F717,2),"")</f>
        <v/>
      </c>
    </row>
    <row r="718" ht="26" customHeight="1">
      <c r="A718" s="35" t="str">
        <f>IF(BPU!A718="","",BPU!A718)</f>
        <v/>
      </c>
      <c r="B718" s="32" t="str">
        <f>IF(BPU!B718="","",BPU!B718)</f>
        <v/>
      </c>
      <c r="C718" s="35" t="str">
        <f>IF(BPU!C718="","",BPU!C718)</f>
        <v/>
      </c>
      <c r="D718" s="36" t="n"/>
      <c r="E718" s="36" t="n"/>
      <c r="F718" s="37" t="str">
        <f>IF(BPU!D718="","",BPU!D718)</f>
        <v/>
      </c>
      <c r="G718" s="38" t="str">
        <f>IF(AND('Détail des lignes'!$F715="Ligne",ISNUMBER(D718),ISNUMBER(F718)),ROUND(D718*F718,2),"")</f>
        <v/>
      </c>
      <c r="H718" s="38" t="str">
        <f>IF(AND('Détail des lignes'!$F715="Ligne",ISNUMBER(E718),ISNUMBER(F718)),ROUND(E718*F718,2),"")</f>
        <v/>
      </c>
    </row>
    <row r="719" ht="26" customHeight="1">
      <c r="A719" s="35" t="str">
        <f>IF(BPU!A719="","",BPU!A719)</f>
        <v/>
      </c>
      <c r="B719" s="32" t="str">
        <f>IF(BPU!B719="","",BPU!B719)</f>
        <v/>
      </c>
      <c r="C719" s="35" t="str">
        <f>IF(BPU!C719="","",BPU!C719)</f>
        <v/>
      </c>
      <c r="D719" s="36" t="n"/>
      <c r="E719" s="36" t="n"/>
      <c r="F719" s="37" t="str">
        <f>IF(BPU!D719="","",BPU!D719)</f>
        <v/>
      </c>
      <c r="G719" s="38" t="str">
        <f>IF(AND('Détail des lignes'!$F716="Ligne",ISNUMBER(D719),ISNUMBER(F719)),ROUND(D719*F719,2),"")</f>
        <v/>
      </c>
      <c r="H719" s="38" t="str">
        <f>IF(AND('Détail des lignes'!$F716="Ligne",ISNUMBER(E719),ISNUMBER(F719)),ROUND(E719*F719,2),"")</f>
        <v/>
      </c>
    </row>
    <row r="720" ht="26" customHeight="1">
      <c r="A720" s="35" t="str">
        <f>IF(BPU!A720="","",BPU!A720)</f>
        <v/>
      </c>
      <c r="B720" s="32" t="str">
        <f>IF(BPU!B720="","",BPU!B720)</f>
        <v/>
      </c>
      <c r="C720" s="35" t="str">
        <f>IF(BPU!C720="","",BPU!C720)</f>
        <v/>
      </c>
      <c r="D720" s="36" t="n"/>
      <c r="E720" s="36" t="n"/>
      <c r="F720" s="37" t="str">
        <f>IF(BPU!D720="","",BPU!D720)</f>
        <v/>
      </c>
      <c r="G720" s="38" t="str">
        <f>IF(AND('Détail des lignes'!$F717="Ligne",ISNUMBER(D720),ISNUMBER(F720)),ROUND(D720*F720,2),"")</f>
        <v/>
      </c>
      <c r="H720" s="38" t="str">
        <f>IF(AND('Détail des lignes'!$F717="Ligne",ISNUMBER(E720),ISNUMBER(F720)),ROUND(E720*F720,2),"")</f>
        <v/>
      </c>
    </row>
    <row r="721" ht="26" customHeight="1">
      <c r="A721" s="35" t="str">
        <f>IF(BPU!A721="","",BPU!A721)</f>
        <v/>
      </c>
      <c r="B721" s="32" t="str">
        <f>IF(BPU!B721="","",BPU!B721)</f>
        <v/>
      </c>
      <c r="C721" s="35" t="str">
        <f>IF(BPU!C721="","",BPU!C721)</f>
        <v/>
      </c>
      <c r="D721" s="36" t="n"/>
      <c r="E721" s="36" t="n"/>
      <c r="F721" s="37" t="str">
        <f>IF(BPU!D721="","",BPU!D721)</f>
        <v/>
      </c>
      <c r="G721" s="38" t="str">
        <f>IF(AND('Détail des lignes'!$F718="Ligne",ISNUMBER(D721),ISNUMBER(F721)),ROUND(D721*F721,2),"")</f>
        <v/>
      </c>
      <c r="H721" s="38" t="str">
        <f>IF(AND('Détail des lignes'!$F718="Ligne",ISNUMBER(E721),ISNUMBER(F721)),ROUND(E721*F721,2),"")</f>
        <v/>
      </c>
    </row>
    <row r="722" ht="26" customHeight="1">
      <c r="A722" s="35" t="str">
        <f>IF(BPU!A722="","",BPU!A722)</f>
        <v/>
      </c>
      <c r="B722" s="32" t="str">
        <f>IF(BPU!B722="","",BPU!B722)</f>
        <v/>
      </c>
      <c r="C722" s="35" t="str">
        <f>IF(BPU!C722="","",BPU!C722)</f>
        <v/>
      </c>
      <c r="D722" s="36" t="n"/>
      <c r="E722" s="36" t="n"/>
      <c r="F722" s="37" t="str">
        <f>IF(BPU!D722="","",BPU!D722)</f>
        <v/>
      </c>
      <c r="G722" s="38" t="str">
        <f>IF(AND('Détail des lignes'!$F719="Ligne",ISNUMBER(D722),ISNUMBER(F722)),ROUND(D722*F722,2),"")</f>
        <v/>
      </c>
      <c r="H722" s="38" t="str">
        <f>IF(AND('Détail des lignes'!$F719="Ligne",ISNUMBER(E722),ISNUMBER(F722)),ROUND(E722*F722,2),"")</f>
        <v/>
      </c>
    </row>
    <row r="723" ht="26" customHeight="1">
      <c r="A723" s="35" t="str">
        <f>IF(BPU!A723="","",BPU!A723)</f>
        <v/>
      </c>
      <c r="B723" s="32" t="str">
        <f>IF(BPU!B723="","",BPU!B723)</f>
        <v/>
      </c>
      <c r="C723" s="35" t="str">
        <f>IF(BPU!C723="","",BPU!C723)</f>
        <v/>
      </c>
      <c r="D723" s="36" t="n"/>
      <c r="E723" s="36" t="n"/>
      <c r="F723" s="37" t="str">
        <f>IF(BPU!D723="","",BPU!D723)</f>
        <v/>
      </c>
      <c r="G723" s="38" t="str">
        <f>IF(AND('Détail des lignes'!$F720="Ligne",ISNUMBER(D723),ISNUMBER(F723)),ROUND(D723*F723,2),"")</f>
        <v/>
      </c>
      <c r="H723" s="38" t="str">
        <f>IF(AND('Détail des lignes'!$F720="Ligne",ISNUMBER(E723),ISNUMBER(F723)),ROUND(E723*F723,2),"")</f>
        <v/>
      </c>
    </row>
    <row r="724" ht="26" customHeight="1">
      <c r="A724" s="35" t="str">
        <f>IF(BPU!A724="","",BPU!A724)</f>
        <v/>
      </c>
      <c r="B724" s="32" t="str">
        <f>IF(BPU!B724="","",BPU!B724)</f>
        <v/>
      </c>
      <c r="C724" s="35" t="str">
        <f>IF(BPU!C724="","",BPU!C724)</f>
        <v/>
      </c>
      <c r="D724" s="36" t="n"/>
      <c r="E724" s="36" t="n"/>
      <c r="F724" s="37" t="str">
        <f>IF(BPU!D724="","",BPU!D724)</f>
        <v/>
      </c>
      <c r="G724" s="38" t="str">
        <f>IF(AND('Détail des lignes'!$F721="Ligne",ISNUMBER(D724),ISNUMBER(F724)),ROUND(D724*F724,2),"")</f>
        <v/>
      </c>
      <c r="H724" s="38" t="str">
        <f>IF(AND('Détail des lignes'!$F721="Ligne",ISNUMBER(E724),ISNUMBER(F724)),ROUND(E724*F724,2),"")</f>
        <v/>
      </c>
    </row>
    <row r="725" ht="26" customHeight="1">
      <c r="A725" s="35" t="str">
        <f>IF(BPU!A725="","",BPU!A725)</f>
        <v/>
      </c>
      <c r="B725" s="32" t="str">
        <f>IF(BPU!B725="","",BPU!B725)</f>
        <v/>
      </c>
      <c r="C725" s="35" t="str">
        <f>IF(BPU!C725="","",BPU!C725)</f>
        <v/>
      </c>
      <c r="D725" s="36" t="n"/>
      <c r="E725" s="36" t="n"/>
      <c r="F725" s="37" t="str">
        <f>IF(BPU!D725="","",BPU!D725)</f>
        <v/>
      </c>
      <c r="G725" s="38" t="str">
        <f>IF(AND('Détail des lignes'!$F722="Ligne",ISNUMBER(D725),ISNUMBER(F725)),ROUND(D725*F725,2),"")</f>
        <v/>
      </c>
      <c r="H725" s="38" t="str">
        <f>IF(AND('Détail des lignes'!$F722="Ligne",ISNUMBER(E725),ISNUMBER(F725)),ROUND(E725*F725,2),"")</f>
        <v/>
      </c>
    </row>
    <row r="726" ht="26" customHeight="1">
      <c r="A726" s="35" t="str">
        <f>IF(BPU!A726="","",BPU!A726)</f>
        <v/>
      </c>
      <c r="B726" s="32" t="str">
        <f>IF(BPU!B726="","",BPU!B726)</f>
        <v/>
      </c>
      <c r="C726" s="35" t="str">
        <f>IF(BPU!C726="","",BPU!C726)</f>
        <v/>
      </c>
      <c r="D726" s="36" t="n"/>
      <c r="E726" s="36" t="n"/>
      <c r="F726" s="37" t="str">
        <f>IF(BPU!D726="","",BPU!D726)</f>
        <v/>
      </c>
      <c r="G726" s="38" t="str">
        <f>IF(AND('Détail des lignes'!$F723="Ligne",ISNUMBER(D726),ISNUMBER(F726)),ROUND(D726*F726,2),"")</f>
        <v/>
      </c>
      <c r="H726" s="38" t="str">
        <f>IF(AND('Détail des lignes'!$F723="Ligne",ISNUMBER(E726),ISNUMBER(F726)),ROUND(E726*F726,2),"")</f>
        <v/>
      </c>
    </row>
    <row r="727" ht="26" customHeight="1">
      <c r="A727" s="35" t="str">
        <f>IF(BPU!A727="","",BPU!A727)</f>
        <v/>
      </c>
      <c r="B727" s="32" t="str">
        <f>IF(BPU!B727="","",BPU!B727)</f>
        <v/>
      </c>
      <c r="C727" s="35" t="str">
        <f>IF(BPU!C727="","",BPU!C727)</f>
        <v/>
      </c>
      <c r="D727" s="36" t="n"/>
      <c r="E727" s="36" t="n"/>
      <c r="F727" s="37" t="str">
        <f>IF(BPU!D727="","",BPU!D727)</f>
        <v/>
      </c>
      <c r="G727" s="38" t="str">
        <f>IF(AND('Détail des lignes'!$F724="Ligne",ISNUMBER(D727),ISNUMBER(F727)),ROUND(D727*F727,2),"")</f>
        <v/>
      </c>
      <c r="H727" s="38" t="str">
        <f>IF(AND('Détail des lignes'!$F724="Ligne",ISNUMBER(E727),ISNUMBER(F727)),ROUND(E727*F727,2),"")</f>
        <v/>
      </c>
    </row>
    <row r="728" ht="26" customHeight="1">
      <c r="A728" s="35" t="str">
        <f>IF(BPU!A728="","",BPU!A728)</f>
        <v/>
      </c>
      <c r="B728" s="32" t="str">
        <f>IF(BPU!B728="","",BPU!B728)</f>
        <v/>
      </c>
      <c r="C728" s="35" t="str">
        <f>IF(BPU!C728="","",BPU!C728)</f>
        <v/>
      </c>
      <c r="D728" s="36" t="n"/>
      <c r="E728" s="36" t="n"/>
      <c r="F728" s="37" t="str">
        <f>IF(BPU!D728="","",BPU!D728)</f>
        <v/>
      </c>
      <c r="G728" s="38" t="str">
        <f>IF(AND('Détail des lignes'!$F725="Ligne",ISNUMBER(D728),ISNUMBER(F728)),ROUND(D728*F728,2),"")</f>
        <v/>
      </c>
      <c r="H728" s="38" t="str">
        <f>IF(AND('Détail des lignes'!$F725="Ligne",ISNUMBER(E728),ISNUMBER(F728)),ROUND(E728*F728,2),"")</f>
        <v/>
      </c>
    </row>
    <row r="729" ht="26" customHeight="1">
      <c r="A729" s="35" t="str">
        <f>IF(BPU!A729="","",BPU!A729)</f>
        <v/>
      </c>
      <c r="B729" s="32" t="str">
        <f>IF(BPU!B729="","",BPU!B729)</f>
        <v/>
      </c>
      <c r="C729" s="35" t="str">
        <f>IF(BPU!C729="","",BPU!C729)</f>
        <v/>
      </c>
      <c r="D729" s="36" t="n"/>
      <c r="E729" s="36" t="n"/>
      <c r="F729" s="37" t="str">
        <f>IF(BPU!D729="","",BPU!D729)</f>
        <v/>
      </c>
      <c r="G729" s="38" t="str">
        <f>IF(AND('Détail des lignes'!$F726="Ligne",ISNUMBER(D729),ISNUMBER(F729)),ROUND(D729*F729,2),"")</f>
        <v/>
      </c>
      <c r="H729" s="38" t="str">
        <f>IF(AND('Détail des lignes'!$F726="Ligne",ISNUMBER(E729),ISNUMBER(F729)),ROUND(E729*F729,2),"")</f>
        <v/>
      </c>
    </row>
    <row r="730" ht="26" customHeight="1">
      <c r="A730" s="35" t="str">
        <f>IF(BPU!A730="","",BPU!A730)</f>
        <v/>
      </c>
      <c r="B730" s="32" t="str">
        <f>IF(BPU!B730="","",BPU!B730)</f>
        <v/>
      </c>
      <c r="C730" s="35" t="str">
        <f>IF(BPU!C730="","",BPU!C730)</f>
        <v/>
      </c>
      <c r="D730" s="36" t="n"/>
      <c r="E730" s="36" t="n"/>
      <c r="F730" s="37" t="str">
        <f>IF(BPU!D730="","",BPU!D730)</f>
        <v/>
      </c>
      <c r="G730" s="38" t="str">
        <f>IF(AND('Détail des lignes'!$F727="Ligne",ISNUMBER(D730),ISNUMBER(F730)),ROUND(D730*F730,2),"")</f>
        <v/>
      </c>
      <c r="H730" s="38" t="str">
        <f>IF(AND('Détail des lignes'!$F727="Ligne",ISNUMBER(E730),ISNUMBER(F730)),ROUND(E730*F730,2),"")</f>
        <v/>
      </c>
    </row>
    <row r="731" ht="26" customHeight="1">
      <c r="A731" s="35" t="str">
        <f>IF(BPU!A731="","",BPU!A731)</f>
        <v/>
      </c>
      <c r="B731" s="32" t="str">
        <f>IF(BPU!B731="","",BPU!B731)</f>
        <v/>
      </c>
      <c r="C731" s="35" t="str">
        <f>IF(BPU!C731="","",BPU!C731)</f>
        <v/>
      </c>
      <c r="D731" s="36" t="n"/>
      <c r="E731" s="36" t="n"/>
      <c r="F731" s="37" t="str">
        <f>IF(BPU!D731="","",BPU!D731)</f>
        <v/>
      </c>
      <c r="G731" s="38" t="str">
        <f>IF(AND('Détail des lignes'!$F728="Ligne",ISNUMBER(D731),ISNUMBER(F731)),ROUND(D731*F731,2),"")</f>
        <v/>
      </c>
      <c r="H731" s="38" t="str">
        <f>IF(AND('Détail des lignes'!$F728="Ligne",ISNUMBER(E731),ISNUMBER(F731)),ROUND(E731*F731,2),"")</f>
        <v/>
      </c>
    </row>
    <row r="732" ht="26" customHeight="1">
      <c r="A732" s="35" t="str">
        <f>IF(BPU!A732="","",BPU!A732)</f>
        <v/>
      </c>
      <c r="B732" s="32" t="str">
        <f>IF(BPU!B732="","",BPU!B732)</f>
        <v/>
      </c>
      <c r="C732" s="35" t="str">
        <f>IF(BPU!C732="","",BPU!C732)</f>
        <v/>
      </c>
      <c r="D732" s="36" t="n"/>
      <c r="E732" s="36" t="n"/>
      <c r="F732" s="37" t="str">
        <f>IF(BPU!D732="","",BPU!D732)</f>
        <v/>
      </c>
      <c r="G732" s="38" t="str">
        <f>IF(AND('Détail des lignes'!$F729="Ligne",ISNUMBER(D732),ISNUMBER(F732)),ROUND(D732*F732,2),"")</f>
        <v/>
      </c>
      <c r="H732" s="38" t="str">
        <f>IF(AND('Détail des lignes'!$F729="Ligne",ISNUMBER(E732),ISNUMBER(F732)),ROUND(E732*F732,2),"")</f>
        <v/>
      </c>
    </row>
    <row r="733" ht="26" customHeight="1">
      <c r="A733" s="35" t="str">
        <f>IF(BPU!A733="","",BPU!A733)</f>
        <v/>
      </c>
      <c r="B733" s="32" t="str">
        <f>IF(BPU!B733="","",BPU!B733)</f>
        <v/>
      </c>
      <c r="C733" s="35" t="str">
        <f>IF(BPU!C733="","",BPU!C733)</f>
        <v/>
      </c>
      <c r="D733" s="36" t="n"/>
      <c r="E733" s="36" t="n"/>
      <c r="F733" s="37" t="str">
        <f>IF(BPU!D733="","",BPU!D733)</f>
        <v/>
      </c>
      <c r="G733" s="38" t="str">
        <f>IF(AND('Détail des lignes'!$F730="Ligne",ISNUMBER(D733),ISNUMBER(F733)),ROUND(D733*F733,2),"")</f>
        <v/>
      </c>
      <c r="H733" s="38" t="str">
        <f>IF(AND('Détail des lignes'!$F730="Ligne",ISNUMBER(E733),ISNUMBER(F733)),ROUND(E733*F733,2),"")</f>
        <v/>
      </c>
    </row>
    <row r="734" ht="26" customHeight="1">
      <c r="A734" s="35" t="str">
        <f>IF(BPU!A734="","",BPU!A734)</f>
        <v/>
      </c>
      <c r="B734" s="32" t="str">
        <f>IF(BPU!B734="","",BPU!B734)</f>
        <v/>
      </c>
      <c r="C734" s="35" t="str">
        <f>IF(BPU!C734="","",BPU!C734)</f>
        <v/>
      </c>
      <c r="D734" s="36" t="n"/>
      <c r="E734" s="36" t="n"/>
      <c r="F734" s="37" t="str">
        <f>IF(BPU!D734="","",BPU!D734)</f>
        <v/>
      </c>
      <c r="G734" s="38" t="str">
        <f>IF(AND('Détail des lignes'!$F731="Ligne",ISNUMBER(D734),ISNUMBER(F734)),ROUND(D734*F734,2),"")</f>
        <v/>
      </c>
      <c r="H734" s="38" t="str">
        <f>IF(AND('Détail des lignes'!$F731="Ligne",ISNUMBER(E734),ISNUMBER(F734)),ROUND(E734*F734,2),"")</f>
        <v/>
      </c>
    </row>
    <row r="735" ht="26" customHeight="1">
      <c r="A735" s="35" t="str">
        <f>IF(BPU!A735="","",BPU!A735)</f>
        <v/>
      </c>
      <c r="B735" s="32" t="str">
        <f>IF(BPU!B735="","",BPU!B735)</f>
        <v/>
      </c>
      <c r="C735" s="35" t="str">
        <f>IF(BPU!C735="","",BPU!C735)</f>
        <v/>
      </c>
      <c r="D735" s="36" t="n"/>
      <c r="E735" s="36" t="n"/>
      <c r="F735" s="37" t="str">
        <f>IF(BPU!D735="","",BPU!D735)</f>
        <v/>
      </c>
      <c r="G735" s="38" t="str">
        <f>IF(AND('Détail des lignes'!$F732="Ligne",ISNUMBER(D735),ISNUMBER(F735)),ROUND(D735*F735,2),"")</f>
        <v/>
      </c>
      <c r="H735" s="38" t="str">
        <f>IF(AND('Détail des lignes'!$F732="Ligne",ISNUMBER(E735),ISNUMBER(F735)),ROUND(E735*F735,2),"")</f>
        <v/>
      </c>
    </row>
    <row r="736" ht="26" customHeight="1">
      <c r="A736" s="35" t="str">
        <f>IF(BPU!A736="","",BPU!A736)</f>
        <v/>
      </c>
      <c r="B736" s="32" t="str">
        <f>IF(BPU!B736="","",BPU!B736)</f>
        <v/>
      </c>
      <c r="C736" s="35" t="str">
        <f>IF(BPU!C736="","",BPU!C736)</f>
        <v/>
      </c>
      <c r="D736" s="36" t="n"/>
      <c r="E736" s="36" t="n"/>
      <c r="F736" s="37" t="str">
        <f>IF(BPU!D736="","",BPU!D736)</f>
        <v/>
      </c>
      <c r="G736" s="38" t="str">
        <f>IF(AND('Détail des lignes'!$F733="Ligne",ISNUMBER(D736),ISNUMBER(F736)),ROUND(D736*F736,2),"")</f>
        <v/>
      </c>
      <c r="H736" s="38" t="str">
        <f>IF(AND('Détail des lignes'!$F733="Ligne",ISNUMBER(E736),ISNUMBER(F736)),ROUND(E736*F736,2),"")</f>
        <v/>
      </c>
    </row>
    <row r="737" ht="26" customHeight="1">
      <c r="A737" s="35" t="str">
        <f>IF(BPU!A737="","",BPU!A737)</f>
        <v/>
      </c>
      <c r="B737" s="32" t="str">
        <f>IF(BPU!B737="","",BPU!B737)</f>
        <v/>
      </c>
      <c r="C737" s="35" t="str">
        <f>IF(BPU!C737="","",BPU!C737)</f>
        <v/>
      </c>
      <c r="D737" s="36" t="n"/>
      <c r="E737" s="36" t="n"/>
      <c r="F737" s="37" t="str">
        <f>IF(BPU!D737="","",BPU!D737)</f>
        <v/>
      </c>
      <c r="G737" s="38" t="str">
        <f>IF(AND('Détail des lignes'!$F734="Ligne",ISNUMBER(D737),ISNUMBER(F737)),ROUND(D737*F737,2),"")</f>
        <v/>
      </c>
      <c r="H737" s="38" t="str">
        <f>IF(AND('Détail des lignes'!$F734="Ligne",ISNUMBER(E737),ISNUMBER(F737)),ROUND(E737*F737,2),"")</f>
        <v/>
      </c>
    </row>
    <row r="738" ht="26" customHeight="1">
      <c r="A738" s="35" t="str">
        <f>IF(BPU!A738="","",BPU!A738)</f>
        <v/>
      </c>
      <c r="B738" s="32" t="str">
        <f>IF(BPU!B738="","",BPU!B738)</f>
        <v/>
      </c>
      <c r="C738" s="35" t="str">
        <f>IF(BPU!C738="","",BPU!C738)</f>
        <v/>
      </c>
      <c r="D738" s="36" t="n"/>
      <c r="E738" s="36" t="n"/>
      <c r="F738" s="37" t="str">
        <f>IF(BPU!D738="","",BPU!D738)</f>
        <v/>
      </c>
      <c r="G738" s="38" t="str">
        <f>IF(AND('Détail des lignes'!$F735="Ligne",ISNUMBER(D738),ISNUMBER(F738)),ROUND(D738*F738,2),"")</f>
        <v/>
      </c>
      <c r="H738" s="38" t="str">
        <f>IF(AND('Détail des lignes'!$F735="Ligne",ISNUMBER(E738),ISNUMBER(F738)),ROUND(E738*F738,2),"")</f>
        <v/>
      </c>
    </row>
    <row r="739" ht="26" customHeight="1">
      <c r="A739" s="35" t="str">
        <f>IF(BPU!A739="","",BPU!A739)</f>
        <v/>
      </c>
      <c r="B739" s="32" t="str">
        <f>IF(BPU!B739="","",BPU!B739)</f>
        <v/>
      </c>
      <c r="C739" s="35" t="str">
        <f>IF(BPU!C739="","",BPU!C739)</f>
        <v/>
      </c>
      <c r="D739" s="36" t="n"/>
      <c r="E739" s="36" t="n"/>
      <c r="F739" s="37" t="str">
        <f>IF(BPU!D739="","",BPU!D739)</f>
        <v/>
      </c>
      <c r="G739" s="38" t="str">
        <f>IF(AND('Détail des lignes'!$F736="Ligne",ISNUMBER(D739),ISNUMBER(F739)),ROUND(D739*F739,2),"")</f>
        <v/>
      </c>
      <c r="H739" s="38" t="str">
        <f>IF(AND('Détail des lignes'!$F736="Ligne",ISNUMBER(E739),ISNUMBER(F739)),ROUND(E739*F739,2),"")</f>
        <v/>
      </c>
    </row>
    <row r="740" ht="26" customHeight="1">
      <c r="A740" s="35" t="str">
        <f>IF(BPU!A740="","",BPU!A740)</f>
        <v/>
      </c>
      <c r="B740" s="32" t="str">
        <f>IF(BPU!B740="","",BPU!B740)</f>
        <v/>
      </c>
      <c r="C740" s="35" t="str">
        <f>IF(BPU!C740="","",BPU!C740)</f>
        <v/>
      </c>
      <c r="D740" s="36" t="n"/>
      <c r="E740" s="36" t="n"/>
      <c r="F740" s="37" t="str">
        <f>IF(BPU!D740="","",BPU!D740)</f>
        <v/>
      </c>
      <c r="G740" s="38" t="str">
        <f>IF(AND('Détail des lignes'!$F737="Ligne",ISNUMBER(D740),ISNUMBER(F740)),ROUND(D740*F740,2),"")</f>
        <v/>
      </c>
      <c r="H740" s="38" t="str">
        <f>IF(AND('Détail des lignes'!$F737="Ligne",ISNUMBER(E740),ISNUMBER(F740)),ROUND(E740*F740,2),"")</f>
        <v/>
      </c>
    </row>
    <row r="741" ht="26" customHeight="1">
      <c r="A741" s="35" t="str">
        <f>IF(BPU!A741="","",BPU!A741)</f>
        <v/>
      </c>
      <c r="B741" s="32" t="str">
        <f>IF(BPU!B741="","",BPU!B741)</f>
        <v/>
      </c>
      <c r="C741" s="35" t="str">
        <f>IF(BPU!C741="","",BPU!C741)</f>
        <v/>
      </c>
      <c r="D741" s="36" t="n"/>
      <c r="E741" s="36" t="n"/>
      <c r="F741" s="37" t="str">
        <f>IF(BPU!D741="","",BPU!D741)</f>
        <v/>
      </c>
      <c r="G741" s="38" t="str">
        <f>IF(AND('Détail des lignes'!$F738="Ligne",ISNUMBER(D741),ISNUMBER(F741)),ROUND(D741*F741,2),"")</f>
        <v/>
      </c>
      <c r="H741" s="38" t="str">
        <f>IF(AND('Détail des lignes'!$F738="Ligne",ISNUMBER(E741),ISNUMBER(F741)),ROUND(E741*F741,2),"")</f>
        <v/>
      </c>
    </row>
    <row r="742" ht="26" customHeight="1">
      <c r="A742" s="35" t="str">
        <f>IF(BPU!A742="","",BPU!A742)</f>
        <v/>
      </c>
      <c r="B742" s="32" t="str">
        <f>IF(BPU!B742="","",BPU!B742)</f>
        <v/>
      </c>
      <c r="C742" s="35" t="str">
        <f>IF(BPU!C742="","",BPU!C742)</f>
        <v/>
      </c>
      <c r="D742" s="36" t="n"/>
      <c r="E742" s="36" t="n"/>
      <c r="F742" s="37" t="str">
        <f>IF(BPU!D742="","",BPU!D742)</f>
        <v/>
      </c>
      <c r="G742" s="38" t="str">
        <f>IF(AND('Détail des lignes'!$F739="Ligne",ISNUMBER(D742),ISNUMBER(F742)),ROUND(D742*F742,2),"")</f>
        <v/>
      </c>
      <c r="H742" s="38" t="str">
        <f>IF(AND('Détail des lignes'!$F739="Ligne",ISNUMBER(E742),ISNUMBER(F742)),ROUND(E742*F742,2),"")</f>
        <v/>
      </c>
    </row>
    <row r="743" ht="26" customHeight="1">
      <c r="A743" s="35" t="str">
        <f>IF(BPU!A743="","",BPU!A743)</f>
        <v/>
      </c>
      <c r="B743" s="32" t="str">
        <f>IF(BPU!B743="","",BPU!B743)</f>
        <v/>
      </c>
      <c r="C743" s="35" t="str">
        <f>IF(BPU!C743="","",BPU!C743)</f>
        <v/>
      </c>
      <c r="D743" s="36" t="n"/>
      <c r="E743" s="36" t="n"/>
      <c r="F743" s="37" t="str">
        <f>IF(BPU!D743="","",BPU!D743)</f>
        <v/>
      </c>
      <c r="G743" s="38" t="str">
        <f>IF(AND('Détail des lignes'!$F740="Ligne",ISNUMBER(D743),ISNUMBER(F743)),ROUND(D743*F743,2),"")</f>
        <v/>
      </c>
      <c r="H743" s="38" t="str">
        <f>IF(AND('Détail des lignes'!$F740="Ligne",ISNUMBER(E743),ISNUMBER(F743)),ROUND(E743*F743,2),"")</f>
        <v/>
      </c>
    </row>
    <row r="744" ht="26" customHeight="1">
      <c r="A744" s="35" t="str">
        <f>IF(BPU!A744="","",BPU!A744)</f>
        <v/>
      </c>
      <c r="B744" s="32" t="str">
        <f>IF(BPU!B744="","",BPU!B744)</f>
        <v/>
      </c>
      <c r="C744" s="35" t="str">
        <f>IF(BPU!C744="","",BPU!C744)</f>
        <v/>
      </c>
      <c r="D744" s="36" t="n"/>
      <c r="E744" s="36" t="n"/>
      <c r="F744" s="37" t="str">
        <f>IF(BPU!D744="","",BPU!D744)</f>
        <v/>
      </c>
      <c r="G744" s="38" t="str">
        <f>IF(AND('Détail des lignes'!$F741="Ligne",ISNUMBER(D744),ISNUMBER(F744)),ROUND(D744*F744,2),"")</f>
        <v/>
      </c>
      <c r="H744" s="38" t="str">
        <f>IF(AND('Détail des lignes'!$F741="Ligne",ISNUMBER(E744),ISNUMBER(F744)),ROUND(E744*F744,2),"")</f>
        <v/>
      </c>
    </row>
    <row r="745" ht="26" customHeight="1">
      <c r="A745" s="35" t="str">
        <f>IF(BPU!A745="","",BPU!A745)</f>
        <v/>
      </c>
      <c r="B745" s="32" t="str">
        <f>IF(BPU!B745="","",BPU!B745)</f>
        <v/>
      </c>
      <c r="C745" s="35" t="str">
        <f>IF(BPU!C745="","",BPU!C745)</f>
        <v/>
      </c>
      <c r="D745" s="36" t="n"/>
      <c r="E745" s="36" t="n"/>
      <c r="F745" s="37" t="str">
        <f>IF(BPU!D745="","",BPU!D745)</f>
        <v/>
      </c>
      <c r="G745" s="38" t="str">
        <f>IF(AND('Détail des lignes'!$F742="Ligne",ISNUMBER(D745),ISNUMBER(F745)),ROUND(D745*F745,2),"")</f>
        <v/>
      </c>
      <c r="H745" s="38" t="str">
        <f>IF(AND('Détail des lignes'!$F742="Ligne",ISNUMBER(E745),ISNUMBER(F745)),ROUND(E745*F745,2),"")</f>
        <v/>
      </c>
    </row>
    <row r="746" ht="26" customHeight="1">
      <c r="A746" s="35" t="str">
        <f>IF(BPU!A746="","",BPU!A746)</f>
        <v/>
      </c>
      <c r="B746" s="32" t="str">
        <f>IF(BPU!B746="","",BPU!B746)</f>
        <v/>
      </c>
      <c r="C746" s="35" t="str">
        <f>IF(BPU!C746="","",BPU!C746)</f>
        <v/>
      </c>
      <c r="D746" s="36" t="n"/>
      <c r="E746" s="36" t="n"/>
      <c r="F746" s="37" t="str">
        <f>IF(BPU!D746="","",BPU!D746)</f>
        <v/>
      </c>
      <c r="G746" s="38" t="str">
        <f>IF(AND('Détail des lignes'!$F743="Ligne",ISNUMBER(D746),ISNUMBER(F746)),ROUND(D746*F746,2),"")</f>
        <v/>
      </c>
      <c r="H746" s="38" t="str">
        <f>IF(AND('Détail des lignes'!$F743="Ligne",ISNUMBER(E746),ISNUMBER(F746)),ROUND(E746*F746,2),"")</f>
        <v/>
      </c>
    </row>
    <row r="747" ht="26" customHeight="1">
      <c r="A747" s="35" t="str">
        <f>IF(BPU!A747="","",BPU!A747)</f>
        <v/>
      </c>
      <c r="B747" s="32" t="str">
        <f>IF(BPU!B747="","",BPU!B747)</f>
        <v/>
      </c>
      <c r="C747" s="35" t="str">
        <f>IF(BPU!C747="","",BPU!C747)</f>
        <v/>
      </c>
      <c r="D747" s="36" t="n"/>
      <c r="E747" s="36" t="n"/>
      <c r="F747" s="37" t="str">
        <f>IF(BPU!D747="","",BPU!D747)</f>
        <v/>
      </c>
      <c r="G747" s="38" t="str">
        <f>IF(AND('Détail des lignes'!$F744="Ligne",ISNUMBER(D747),ISNUMBER(F747)),ROUND(D747*F747,2),"")</f>
        <v/>
      </c>
      <c r="H747" s="38" t="str">
        <f>IF(AND('Détail des lignes'!$F744="Ligne",ISNUMBER(E747),ISNUMBER(F747)),ROUND(E747*F747,2),"")</f>
        <v/>
      </c>
    </row>
    <row r="748" ht="26" customHeight="1">
      <c r="A748" s="35" t="str">
        <f>IF(BPU!A748="","",BPU!A748)</f>
        <v/>
      </c>
      <c r="B748" s="32" t="str">
        <f>IF(BPU!B748="","",BPU!B748)</f>
        <v/>
      </c>
      <c r="C748" s="35" t="str">
        <f>IF(BPU!C748="","",BPU!C748)</f>
        <v/>
      </c>
      <c r="D748" s="36" t="n"/>
      <c r="E748" s="36" t="n"/>
      <c r="F748" s="37" t="str">
        <f>IF(BPU!D748="","",BPU!D748)</f>
        <v/>
      </c>
      <c r="G748" s="38" t="str">
        <f>IF(AND('Détail des lignes'!$F745="Ligne",ISNUMBER(D748),ISNUMBER(F748)),ROUND(D748*F748,2),"")</f>
        <v/>
      </c>
      <c r="H748" s="38" t="str">
        <f>IF(AND('Détail des lignes'!$F745="Ligne",ISNUMBER(E748),ISNUMBER(F748)),ROUND(E748*F748,2),"")</f>
        <v/>
      </c>
    </row>
    <row r="749" ht="26" customHeight="1">
      <c r="A749" s="35" t="str">
        <f>IF(BPU!A749="","",BPU!A749)</f>
        <v/>
      </c>
      <c r="B749" s="32" t="str">
        <f>IF(BPU!B749="","",BPU!B749)</f>
        <v/>
      </c>
      <c r="C749" s="35" t="str">
        <f>IF(BPU!C749="","",BPU!C749)</f>
        <v/>
      </c>
      <c r="D749" s="36" t="n"/>
      <c r="E749" s="36" t="n"/>
      <c r="F749" s="37" t="str">
        <f>IF(BPU!D749="","",BPU!D749)</f>
        <v/>
      </c>
      <c r="G749" s="38" t="str">
        <f>IF(AND('Détail des lignes'!$F746="Ligne",ISNUMBER(D749),ISNUMBER(F749)),ROUND(D749*F749,2),"")</f>
        <v/>
      </c>
      <c r="H749" s="38" t="str">
        <f>IF(AND('Détail des lignes'!$F746="Ligne",ISNUMBER(E749),ISNUMBER(F749)),ROUND(E749*F749,2),"")</f>
        <v/>
      </c>
    </row>
    <row r="750" ht="26" customHeight="1">
      <c r="A750" s="35" t="str">
        <f>IF(BPU!A750="","",BPU!A750)</f>
        <v/>
      </c>
      <c r="B750" s="32" t="str">
        <f>IF(BPU!B750="","",BPU!B750)</f>
        <v/>
      </c>
      <c r="C750" s="35" t="str">
        <f>IF(BPU!C750="","",BPU!C750)</f>
        <v/>
      </c>
      <c r="D750" s="36" t="n"/>
      <c r="E750" s="36" t="n"/>
      <c r="F750" s="37" t="str">
        <f>IF(BPU!D750="","",BPU!D750)</f>
        <v/>
      </c>
      <c r="G750" s="38" t="str">
        <f>IF(AND('Détail des lignes'!$F747="Ligne",ISNUMBER(D750),ISNUMBER(F750)),ROUND(D750*F750,2),"")</f>
        <v/>
      </c>
      <c r="H750" s="38" t="str">
        <f>IF(AND('Détail des lignes'!$F747="Ligne",ISNUMBER(E750),ISNUMBER(F750)),ROUND(E750*F750,2),"")</f>
        <v/>
      </c>
    </row>
    <row r="751" ht="26" customHeight="1">
      <c r="A751" s="35" t="str">
        <f>IF(BPU!A751="","",BPU!A751)</f>
        <v/>
      </c>
      <c r="B751" s="32" t="str">
        <f>IF(BPU!B751="","",BPU!B751)</f>
        <v/>
      </c>
      <c r="C751" s="35" t="str">
        <f>IF(BPU!C751="","",BPU!C751)</f>
        <v/>
      </c>
      <c r="D751" s="36" t="n"/>
      <c r="E751" s="36" t="n"/>
      <c r="F751" s="37" t="str">
        <f>IF(BPU!D751="","",BPU!D751)</f>
        <v/>
      </c>
      <c r="G751" s="38" t="str">
        <f>IF(AND('Détail des lignes'!$F748="Ligne",ISNUMBER(D751),ISNUMBER(F751)),ROUND(D751*F751,2),"")</f>
        <v/>
      </c>
      <c r="H751" s="38" t="str">
        <f>IF(AND('Détail des lignes'!$F748="Ligne",ISNUMBER(E751),ISNUMBER(F751)),ROUND(E751*F751,2),"")</f>
        <v/>
      </c>
    </row>
    <row r="752" ht="26" customHeight="1">
      <c r="A752" s="35" t="str">
        <f>IF(BPU!A752="","",BPU!A752)</f>
        <v/>
      </c>
      <c r="B752" s="32" t="str">
        <f>IF(BPU!B752="","",BPU!B752)</f>
        <v/>
      </c>
      <c r="C752" s="35" t="str">
        <f>IF(BPU!C752="","",BPU!C752)</f>
        <v/>
      </c>
      <c r="D752" s="36" t="n"/>
      <c r="E752" s="36" t="n"/>
      <c r="F752" s="37" t="str">
        <f>IF(BPU!D752="","",BPU!D752)</f>
        <v/>
      </c>
      <c r="G752" s="38" t="str">
        <f>IF(AND('Détail des lignes'!$F749="Ligne",ISNUMBER(D752),ISNUMBER(F752)),ROUND(D752*F752,2),"")</f>
        <v/>
      </c>
      <c r="H752" s="38" t="str">
        <f>IF(AND('Détail des lignes'!$F749="Ligne",ISNUMBER(E752),ISNUMBER(F752)),ROUND(E752*F752,2),"")</f>
        <v/>
      </c>
    </row>
    <row r="753" ht="26" customHeight="1">
      <c r="A753" s="35" t="str">
        <f>IF(BPU!A753="","",BPU!A753)</f>
        <v/>
      </c>
      <c r="B753" s="32" t="str">
        <f>IF(BPU!B753="","",BPU!B753)</f>
        <v/>
      </c>
      <c r="C753" s="35" t="str">
        <f>IF(BPU!C753="","",BPU!C753)</f>
        <v/>
      </c>
      <c r="D753" s="36" t="n"/>
      <c r="E753" s="36" t="n"/>
      <c r="F753" s="37" t="str">
        <f>IF(BPU!D753="","",BPU!D753)</f>
        <v/>
      </c>
      <c r="G753" s="38" t="str">
        <f>IF(AND('Détail des lignes'!$F750="Ligne",ISNUMBER(D753),ISNUMBER(F753)),ROUND(D753*F753,2),"")</f>
        <v/>
      </c>
      <c r="H753" s="38" t="str">
        <f>IF(AND('Détail des lignes'!$F750="Ligne",ISNUMBER(E753),ISNUMBER(F753)),ROUND(E753*F753,2),"")</f>
        <v/>
      </c>
    </row>
    <row r="754" ht="26" customHeight="1">
      <c r="A754" s="35" t="str">
        <f>IF(BPU!A754="","",BPU!A754)</f>
        <v/>
      </c>
      <c r="B754" s="32" t="str">
        <f>IF(BPU!B754="","",BPU!B754)</f>
        <v/>
      </c>
      <c r="C754" s="35" t="str">
        <f>IF(BPU!C754="","",BPU!C754)</f>
        <v/>
      </c>
      <c r="D754" s="36" t="n"/>
      <c r="E754" s="36" t="n"/>
      <c r="F754" s="37" t="str">
        <f>IF(BPU!D754="","",BPU!D754)</f>
        <v/>
      </c>
      <c r="G754" s="38" t="str">
        <f>IF(AND('Détail des lignes'!$F751="Ligne",ISNUMBER(D754),ISNUMBER(F754)),ROUND(D754*F754,2),"")</f>
        <v/>
      </c>
      <c r="H754" s="38" t="str">
        <f>IF(AND('Détail des lignes'!$F751="Ligne",ISNUMBER(E754),ISNUMBER(F754)),ROUND(E754*F754,2),"")</f>
        <v/>
      </c>
    </row>
    <row r="755" ht="26" customHeight="1">
      <c r="A755" s="35" t="str">
        <f>IF(BPU!A755="","",BPU!A755)</f>
        <v/>
      </c>
      <c r="B755" s="32" t="str">
        <f>IF(BPU!B755="","",BPU!B755)</f>
        <v/>
      </c>
      <c r="C755" s="35" t="str">
        <f>IF(BPU!C755="","",BPU!C755)</f>
        <v/>
      </c>
      <c r="D755" s="36" t="n"/>
      <c r="E755" s="36" t="n"/>
      <c r="F755" s="37" t="str">
        <f>IF(BPU!D755="","",BPU!D755)</f>
        <v/>
      </c>
      <c r="G755" s="38" t="str">
        <f>IF(AND('Détail des lignes'!$F752="Ligne",ISNUMBER(D755),ISNUMBER(F755)),ROUND(D755*F755,2),"")</f>
        <v/>
      </c>
      <c r="H755" s="38" t="str">
        <f>IF(AND('Détail des lignes'!$F752="Ligne",ISNUMBER(E755),ISNUMBER(F755)),ROUND(E755*F755,2),"")</f>
        <v/>
      </c>
    </row>
    <row r="756" ht="26" customHeight="1">
      <c r="A756" s="35" t="str">
        <f>IF(BPU!A756="","",BPU!A756)</f>
        <v/>
      </c>
      <c r="B756" s="32" t="str">
        <f>IF(BPU!B756="","",BPU!B756)</f>
        <v/>
      </c>
      <c r="C756" s="35" t="str">
        <f>IF(BPU!C756="","",BPU!C756)</f>
        <v/>
      </c>
      <c r="D756" s="36" t="n"/>
      <c r="E756" s="36" t="n"/>
      <c r="F756" s="37" t="str">
        <f>IF(BPU!D756="","",BPU!D756)</f>
        <v/>
      </c>
      <c r="G756" s="38" t="str">
        <f>IF(AND('Détail des lignes'!$F753="Ligne",ISNUMBER(D756),ISNUMBER(F756)),ROUND(D756*F756,2),"")</f>
        <v/>
      </c>
      <c r="H756" s="38" t="str">
        <f>IF(AND('Détail des lignes'!$F753="Ligne",ISNUMBER(E756),ISNUMBER(F756)),ROUND(E756*F756,2),"")</f>
        <v/>
      </c>
    </row>
    <row r="757" ht="26" customHeight="1">
      <c r="A757" s="35" t="str">
        <f>IF(BPU!A757="","",BPU!A757)</f>
        <v/>
      </c>
      <c r="B757" s="32" t="str">
        <f>IF(BPU!B757="","",BPU!B757)</f>
        <v/>
      </c>
      <c r="C757" s="35" t="str">
        <f>IF(BPU!C757="","",BPU!C757)</f>
        <v/>
      </c>
      <c r="D757" s="36" t="n"/>
      <c r="E757" s="36" t="n"/>
      <c r="F757" s="37" t="str">
        <f>IF(BPU!D757="","",BPU!D757)</f>
        <v/>
      </c>
      <c r="G757" s="38" t="str">
        <f>IF(AND('Détail des lignes'!$F754="Ligne",ISNUMBER(D757),ISNUMBER(F757)),ROUND(D757*F757,2),"")</f>
        <v/>
      </c>
      <c r="H757" s="38" t="str">
        <f>IF(AND('Détail des lignes'!$F754="Ligne",ISNUMBER(E757),ISNUMBER(F757)),ROUND(E757*F757,2),"")</f>
        <v/>
      </c>
    </row>
    <row r="758" ht="26" customHeight="1">
      <c r="A758" s="35" t="str">
        <f>IF(BPU!A758="","",BPU!A758)</f>
        <v/>
      </c>
      <c r="B758" s="32" t="str">
        <f>IF(BPU!B758="","",BPU!B758)</f>
        <v/>
      </c>
      <c r="C758" s="35" t="str">
        <f>IF(BPU!C758="","",BPU!C758)</f>
        <v/>
      </c>
      <c r="D758" s="36" t="n"/>
      <c r="E758" s="36" t="n"/>
      <c r="F758" s="37" t="str">
        <f>IF(BPU!D758="","",BPU!D758)</f>
        <v/>
      </c>
      <c r="G758" s="38" t="str">
        <f>IF(AND('Détail des lignes'!$F755="Ligne",ISNUMBER(D758),ISNUMBER(F758)),ROUND(D758*F758,2),"")</f>
        <v/>
      </c>
      <c r="H758" s="38" t="str">
        <f>IF(AND('Détail des lignes'!$F755="Ligne",ISNUMBER(E758),ISNUMBER(F758)),ROUND(E758*F758,2),"")</f>
        <v/>
      </c>
    </row>
    <row r="759" ht="26" customHeight="1">
      <c r="A759" s="35" t="str">
        <f>IF(BPU!A759="","",BPU!A759)</f>
        <v/>
      </c>
      <c r="B759" s="32" t="str">
        <f>IF(BPU!B759="","",BPU!B759)</f>
        <v/>
      </c>
      <c r="C759" s="35" t="str">
        <f>IF(BPU!C759="","",BPU!C759)</f>
        <v/>
      </c>
      <c r="D759" s="36" t="n"/>
      <c r="E759" s="36" t="n"/>
      <c r="F759" s="37" t="str">
        <f>IF(BPU!D759="","",BPU!D759)</f>
        <v/>
      </c>
      <c r="G759" s="38" t="str">
        <f>IF(AND('Détail des lignes'!$F756="Ligne",ISNUMBER(D759),ISNUMBER(F759)),ROUND(D759*F759,2),"")</f>
        <v/>
      </c>
      <c r="H759" s="38" t="str">
        <f>IF(AND('Détail des lignes'!$F756="Ligne",ISNUMBER(E759),ISNUMBER(F759)),ROUND(E759*F759,2),"")</f>
        <v/>
      </c>
    </row>
    <row r="760" ht="26" customHeight="1">
      <c r="A760" s="35" t="str">
        <f>IF(BPU!A760="","",BPU!A760)</f>
        <v/>
      </c>
      <c r="B760" s="32" t="str">
        <f>IF(BPU!B760="","",BPU!B760)</f>
        <v/>
      </c>
      <c r="C760" s="35" t="str">
        <f>IF(BPU!C760="","",BPU!C760)</f>
        <v/>
      </c>
      <c r="D760" s="36" t="n"/>
      <c r="E760" s="36" t="n"/>
      <c r="F760" s="37" t="str">
        <f>IF(BPU!D760="","",BPU!D760)</f>
        <v/>
      </c>
      <c r="G760" s="38" t="str">
        <f>IF(AND('Détail des lignes'!$F757="Ligne",ISNUMBER(D760),ISNUMBER(F760)),ROUND(D760*F760,2),"")</f>
        <v/>
      </c>
      <c r="H760" s="38" t="str">
        <f>IF(AND('Détail des lignes'!$F757="Ligne",ISNUMBER(E760),ISNUMBER(F760)),ROUND(E760*F760,2),"")</f>
        <v/>
      </c>
    </row>
    <row r="761" ht="26" customHeight="1">
      <c r="A761" s="35" t="str">
        <f>IF(BPU!A761="","",BPU!A761)</f>
        <v/>
      </c>
      <c r="B761" s="32" t="str">
        <f>IF(BPU!B761="","",BPU!B761)</f>
        <v/>
      </c>
      <c r="C761" s="35" t="str">
        <f>IF(BPU!C761="","",BPU!C761)</f>
        <v/>
      </c>
      <c r="D761" s="36" t="n"/>
      <c r="E761" s="36" t="n"/>
      <c r="F761" s="37" t="str">
        <f>IF(BPU!D761="","",BPU!D761)</f>
        <v/>
      </c>
      <c r="G761" s="38" t="str">
        <f>IF(AND('Détail des lignes'!$F758="Ligne",ISNUMBER(D761),ISNUMBER(F761)),ROUND(D761*F761,2),"")</f>
        <v/>
      </c>
      <c r="H761" s="38" t="str">
        <f>IF(AND('Détail des lignes'!$F758="Ligne",ISNUMBER(E761),ISNUMBER(F761)),ROUND(E761*F761,2),"")</f>
        <v/>
      </c>
    </row>
    <row r="762" ht="26" customHeight="1">
      <c r="A762" s="35" t="str">
        <f>IF(BPU!A762="","",BPU!A762)</f>
        <v/>
      </c>
      <c r="B762" s="32" t="str">
        <f>IF(BPU!B762="","",BPU!B762)</f>
        <v/>
      </c>
      <c r="C762" s="35" t="str">
        <f>IF(BPU!C762="","",BPU!C762)</f>
        <v/>
      </c>
      <c r="D762" s="36" t="n"/>
      <c r="E762" s="36" t="n"/>
      <c r="F762" s="37" t="str">
        <f>IF(BPU!D762="","",BPU!D762)</f>
        <v/>
      </c>
      <c r="G762" s="38" t="str">
        <f>IF(AND('Détail des lignes'!$F759="Ligne",ISNUMBER(D762),ISNUMBER(F762)),ROUND(D762*F762,2),"")</f>
        <v/>
      </c>
      <c r="H762" s="38" t="str">
        <f>IF(AND('Détail des lignes'!$F759="Ligne",ISNUMBER(E762),ISNUMBER(F762)),ROUND(E762*F762,2),"")</f>
        <v/>
      </c>
    </row>
    <row r="763" ht="26" customHeight="1">
      <c r="A763" s="35" t="str">
        <f>IF(BPU!A763="","",BPU!A763)</f>
        <v/>
      </c>
      <c r="B763" s="32" t="str">
        <f>IF(BPU!B763="","",BPU!B763)</f>
        <v/>
      </c>
      <c r="C763" s="35" t="str">
        <f>IF(BPU!C763="","",BPU!C763)</f>
        <v/>
      </c>
      <c r="D763" s="36" t="n"/>
      <c r="E763" s="36" t="n"/>
      <c r="F763" s="37" t="str">
        <f>IF(BPU!D763="","",BPU!D763)</f>
        <v/>
      </c>
      <c r="G763" s="38" t="str">
        <f>IF(AND('Détail des lignes'!$F760="Ligne",ISNUMBER(D763),ISNUMBER(F763)),ROUND(D763*F763,2),"")</f>
        <v/>
      </c>
      <c r="H763" s="38" t="str">
        <f>IF(AND('Détail des lignes'!$F760="Ligne",ISNUMBER(E763),ISNUMBER(F763)),ROUND(E763*F763,2),"")</f>
        <v/>
      </c>
    </row>
    <row r="764" ht="26" customHeight="1">
      <c r="A764" s="35" t="str">
        <f>IF(BPU!A764="","",BPU!A764)</f>
        <v/>
      </c>
      <c r="B764" s="32" t="str">
        <f>IF(BPU!B764="","",BPU!B764)</f>
        <v/>
      </c>
      <c r="C764" s="35" t="str">
        <f>IF(BPU!C764="","",BPU!C764)</f>
        <v/>
      </c>
      <c r="D764" s="36" t="n"/>
      <c r="E764" s="36" t="n"/>
      <c r="F764" s="37" t="str">
        <f>IF(BPU!D764="","",BPU!D764)</f>
        <v/>
      </c>
      <c r="G764" s="38" t="str">
        <f>IF(AND('Détail des lignes'!$F761="Ligne",ISNUMBER(D764),ISNUMBER(F764)),ROUND(D764*F764,2),"")</f>
        <v/>
      </c>
      <c r="H764" s="38" t="str">
        <f>IF(AND('Détail des lignes'!$F761="Ligne",ISNUMBER(E764),ISNUMBER(F764)),ROUND(E764*F764,2),"")</f>
        <v/>
      </c>
    </row>
    <row r="765" ht="26" customHeight="1">
      <c r="A765" s="35" t="str">
        <f>IF(BPU!A765="","",BPU!A765)</f>
        <v/>
      </c>
      <c r="B765" s="32" t="str">
        <f>IF(BPU!B765="","",BPU!B765)</f>
        <v/>
      </c>
      <c r="C765" s="35" t="str">
        <f>IF(BPU!C765="","",BPU!C765)</f>
        <v/>
      </c>
      <c r="D765" s="36" t="n"/>
      <c r="E765" s="36" t="n"/>
      <c r="F765" s="37" t="str">
        <f>IF(BPU!D765="","",BPU!D765)</f>
        <v/>
      </c>
      <c r="G765" s="38" t="str">
        <f>IF(AND('Détail des lignes'!$F762="Ligne",ISNUMBER(D765),ISNUMBER(F765)),ROUND(D765*F765,2),"")</f>
        <v/>
      </c>
      <c r="H765" s="38" t="str">
        <f>IF(AND('Détail des lignes'!$F762="Ligne",ISNUMBER(E765),ISNUMBER(F765)),ROUND(E765*F765,2),"")</f>
        <v/>
      </c>
    </row>
    <row r="766" ht="26" customHeight="1">
      <c r="A766" s="35" t="str">
        <f>IF(BPU!A766="","",BPU!A766)</f>
        <v/>
      </c>
      <c r="B766" s="32" t="str">
        <f>IF(BPU!B766="","",BPU!B766)</f>
        <v/>
      </c>
      <c r="C766" s="35" t="str">
        <f>IF(BPU!C766="","",BPU!C766)</f>
        <v/>
      </c>
      <c r="D766" s="36" t="n"/>
      <c r="E766" s="36" t="n"/>
      <c r="F766" s="37" t="str">
        <f>IF(BPU!D766="","",BPU!D766)</f>
        <v/>
      </c>
      <c r="G766" s="38" t="str">
        <f>IF(AND('Détail des lignes'!$F763="Ligne",ISNUMBER(D766),ISNUMBER(F766)),ROUND(D766*F766,2),"")</f>
        <v/>
      </c>
      <c r="H766" s="38" t="str">
        <f>IF(AND('Détail des lignes'!$F763="Ligne",ISNUMBER(E766),ISNUMBER(F766)),ROUND(E766*F766,2),"")</f>
        <v/>
      </c>
    </row>
    <row r="767" ht="26" customHeight="1">
      <c r="A767" s="35" t="str">
        <f>IF(BPU!A767="","",BPU!A767)</f>
        <v/>
      </c>
      <c r="B767" s="32" t="str">
        <f>IF(BPU!B767="","",BPU!B767)</f>
        <v/>
      </c>
      <c r="C767" s="35" t="str">
        <f>IF(BPU!C767="","",BPU!C767)</f>
        <v/>
      </c>
      <c r="D767" s="36" t="n"/>
      <c r="E767" s="36" t="n"/>
      <c r="F767" s="37" t="str">
        <f>IF(BPU!D767="","",BPU!D767)</f>
        <v/>
      </c>
      <c r="G767" s="38" t="str">
        <f>IF(AND('Détail des lignes'!$F764="Ligne",ISNUMBER(D767),ISNUMBER(F767)),ROUND(D767*F767,2),"")</f>
        <v/>
      </c>
      <c r="H767" s="38" t="str">
        <f>IF(AND('Détail des lignes'!$F764="Ligne",ISNUMBER(E767),ISNUMBER(F767)),ROUND(E767*F767,2),"")</f>
        <v/>
      </c>
    </row>
    <row r="768" ht="26" customHeight="1">
      <c r="A768" s="35" t="str">
        <f>IF(BPU!A768="","",BPU!A768)</f>
        <v/>
      </c>
      <c r="B768" s="32" t="str">
        <f>IF(BPU!B768="","",BPU!B768)</f>
        <v/>
      </c>
      <c r="C768" s="35" t="str">
        <f>IF(BPU!C768="","",BPU!C768)</f>
        <v/>
      </c>
      <c r="D768" s="36" t="n"/>
      <c r="E768" s="36" t="n"/>
      <c r="F768" s="37" t="str">
        <f>IF(BPU!D768="","",BPU!D768)</f>
        <v/>
      </c>
      <c r="G768" s="38" t="str">
        <f>IF(AND('Détail des lignes'!$F765="Ligne",ISNUMBER(D768),ISNUMBER(F768)),ROUND(D768*F768,2),"")</f>
        <v/>
      </c>
      <c r="H768" s="38" t="str">
        <f>IF(AND('Détail des lignes'!$F765="Ligne",ISNUMBER(E768),ISNUMBER(F768)),ROUND(E768*F768,2),"")</f>
        <v/>
      </c>
    </row>
    <row r="769" ht="26" customHeight="1">
      <c r="A769" s="35" t="str">
        <f>IF(BPU!A769="","",BPU!A769)</f>
        <v/>
      </c>
      <c r="B769" s="32" t="str">
        <f>IF(BPU!B769="","",BPU!B769)</f>
        <v/>
      </c>
      <c r="C769" s="35" t="str">
        <f>IF(BPU!C769="","",BPU!C769)</f>
        <v/>
      </c>
      <c r="D769" s="36" t="n"/>
      <c r="E769" s="36" t="n"/>
      <c r="F769" s="37" t="str">
        <f>IF(BPU!D769="","",BPU!D769)</f>
        <v/>
      </c>
      <c r="G769" s="38" t="str">
        <f>IF(AND('Détail des lignes'!$F766="Ligne",ISNUMBER(D769),ISNUMBER(F769)),ROUND(D769*F769,2),"")</f>
        <v/>
      </c>
      <c r="H769" s="38" t="str">
        <f>IF(AND('Détail des lignes'!$F766="Ligne",ISNUMBER(E769),ISNUMBER(F769)),ROUND(E769*F769,2),"")</f>
        <v/>
      </c>
    </row>
    <row r="770" ht="26" customHeight="1">
      <c r="A770" s="35" t="str">
        <f>IF(BPU!A770="","",BPU!A770)</f>
        <v/>
      </c>
      <c r="B770" s="32" t="str">
        <f>IF(BPU!B770="","",BPU!B770)</f>
        <v/>
      </c>
      <c r="C770" s="35" t="str">
        <f>IF(BPU!C770="","",BPU!C770)</f>
        <v/>
      </c>
      <c r="D770" s="36" t="n"/>
      <c r="E770" s="36" t="n"/>
      <c r="F770" s="37" t="str">
        <f>IF(BPU!D770="","",BPU!D770)</f>
        <v/>
      </c>
      <c r="G770" s="38" t="str">
        <f>IF(AND('Détail des lignes'!$F767="Ligne",ISNUMBER(D770),ISNUMBER(F770)),ROUND(D770*F770,2),"")</f>
        <v/>
      </c>
      <c r="H770" s="38" t="str">
        <f>IF(AND('Détail des lignes'!$F767="Ligne",ISNUMBER(E770),ISNUMBER(F770)),ROUND(E770*F770,2),"")</f>
        <v/>
      </c>
    </row>
    <row r="771" ht="26" customHeight="1">
      <c r="A771" s="35" t="str">
        <f>IF(BPU!A771="","",BPU!A771)</f>
        <v/>
      </c>
      <c r="B771" s="32" t="str">
        <f>IF(BPU!B771="","",BPU!B771)</f>
        <v/>
      </c>
      <c r="C771" s="35" t="str">
        <f>IF(BPU!C771="","",BPU!C771)</f>
        <v/>
      </c>
      <c r="D771" s="36" t="n"/>
      <c r="E771" s="36" t="n"/>
      <c r="F771" s="37" t="str">
        <f>IF(BPU!D771="","",BPU!D771)</f>
        <v/>
      </c>
      <c r="G771" s="38" t="str">
        <f>IF(AND('Détail des lignes'!$F768="Ligne",ISNUMBER(D771),ISNUMBER(F771)),ROUND(D771*F771,2),"")</f>
        <v/>
      </c>
      <c r="H771" s="38" t="str">
        <f>IF(AND('Détail des lignes'!$F768="Ligne",ISNUMBER(E771),ISNUMBER(F771)),ROUND(E771*F771,2),"")</f>
        <v/>
      </c>
    </row>
    <row r="772" ht="26" customHeight="1">
      <c r="A772" s="35" t="str">
        <f>IF(BPU!A772="","",BPU!A772)</f>
        <v/>
      </c>
      <c r="B772" s="32" t="str">
        <f>IF(BPU!B772="","",BPU!B772)</f>
        <v/>
      </c>
      <c r="C772" s="35" t="str">
        <f>IF(BPU!C772="","",BPU!C772)</f>
        <v/>
      </c>
      <c r="D772" s="36" t="n"/>
      <c r="E772" s="36" t="n"/>
      <c r="F772" s="37" t="str">
        <f>IF(BPU!D772="","",BPU!D772)</f>
        <v/>
      </c>
      <c r="G772" s="38" t="str">
        <f>IF(AND('Détail des lignes'!$F769="Ligne",ISNUMBER(D772),ISNUMBER(F772)),ROUND(D772*F772,2),"")</f>
        <v/>
      </c>
      <c r="H772" s="38" t="str">
        <f>IF(AND('Détail des lignes'!$F769="Ligne",ISNUMBER(E772),ISNUMBER(F772)),ROUND(E772*F772,2),"")</f>
        <v/>
      </c>
    </row>
    <row r="773" ht="26" customHeight="1">
      <c r="A773" s="35" t="str">
        <f>IF(BPU!A773="","",BPU!A773)</f>
        <v/>
      </c>
      <c r="B773" s="32" t="str">
        <f>IF(BPU!B773="","",BPU!B773)</f>
        <v/>
      </c>
      <c r="C773" s="35" t="str">
        <f>IF(BPU!C773="","",BPU!C773)</f>
        <v/>
      </c>
      <c r="D773" s="36" t="n"/>
      <c r="E773" s="36" t="n"/>
      <c r="F773" s="37" t="str">
        <f>IF(BPU!D773="","",BPU!D773)</f>
        <v/>
      </c>
      <c r="G773" s="38" t="str">
        <f>IF(AND('Détail des lignes'!$F770="Ligne",ISNUMBER(D773),ISNUMBER(F773)),ROUND(D773*F773,2),"")</f>
        <v/>
      </c>
      <c r="H773" s="38" t="str">
        <f>IF(AND('Détail des lignes'!$F770="Ligne",ISNUMBER(E773),ISNUMBER(F773)),ROUND(E773*F773,2),"")</f>
        <v/>
      </c>
    </row>
    <row r="774" ht="26" customHeight="1">
      <c r="A774" s="35" t="str">
        <f>IF(BPU!A774="","",BPU!A774)</f>
        <v/>
      </c>
      <c r="B774" s="32" t="str">
        <f>IF(BPU!B774="","",BPU!B774)</f>
        <v/>
      </c>
      <c r="C774" s="35" t="str">
        <f>IF(BPU!C774="","",BPU!C774)</f>
        <v/>
      </c>
      <c r="D774" s="36" t="n"/>
      <c r="E774" s="36" t="n"/>
      <c r="F774" s="37" t="str">
        <f>IF(BPU!D774="","",BPU!D774)</f>
        <v/>
      </c>
      <c r="G774" s="38" t="str">
        <f>IF(AND('Détail des lignes'!$F771="Ligne",ISNUMBER(D774),ISNUMBER(F774)),ROUND(D774*F774,2),"")</f>
        <v/>
      </c>
      <c r="H774" s="38" t="str">
        <f>IF(AND('Détail des lignes'!$F771="Ligne",ISNUMBER(E774),ISNUMBER(F774)),ROUND(E774*F774,2),"")</f>
        <v/>
      </c>
    </row>
    <row r="775" ht="26" customHeight="1">
      <c r="A775" s="35" t="str">
        <f>IF(BPU!A775="","",BPU!A775)</f>
        <v/>
      </c>
      <c r="B775" s="32" t="str">
        <f>IF(BPU!B775="","",BPU!B775)</f>
        <v/>
      </c>
      <c r="C775" s="35" t="str">
        <f>IF(BPU!C775="","",BPU!C775)</f>
        <v/>
      </c>
      <c r="D775" s="36" t="n"/>
      <c r="E775" s="36" t="n"/>
      <c r="F775" s="37" t="str">
        <f>IF(BPU!D775="","",BPU!D775)</f>
        <v/>
      </c>
      <c r="G775" s="38" t="str">
        <f>IF(AND('Détail des lignes'!$F772="Ligne",ISNUMBER(D775),ISNUMBER(F775)),ROUND(D775*F775,2),"")</f>
        <v/>
      </c>
      <c r="H775" s="38" t="str">
        <f>IF(AND('Détail des lignes'!$F772="Ligne",ISNUMBER(E775),ISNUMBER(F775)),ROUND(E775*F775,2),"")</f>
        <v/>
      </c>
    </row>
    <row r="776" ht="26" customHeight="1">
      <c r="A776" s="35" t="str">
        <f>IF(BPU!A776="","",BPU!A776)</f>
        <v/>
      </c>
      <c r="B776" s="32" t="str">
        <f>IF(BPU!B776="","",BPU!B776)</f>
        <v/>
      </c>
      <c r="C776" s="35" t="str">
        <f>IF(BPU!C776="","",BPU!C776)</f>
        <v/>
      </c>
      <c r="D776" s="36" t="n"/>
      <c r="E776" s="36" t="n"/>
      <c r="F776" s="37" t="str">
        <f>IF(BPU!D776="","",BPU!D776)</f>
        <v/>
      </c>
      <c r="G776" s="38" t="str">
        <f>IF(AND('Détail des lignes'!$F773="Ligne",ISNUMBER(D776),ISNUMBER(F776)),ROUND(D776*F776,2),"")</f>
        <v/>
      </c>
      <c r="H776" s="38" t="str">
        <f>IF(AND('Détail des lignes'!$F773="Ligne",ISNUMBER(E776),ISNUMBER(F776)),ROUND(E776*F776,2),"")</f>
        <v/>
      </c>
    </row>
    <row r="777" ht="26" customHeight="1">
      <c r="A777" s="35" t="str">
        <f>IF(BPU!A777="","",BPU!A777)</f>
        <v/>
      </c>
      <c r="B777" s="32" t="str">
        <f>IF(BPU!B777="","",BPU!B777)</f>
        <v/>
      </c>
      <c r="C777" s="35" t="str">
        <f>IF(BPU!C777="","",BPU!C777)</f>
        <v/>
      </c>
      <c r="D777" s="36" t="n"/>
      <c r="E777" s="36" t="n"/>
      <c r="F777" s="37" t="str">
        <f>IF(BPU!D777="","",BPU!D777)</f>
        <v/>
      </c>
      <c r="G777" s="38" t="str">
        <f>IF(AND('Détail des lignes'!$F774="Ligne",ISNUMBER(D777),ISNUMBER(F777)),ROUND(D777*F777,2),"")</f>
        <v/>
      </c>
      <c r="H777" s="38" t="str">
        <f>IF(AND('Détail des lignes'!$F774="Ligne",ISNUMBER(E777),ISNUMBER(F777)),ROUND(E777*F777,2),"")</f>
        <v/>
      </c>
    </row>
    <row r="778" ht="26" customHeight="1">
      <c r="A778" s="35" t="str">
        <f>IF(BPU!A778="","",BPU!A778)</f>
        <v/>
      </c>
      <c r="B778" s="32" t="str">
        <f>IF(BPU!B778="","",BPU!B778)</f>
        <v/>
      </c>
      <c r="C778" s="35" t="str">
        <f>IF(BPU!C778="","",BPU!C778)</f>
        <v/>
      </c>
      <c r="D778" s="36" t="n"/>
      <c r="E778" s="36" t="n"/>
      <c r="F778" s="37" t="str">
        <f>IF(BPU!D778="","",BPU!D778)</f>
        <v/>
      </c>
      <c r="G778" s="38" t="str">
        <f>IF(AND('Détail des lignes'!$F775="Ligne",ISNUMBER(D778),ISNUMBER(F778)),ROUND(D778*F778,2),"")</f>
        <v/>
      </c>
      <c r="H778" s="38" t="str">
        <f>IF(AND('Détail des lignes'!$F775="Ligne",ISNUMBER(E778),ISNUMBER(F778)),ROUND(E778*F778,2),"")</f>
        <v/>
      </c>
    </row>
    <row r="779" ht="26" customHeight="1">
      <c r="A779" s="35" t="str">
        <f>IF(BPU!A779="","",BPU!A779)</f>
        <v/>
      </c>
      <c r="B779" s="32" t="str">
        <f>IF(BPU!B779="","",BPU!B779)</f>
        <v/>
      </c>
      <c r="C779" s="35" t="str">
        <f>IF(BPU!C779="","",BPU!C779)</f>
        <v/>
      </c>
      <c r="D779" s="36" t="n"/>
      <c r="E779" s="36" t="n"/>
      <c r="F779" s="37" t="str">
        <f>IF(BPU!D779="","",BPU!D779)</f>
        <v/>
      </c>
      <c r="G779" s="38" t="str">
        <f>IF(AND('Détail des lignes'!$F776="Ligne",ISNUMBER(D779),ISNUMBER(F779)),ROUND(D779*F779,2),"")</f>
        <v/>
      </c>
      <c r="H779" s="38" t="str">
        <f>IF(AND('Détail des lignes'!$F776="Ligne",ISNUMBER(E779),ISNUMBER(F779)),ROUND(E779*F779,2),"")</f>
        <v/>
      </c>
    </row>
    <row r="780" ht="26" customHeight="1">
      <c r="A780" s="35" t="str">
        <f>IF(BPU!A780="","",BPU!A780)</f>
        <v/>
      </c>
      <c r="B780" s="32" t="str">
        <f>IF(BPU!B780="","",BPU!B780)</f>
        <v/>
      </c>
      <c r="C780" s="35" t="str">
        <f>IF(BPU!C780="","",BPU!C780)</f>
        <v/>
      </c>
      <c r="D780" s="36" t="n"/>
      <c r="E780" s="36" t="n"/>
      <c r="F780" s="37" t="str">
        <f>IF(BPU!D780="","",BPU!D780)</f>
        <v/>
      </c>
      <c r="G780" s="38" t="str">
        <f>IF(AND('Détail des lignes'!$F777="Ligne",ISNUMBER(D780),ISNUMBER(F780)),ROUND(D780*F780,2),"")</f>
        <v/>
      </c>
      <c r="H780" s="38" t="str">
        <f>IF(AND('Détail des lignes'!$F777="Ligne",ISNUMBER(E780),ISNUMBER(F780)),ROUND(E780*F780,2),"")</f>
        <v/>
      </c>
    </row>
    <row r="781" ht="26" customHeight="1">
      <c r="A781" s="35" t="str">
        <f>IF(BPU!A781="","",BPU!A781)</f>
        <v/>
      </c>
      <c r="B781" s="32" t="str">
        <f>IF(BPU!B781="","",BPU!B781)</f>
        <v/>
      </c>
      <c r="C781" s="35" t="str">
        <f>IF(BPU!C781="","",BPU!C781)</f>
        <v/>
      </c>
      <c r="D781" s="36" t="n"/>
      <c r="E781" s="36" t="n"/>
      <c r="F781" s="37" t="str">
        <f>IF(BPU!D781="","",BPU!D781)</f>
        <v/>
      </c>
      <c r="G781" s="38" t="str">
        <f>IF(AND('Détail des lignes'!$F778="Ligne",ISNUMBER(D781),ISNUMBER(F781)),ROUND(D781*F781,2),"")</f>
        <v/>
      </c>
      <c r="H781" s="38" t="str">
        <f>IF(AND('Détail des lignes'!$F778="Ligne",ISNUMBER(E781),ISNUMBER(F781)),ROUND(E781*F781,2),"")</f>
        <v/>
      </c>
    </row>
    <row r="782" ht="26" customHeight="1">
      <c r="A782" s="35" t="str">
        <f>IF(BPU!A782="","",BPU!A782)</f>
        <v/>
      </c>
      <c r="B782" s="32" t="str">
        <f>IF(BPU!B782="","",BPU!B782)</f>
        <v/>
      </c>
      <c r="C782" s="35" t="str">
        <f>IF(BPU!C782="","",BPU!C782)</f>
        <v/>
      </c>
      <c r="D782" s="36" t="n"/>
      <c r="E782" s="36" t="n"/>
      <c r="F782" s="37" t="str">
        <f>IF(BPU!D782="","",BPU!D782)</f>
        <v/>
      </c>
      <c r="G782" s="38" t="str">
        <f>IF(AND('Détail des lignes'!$F779="Ligne",ISNUMBER(D782),ISNUMBER(F782)),ROUND(D782*F782,2),"")</f>
        <v/>
      </c>
      <c r="H782" s="38" t="str">
        <f>IF(AND('Détail des lignes'!$F779="Ligne",ISNUMBER(E782),ISNUMBER(F782)),ROUND(E782*F782,2),"")</f>
        <v/>
      </c>
    </row>
    <row r="783" ht="26" customHeight="1">
      <c r="A783" s="35" t="str">
        <f>IF(BPU!A783="","",BPU!A783)</f>
        <v/>
      </c>
      <c r="B783" s="32" t="str">
        <f>IF(BPU!B783="","",BPU!B783)</f>
        <v/>
      </c>
      <c r="C783" s="35" t="str">
        <f>IF(BPU!C783="","",BPU!C783)</f>
        <v/>
      </c>
      <c r="D783" s="36" t="n"/>
      <c r="E783" s="36" t="n"/>
      <c r="F783" s="37" t="str">
        <f>IF(BPU!D783="","",BPU!D783)</f>
        <v/>
      </c>
      <c r="G783" s="38" t="str">
        <f>IF(AND('Détail des lignes'!$F780="Ligne",ISNUMBER(D783),ISNUMBER(F783)),ROUND(D783*F783,2),"")</f>
        <v/>
      </c>
      <c r="H783" s="38" t="str">
        <f>IF(AND('Détail des lignes'!$F780="Ligne",ISNUMBER(E783),ISNUMBER(F783)),ROUND(E783*F783,2),"")</f>
        <v/>
      </c>
    </row>
    <row r="784" ht="26" customHeight="1">
      <c r="A784" s="35" t="str">
        <f>IF(BPU!A784="","",BPU!A784)</f>
        <v/>
      </c>
      <c r="B784" s="32" t="str">
        <f>IF(BPU!B784="","",BPU!B784)</f>
        <v/>
      </c>
      <c r="C784" s="35" t="str">
        <f>IF(BPU!C784="","",BPU!C784)</f>
        <v/>
      </c>
      <c r="D784" s="36" t="n"/>
      <c r="E784" s="36" t="n"/>
      <c r="F784" s="37" t="str">
        <f>IF(BPU!D784="","",BPU!D784)</f>
        <v/>
      </c>
      <c r="G784" s="38" t="str">
        <f>IF(AND('Détail des lignes'!$F781="Ligne",ISNUMBER(D784),ISNUMBER(F784)),ROUND(D784*F784,2),"")</f>
        <v/>
      </c>
      <c r="H784" s="38" t="str">
        <f>IF(AND('Détail des lignes'!$F781="Ligne",ISNUMBER(E784),ISNUMBER(F784)),ROUND(E784*F784,2),"")</f>
        <v/>
      </c>
    </row>
    <row r="785" ht="26" customHeight="1">
      <c r="A785" s="35" t="str">
        <f>IF(BPU!A785="","",BPU!A785)</f>
        <v/>
      </c>
      <c r="B785" s="32" t="str">
        <f>IF(BPU!B785="","",BPU!B785)</f>
        <v/>
      </c>
      <c r="C785" s="35" t="str">
        <f>IF(BPU!C785="","",BPU!C785)</f>
        <v/>
      </c>
      <c r="D785" s="36" t="n"/>
      <c r="E785" s="36" t="n"/>
      <c r="F785" s="37" t="str">
        <f>IF(BPU!D785="","",BPU!D785)</f>
        <v/>
      </c>
      <c r="G785" s="38" t="str">
        <f>IF(AND('Détail des lignes'!$F782="Ligne",ISNUMBER(D785),ISNUMBER(F785)),ROUND(D785*F785,2),"")</f>
        <v/>
      </c>
      <c r="H785" s="38" t="str">
        <f>IF(AND('Détail des lignes'!$F782="Ligne",ISNUMBER(E785),ISNUMBER(F785)),ROUND(E785*F785,2),"")</f>
        <v/>
      </c>
    </row>
    <row r="786" ht="26" customHeight="1">
      <c r="A786" s="35" t="str">
        <f>IF(BPU!A786="","",BPU!A786)</f>
        <v/>
      </c>
      <c r="B786" s="32" t="str">
        <f>IF(BPU!B786="","",BPU!B786)</f>
        <v/>
      </c>
      <c r="C786" s="35" t="str">
        <f>IF(BPU!C786="","",BPU!C786)</f>
        <v/>
      </c>
      <c r="D786" s="36" t="n"/>
      <c r="E786" s="36" t="n"/>
      <c r="F786" s="37" t="str">
        <f>IF(BPU!D786="","",BPU!D786)</f>
        <v/>
      </c>
      <c r="G786" s="38" t="str">
        <f>IF(AND('Détail des lignes'!$F783="Ligne",ISNUMBER(D786),ISNUMBER(F786)),ROUND(D786*F786,2),"")</f>
        <v/>
      </c>
      <c r="H786" s="38" t="str">
        <f>IF(AND('Détail des lignes'!$F783="Ligne",ISNUMBER(E786),ISNUMBER(F786)),ROUND(E786*F786,2),"")</f>
        <v/>
      </c>
    </row>
    <row r="787" ht="26" customHeight="1">
      <c r="A787" s="35" t="str">
        <f>IF(BPU!A787="","",BPU!A787)</f>
        <v/>
      </c>
      <c r="B787" s="32" t="str">
        <f>IF(BPU!B787="","",BPU!B787)</f>
        <v/>
      </c>
      <c r="C787" s="35" t="str">
        <f>IF(BPU!C787="","",BPU!C787)</f>
        <v/>
      </c>
      <c r="D787" s="36" t="n"/>
      <c r="E787" s="36" t="n"/>
      <c r="F787" s="37" t="str">
        <f>IF(BPU!D787="","",BPU!D787)</f>
        <v/>
      </c>
      <c r="G787" s="38" t="str">
        <f>IF(AND('Détail des lignes'!$F784="Ligne",ISNUMBER(D787),ISNUMBER(F787)),ROUND(D787*F787,2),"")</f>
        <v/>
      </c>
      <c r="H787" s="38" t="str">
        <f>IF(AND('Détail des lignes'!$F784="Ligne",ISNUMBER(E787),ISNUMBER(F787)),ROUND(E787*F787,2),"")</f>
        <v/>
      </c>
    </row>
    <row r="788" ht="26" customHeight="1">
      <c r="A788" s="35" t="str">
        <f>IF(BPU!A788="","",BPU!A788)</f>
        <v/>
      </c>
      <c r="B788" s="32" t="str">
        <f>IF(BPU!B788="","",BPU!B788)</f>
        <v/>
      </c>
      <c r="C788" s="35" t="str">
        <f>IF(BPU!C788="","",BPU!C788)</f>
        <v/>
      </c>
      <c r="D788" s="36" t="n"/>
      <c r="E788" s="36" t="n"/>
      <c r="F788" s="37" t="str">
        <f>IF(BPU!D788="","",BPU!D788)</f>
        <v/>
      </c>
      <c r="G788" s="38" t="str">
        <f>IF(AND('Détail des lignes'!$F785="Ligne",ISNUMBER(D788),ISNUMBER(F788)),ROUND(D788*F788,2),"")</f>
        <v/>
      </c>
      <c r="H788" s="38" t="str">
        <f>IF(AND('Détail des lignes'!$F785="Ligne",ISNUMBER(E788),ISNUMBER(F788)),ROUND(E788*F788,2),"")</f>
        <v/>
      </c>
    </row>
    <row r="789" ht="26" customHeight="1">
      <c r="A789" s="35" t="str">
        <f>IF(BPU!A789="","",BPU!A789)</f>
        <v/>
      </c>
      <c r="B789" s="32" t="str">
        <f>IF(BPU!B789="","",BPU!B789)</f>
        <v/>
      </c>
      <c r="C789" s="35" t="str">
        <f>IF(BPU!C789="","",BPU!C789)</f>
        <v/>
      </c>
      <c r="D789" s="36" t="n"/>
      <c r="E789" s="36" t="n"/>
      <c r="F789" s="37" t="str">
        <f>IF(BPU!D789="","",BPU!D789)</f>
        <v/>
      </c>
      <c r="G789" s="38" t="str">
        <f>IF(AND('Détail des lignes'!$F786="Ligne",ISNUMBER(D789),ISNUMBER(F789)),ROUND(D789*F789,2),"")</f>
        <v/>
      </c>
      <c r="H789" s="38" t="str">
        <f>IF(AND('Détail des lignes'!$F786="Ligne",ISNUMBER(E789),ISNUMBER(F789)),ROUND(E789*F789,2),"")</f>
        <v/>
      </c>
    </row>
    <row r="790" ht="26" customHeight="1">
      <c r="A790" s="35" t="str">
        <f>IF(BPU!A790="","",BPU!A790)</f>
        <v/>
      </c>
      <c r="B790" s="32" t="str">
        <f>IF(BPU!B790="","",BPU!B790)</f>
        <v/>
      </c>
      <c r="C790" s="35" t="str">
        <f>IF(BPU!C790="","",BPU!C790)</f>
        <v/>
      </c>
      <c r="D790" s="36" t="n"/>
      <c r="E790" s="36" t="n"/>
      <c r="F790" s="37" t="str">
        <f>IF(BPU!D790="","",BPU!D790)</f>
        <v/>
      </c>
      <c r="G790" s="38" t="str">
        <f>IF(AND('Détail des lignes'!$F787="Ligne",ISNUMBER(D790),ISNUMBER(F790)),ROUND(D790*F790,2),"")</f>
        <v/>
      </c>
      <c r="H790" s="38" t="str">
        <f>IF(AND('Détail des lignes'!$F787="Ligne",ISNUMBER(E790),ISNUMBER(F790)),ROUND(E790*F790,2),"")</f>
        <v/>
      </c>
    </row>
    <row r="791" ht="26" customHeight="1">
      <c r="A791" s="35" t="str">
        <f>IF(BPU!A791="","",BPU!A791)</f>
        <v/>
      </c>
      <c r="B791" s="32" t="str">
        <f>IF(BPU!B791="","",BPU!B791)</f>
        <v/>
      </c>
      <c r="C791" s="35" t="str">
        <f>IF(BPU!C791="","",BPU!C791)</f>
        <v/>
      </c>
      <c r="D791" s="36" t="n"/>
      <c r="E791" s="36" t="n"/>
      <c r="F791" s="37" t="str">
        <f>IF(BPU!D791="","",BPU!D791)</f>
        <v/>
      </c>
      <c r="G791" s="38" t="str">
        <f>IF(AND('Détail des lignes'!$F788="Ligne",ISNUMBER(D791),ISNUMBER(F791)),ROUND(D791*F791,2),"")</f>
        <v/>
      </c>
      <c r="H791" s="38" t="str">
        <f>IF(AND('Détail des lignes'!$F788="Ligne",ISNUMBER(E791),ISNUMBER(F791)),ROUND(E791*F791,2),"")</f>
        <v/>
      </c>
    </row>
    <row r="792" ht="26" customHeight="1">
      <c r="A792" s="35" t="str">
        <f>IF(BPU!A792="","",BPU!A792)</f>
        <v/>
      </c>
      <c r="B792" s="32" t="str">
        <f>IF(BPU!B792="","",BPU!B792)</f>
        <v/>
      </c>
      <c r="C792" s="35" t="str">
        <f>IF(BPU!C792="","",BPU!C792)</f>
        <v/>
      </c>
      <c r="D792" s="36" t="n"/>
      <c r="E792" s="36" t="n"/>
      <c r="F792" s="37" t="str">
        <f>IF(BPU!D792="","",BPU!D792)</f>
        <v/>
      </c>
      <c r="G792" s="38" t="str">
        <f>IF(AND('Détail des lignes'!$F789="Ligne",ISNUMBER(D792),ISNUMBER(F792)),ROUND(D792*F792,2),"")</f>
        <v/>
      </c>
      <c r="H792" s="38" t="str">
        <f>IF(AND('Détail des lignes'!$F789="Ligne",ISNUMBER(E792),ISNUMBER(F792)),ROUND(E792*F792,2),"")</f>
        <v/>
      </c>
    </row>
    <row r="793" ht="26" customHeight="1">
      <c r="A793" s="35" t="str">
        <f>IF(BPU!A793="","",BPU!A793)</f>
        <v/>
      </c>
      <c r="B793" s="32" t="str">
        <f>IF(BPU!B793="","",BPU!B793)</f>
        <v/>
      </c>
      <c r="C793" s="35" t="str">
        <f>IF(BPU!C793="","",BPU!C793)</f>
        <v/>
      </c>
      <c r="D793" s="36" t="n"/>
      <c r="E793" s="36" t="n"/>
      <c r="F793" s="37" t="str">
        <f>IF(BPU!D793="","",BPU!D793)</f>
        <v/>
      </c>
      <c r="G793" s="38" t="str">
        <f>IF(AND('Détail des lignes'!$F790="Ligne",ISNUMBER(D793),ISNUMBER(F793)),ROUND(D793*F793,2),"")</f>
        <v/>
      </c>
      <c r="H793" s="38" t="str">
        <f>IF(AND('Détail des lignes'!$F790="Ligne",ISNUMBER(E793),ISNUMBER(F793)),ROUND(E793*F793,2),"")</f>
        <v/>
      </c>
    </row>
    <row r="794" ht="26" customHeight="1">
      <c r="A794" s="35" t="str">
        <f>IF(BPU!A794="","",BPU!A794)</f>
        <v/>
      </c>
      <c r="B794" s="32" t="str">
        <f>IF(BPU!B794="","",BPU!B794)</f>
        <v/>
      </c>
      <c r="C794" s="35" t="str">
        <f>IF(BPU!C794="","",BPU!C794)</f>
        <v/>
      </c>
      <c r="D794" s="36" t="n"/>
      <c r="E794" s="36" t="n"/>
      <c r="F794" s="37" t="str">
        <f>IF(BPU!D794="","",BPU!D794)</f>
        <v/>
      </c>
      <c r="G794" s="38" t="str">
        <f>IF(AND('Détail des lignes'!$F791="Ligne",ISNUMBER(D794),ISNUMBER(F794)),ROUND(D794*F794,2),"")</f>
        <v/>
      </c>
      <c r="H794" s="38" t="str">
        <f>IF(AND('Détail des lignes'!$F791="Ligne",ISNUMBER(E794),ISNUMBER(F794)),ROUND(E794*F794,2),"")</f>
        <v/>
      </c>
    </row>
    <row r="795" ht="26" customHeight="1">
      <c r="A795" s="35" t="str">
        <f>IF(BPU!A795="","",BPU!A795)</f>
        <v/>
      </c>
      <c r="B795" s="32" t="str">
        <f>IF(BPU!B795="","",BPU!B795)</f>
        <v/>
      </c>
      <c r="C795" s="35" t="str">
        <f>IF(BPU!C795="","",BPU!C795)</f>
        <v/>
      </c>
      <c r="D795" s="36" t="n"/>
      <c r="E795" s="36" t="n"/>
      <c r="F795" s="37" t="str">
        <f>IF(BPU!D795="","",BPU!D795)</f>
        <v/>
      </c>
      <c r="G795" s="38" t="str">
        <f>IF(AND('Détail des lignes'!$F792="Ligne",ISNUMBER(D795),ISNUMBER(F795)),ROUND(D795*F795,2),"")</f>
        <v/>
      </c>
      <c r="H795" s="38" t="str">
        <f>IF(AND('Détail des lignes'!$F792="Ligne",ISNUMBER(E795),ISNUMBER(F795)),ROUND(E795*F795,2),"")</f>
        <v/>
      </c>
    </row>
    <row r="796" ht="26" customHeight="1">
      <c r="A796" s="35" t="str">
        <f>IF(BPU!A796="","",BPU!A796)</f>
        <v/>
      </c>
      <c r="B796" s="32" t="str">
        <f>IF(BPU!B796="","",BPU!B796)</f>
        <v/>
      </c>
      <c r="C796" s="35" t="str">
        <f>IF(BPU!C796="","",BPU!C796)</f>
        <v/>
      </c>
      <c r="D796" s="36" t="n"/>
      <c r="E796" s="36" t="n"/>
      <c r="F796" s="37" t="str">
        <f>IF(BPU!D796="","",BPU!D796)</f>
        <v/>
      </c>
      <c r="G796" s="38" t="str">
        <f>IF(AND('Détail des lignes'!$F793="Ligne",ISNUMBER(D796),ISNUMBER(F796)),ROUND(D796*F796,2),"")</f>
        <v/>
      </c>
      <c r="H796" s="38" t="str">
        <f>IF(AND('Détail des lignes'!$F793="Ligne",ISNUMBER(E796),ISNUMBER(F796)),ROUND(E796*F796,2),"")</f>
        <v/>
      </c>
    </row>
    <row r="797" ht="26" customHeight="1">
      <c r="A797" s="35" t="str">
        <f>IF(BPU!A797="","",BPU!A797)</f>
        <v/>
      </c>
      <c r="B797" s="32" t="str">
        <f>IF(BPU!B797="","",BPU!B797)</f>
        <v/>
      </c>
      <c r="C797" s="35" t="str">
        <f>IF(BPU!C797="","",BPU!C797)</f>
        <v/>
      </c>
      <c r="D797" s="36" t="n"/>
      <c r="E797" s="36" t="n"/>
      <c r="F797" s="37" t="str">
        <f>IF(BPU!D797="","",BPU!D797)</f>
        <v/>
      </c>
      <c r="G797" s="38" t="str">
        <f>IF(AND('Détail des lignes'!$F794="Ligne",ISNUMBER(D797),ISNUMBER(F797)),ROUND(D797*F797,2),"")</f>
        <v/>
      </c>
      <c r="H797" s="38" t="str">
        <f>IF(AND('Détail des lignes'!$F794="Ligne",ISNUMBER(E797),ISNUMBER(F797)),ROUND(E797*F797,2),"")</f>
        <v/>
      </c>
    </row>
    <row r="798" ht="26" customHeight="1">
      <c r="A798" s="35" t="str">
        <f>IF(BPU!A798="","",BPU!A798)</f>
        <v/>
      </c>
      <c r="B798" s="32" t="str">
        <f>IF(BPU!B798="","",BPU!B798)</f>
        <v/>
      </c>
      <c r="C798" s="35" t="str">
        <f>IF(BPU!C798="","",BPU!C798)</f>
        <v/>
      </c>
      <c r="D798" s="36" t="n"/>
      <c r="E798" s="36" t="n"/>
      <c r="F798" s="37" t="str">
        <f>IF(BPU!D798="","",BPU!D798)</f>
        <v/>
      </c>
      <c r="G798" s="38" t="str">
        <f>IF(AND('Détail des lignes'!$F795="Ligne",ISNUMBER(D798),ISNUMBER(F798)),ROUND(D798*F798,2),"")</f>
        <v/>
      </c>
      <c r="H798" s="38" t="str">
        <f>IF(AND('Détail des lignes'!$F795="Ligne",ISNUMBER(E798),ISNUMBER(F798)),ROUND(E798*F798,2),"")</f>
        <v/>
      </c>
    </row>
    <row r="799" ht="26" customHeight="1">
      <c r="A799" s="35" t="str">
        <f>IF(BPU!A799="","",BPU!A799)</f>
        <v/>
      </c>
      <c r="B799" s="32" t="str">
        <f>IF(BPU!B799="","",BPU!B799)</f>
        <v/>
      </c>
      <c r="C799" s="35" t="str">
        <f>IF(BPU!C799="","",BPU!C799)</f>
        <v/>
      </c>
      <c r="D799" s="36" t="n"/>
      <c r="E799" s="36" t="n"/>
      <c r="F799" s="37" t="str">
        <f>IF(BPU!D799="","",BPU!D799)</f>
        <v/>
      </c>
      <c r="G799" s="38" t="str">
        <f>IF(AND('Détail des lignes'!$F796="Ligne",ISNUMBER(D799),ISNUMBER(F799)),ROUND(D799*F799,2),"")</f>
        <v/>
      </c>
      <c r="H799" s="38" t="str">
        <f>IF(AND('Détail des lignes'!$F796="Ligne",ISNUMBER(E799),ISNUMBER(F799)),ROUND(E799*F799,2),"")</f>
        <v/>
      </c>
    </row>
    <row r="800" ht="26" customHeight="1">
      <c r="A800" s="35" t="str">
        <f>IF(BPU!A800="","",BPU!A800)</f>
        <v/>
      </c>
      <c r="B800" s="32" t="str">
        <f>IF(BPU!B800="","",BPU!B800)</f>
        <v/>
      </c>
      <c r="C800" s="35" t="str">
        <f>IF(BPU!C800="","",BPU!C800)</f>
        <v/>
      </c>
      <c r="D800" s="36" t="n"/>
      <c r="E800" s="36" t="n"/>
      <c r="F800" s="37" t="str">
        <f>IF(BPU!D800="","",BPU!D800)</f>
        <v/>
      </c>
      <c r="G800" s="38" t="str">
        <f>IF(AND('Détail des lignes'!$F797="Ligne",ISNUMBER(D800),ISNUMBER(F800)),ROUND(D800*F800,2),"")</f>
        <v/>
      </c>
      <c r="H800" s="38" t="str">
        <f>IF(AND('Détail des lignes'!$F797="Ligne",ISNUMBER(E800),ISNUMBER(F800)),ROUND(E800*F800,2),"")</f>
        <v/>
      </c>
    </row>
    <row r="801" ht="26" customHeight="1">
      <c r="A801" s="35" t="str">
        <f>IF(BPU!A801="","",BPU!A801)</f>
        <v/>
      </c>
      <c r="B801" s="32" t="str">
        <f>IF(BPU!B801="","",BPU!B801)</f>
        <v/>
      </c>
      <c r="C801" s="35" t="str">
        <f>IF(BPU!C801="","",BPU!C801)</f>
        <v/>
      </c>
      <c r="D801" s="36" t="n"/>
      <c r="E801" s="36" t="n"/>
      <c r="F801" s="37" t="str">
        <f>IF(BPU!D801="","",BPU!D801)</f>
        <v/>
      </c>
      <c r="G801" s="38" t="str">
        <f>IF(AND('Détail des lignes'!$F798="Ligne",ISNUMBER(D801),ISNUMBER(F801)),ROUND(D801*F801,2),"")</f>
        <v/>
      </c>
      <c r="H801" s="38" t="str">
        <f>IF(AND('Détail des lignes'!$F798="Ligne",ISNUMBER(E801),ISNUMBER(F801)),ROUND(E801*F801,2),"")</f>
        <v/>
      </c>
    </row>
    <row r="802" ht="26" customHeight="1">
      <c r="A802" s="35" t="str">
        <f>IF(BPU!A802="","",BPU!A802)</f>
        <v/>
      </c>
      <c r="B802" s="32" t="str">
        <f>IF(BPU!B802="","",BPU!B802)</f>
        <v/>
      </c>
      <c r="C802" s="35" t="str">
        <f>IF(BPU!C802="","",BPU!C802)</f>
        <v/>
      </c>
      <c r="D802" s="36" t="n"/>
      <c r="E802" s="36" t="n"/>
      <c r="F802" s="37" t="str">
        <f>IF(BPU!D802="","",BPU!D802)</f>
        <v/>
      </c>
      <c r="G802" s="38" t="str">
        <f>IF(AND('Détail des lignes'!$F799="Ligne",ISNUMBER(D802),ISNUMBER(F802)),ROUND(D802*F802,2),"")</f>
        <v/>
      </c>
      <c r="H802" s="38" t="str">
        <f>IF(AND('Détail des lignes'!$F799="Ligne",ISNUMBER(E802),ISNUMBER(F802)),ROUND(E802*F802,2),"")</f>
        <v/>
      </c>
    </row>
    <row r="803" ht="26" customHeight="1">
      <c r="A803" s="35" t="str">
        <f>IF(BPU!A803="","",BPU!A803)</f>
        <v/>
      </c>
      <c r="B803" s="32" t="str">
        <f>IF(BPU!B803="","",BPU!B803)</f>
        <v/>
      </c>
      <c r="C803" s="35" t="str">
        <f>IF(BPU!C803="","",BPU!C803)</f>
        <v/>
      </c>
      <c r="D803" s="36" t="n"/>
      <c r="E803" s="36" t="n"/>
      <c r="F803" s="37" t="str">
        <f>IF(BPU!D803="","",BPU!D803)</f>
        <v/>
      </c>
      <c r="G803" s="38" t="str">
        <f>IF(AND('Détail des lignes'!$F800="Ligne",ISNUMBER(D803),ISNUMBER(F803)),ROUND(D803*F803,2),"")</f>
        <v/>
      </c>
      <c r="H803" s="38" t="str">
        <f>IF(AND('Détail des lignes'!$F800="Ligne",ISNUMBER(E803),ISNUMBER(F803)),ROUND(E803*F803,2),"")</f>
        <v/>
      </c>
    </row>
    <row r="804" ht="26" customHeight="1">
      <c r="A804" s="35" t="str">
        <f>IF(BPU!A804="","",BPU!A804)</f>
        <v/>
      </c>
      <c r="B804" s="32" t="str">
        <f>IF(BPU!B804="","",BPU!B804)</f>
        <v/>
      </c>
      <c r="C804" s="35" t="str">
        <f>IF(BPU!C804="","",BPU!C804)</f>
        <v/>
      </c>
      <c r="D804" s="36" t="n"/>
      <c r="E804" s="36" t="n"/>
      <c r="F804" s="37" t="str">
        <f>IF(BPU!D804="","",BPU!D804)</f>
        <v/>
      </c>
      <c r="G804" s="38" t="str">
        <f>IF(AND('Détail des lignes'!$F801="Ligne",ISNUMBER(D804),ISNUMBER(F804)),ROUND(D804*F804,2),"")</f>
        <v/>
      </c>
      <c r="H804" s="38" t="str">
        <f>IF(AND('Détail des lignes'!$F801="Ligne",ISNUMBER(E804),ISNUMBER(F804)),ROUND(E804*F804,2),"")</f>
        <v/>
      </c>
    </row>
    <row r="805" ht="26" customHeight="1">
      <c r="A805" s="35" t="str">
        <f>IF(BPU!A805="","",BPU!A805)</f>
        <v/>
      </c>
      <c r="B805" s="32" t="str">
        <f>IF(BPU!B805="","",BPU!B805)</f>
        <v/>
      </c>
      <c r="C805" s="35" t="str">
        <f>IF(BPU!C805="","",BPU!C805)</f>
        <v/>
      </c>
      <c r="D805" s="36" t="n"/>
      <c r="E805" s="36" t="n"/>
      <c r="F805" s="37" t="str">
        <f>IF(BPU!D805="","",BPU!D805)</f>
        <v/>
      </c>
      <c r="G805" s="38" t="str">
        <f>IF(AND('Détail des lignes'!$F802="Ligne",ISNUMBER(D805),ISNUMBER(F805)),ROUND(D805*F805,2),"")</f>
        <v/>
      </c>
      <c r="H805" s="38" t="str">
        <f>IF(AND('Détail des lignes'!$F802="Ligne",ISNUMBER(E805),ISNUMBER(F805)),ROUND(E805*F805,2),"")</f>
        <v/>
      </c>
    </row>
    <row r="806" ht="26" customHeight="1">
      <c r="A806" s="35" t="str">
        <f>IF(BPU!A806="","",BPU!A806)</f>
        <v/>
      </c>
      <c r="B806" s="32" t="str">
        <f>IF(BPU!B806="","",BPU!B806)</f>
        <v/>
      </c>
      <c r="C806" s="35" t="str">
        <f>IF(BPU!C806="","",BPU!C806)</f>
        <v/>
      </c>
      <c r="D806" s="36" t="n"/>
      <c r="E806" s="36" t="n"/>
      <c r="F806" s="37" t="str">
        <f>IF(BPU!D806="","",BPU!D806)</f>
        <v/>
      </c>
      <c r="G806" s="38" t="str">
        <f>IF(AND('Détail des lignes'!$F803="Ligne",ISNUMBER(D806),ISNUMBER(F806)),ROUND(D806*F806,2),"")</f>
        <v/>
      </c>
      <c r="H806" s="38" t="str">
        <f>IF(AND('Détail des lignes'!$F803="Ligne",ISNUMBER(E806),ISNUMBER(F806)),ROUND(E806*F806,2),"")</f>
        <v/>
      </c>
    </row>
    <row r="807" ht="26" customHeight="1">
      <c r="A807" s="35" t="str">
        <f>IF(BPU!A807="","",BPU!A807)</f>
        <v/>
      </c>
      <c r="B807" s="32" t="str">
        <f>IF(BPU!B807="","",BPU!B807)</f>
        <v/>
      </c>
      <c r="C807" s="35" t="str">
        <f>IF(BPU!C807="","",BPU!C807)</f>
        <v/>
      </c>
      <c r="D807" s="36" t="n"/>
      <c r="E807" s="36" t="n"/>
      <c r="F807" s="37" t="str">
        <f>IF(BPU!D807="","",BPU!D807)</f>
        <v/>
      </c>
      <c r="G807" s="38" t="str">
        <f>IF(AND('Détail des lignes'!$F804="Ligne",ISNUMBER(D807),ISNUMBER(F807)),ROUND(D807*F807,2),"")</f>
        <v/>
      </c>
      <c r="H807" s="38" t="str">
        <f>IF(AND('Détail des lignes'!$F804="Ligne",ISNUMBER(E807),ISNUMBER(F807)),ROUND(E807*F807,2),"")</f>
        <v/>
      </c>
    </row>
    <row r="808" ht="26" customHeight="1">
      <c r="A808" s="35" t="str">
        <f>IF(BPU!A808="","",BPU!A808)</f>
        <v/>
      </c>
      <c r="B808" s="32" t="str">
        <f>IF(BPU!B808="","",BPU!B808)</f>
        <v/>
      </c>
      <c r="C808" s="35" t="str">
        <f>IF(BPU!C808="","",BPU!C808)</f>
        <v/>
      </c>
      <c r="D808" s="36" t="n"/>
      <c r="E808" s="36" t="n"/>
      <c r="F808" s="37" t="str">
        <f>IF(BPU!D808="","",BPU!D808)</f>
        <v/>
      </c>
      <c r="G808" s="38" t="str">
        <f>IF(AND('Détail des lignes'!$F805="Ligne",ISNUMBER(D808),ISNUMBER(F808)),ROUND(D808*F808,2),"")</f>
        <v/>
      </c>
      <c r="H808" s="38" t="str">
        <f>IF(AND('Détail des lignes'!$F805="Ligne",ISNUMBER(E808),ISNUMBER(F808)),ROUND(E808*F808,2),"")</f>
        <v/>
      </c>
    </row>
    <row r="809" ht="26" customHeight="1">
      <c r="A809" s="35" t="str">
        <f>IF(BPU!A809="","",BPU!A809)</f>
        <v/>
      </c>
      <c r="B809" s="32" t="str">
        <f>IF(BPU!B809="","",BPU!B809)</f>
        <v/>
      </c>
      <c r="C809" s="35" t="str">
        <f>IF(BPU!C809="","",BPU!C809)</f>
        <v/>
      </c>
      <c r="D809" s="36" t="n"/>
      <c r="E809" s="36" t="n"/>
      <c r="F809" s="37" t="str">
        <f>IF(BPU!D809="","",BPU!D809)</f>
        <v/>
      </c>
      <c r="G809" s="38" t="str">
        <f>IF(AND('Détail des lignes'!$F806="Ligne",ISNUMBER(D809),ISNUMBER(F809)),ROUND(D809*F809,2),"")</f>
        <v/>
      </c>
      <c r="H809" s="38" t="str">
        <f>IF(AND('Détail des lignes'!$F806="Ligne",ISNUMBER(E809),ISNUMBER(F809)),ROUND(E809*F809,2),"")</f>
        <v/>
      </c>
    </row>
    <row r="810" ht="26" customHeight="1">
      <c r="A810" s="35" t="str">
        <f>IF(BPU!A810="","",BPU!A810)</f>
        <v/>
      </c>
      <c r="B810" s="32" t="str">
        <f>IF(BPU!B810="","",BPU!B810)</f>
        <v/>
      </c>
      <c r="C810" s="35" t="str">
        <f>IF(BPU!C810="","",BPU!C810)</f>
        <v/>
      </c>
      <c r="D810" s="36" t="n"/>
      <c r="E810" s="36" t="n"/>
      <c r="F810" s="37" t="str">
        <f>IF(BPU!D810="","",BPU!D810)</f>
        <v/>
      </c>
      <c r="G810" s="38" t="str">
        <f>IF(AND('Détail des lignes'!$F807="Ligne",ISNUMBER(D810),ISNUMBER(F810)),ROUND(D810*F810,2),"")</f>
        <v/>
      </c>
      <c r="H810" s="38" t="str">
        <f>IF(AND('Détail des lignes'!$F807="Ligne",ISNUMBER(E810),ISNUMBER(F810)),ROUND(E810*F810,2),"")</f>
        <v/>
      </c>
    </row>
    <row r="811" ht="26" customHeight="1">
      <c r="A811" s="35" t="str">
        <f>IF(BPU!A811="","",BPU!A811)</f>
        <v/>
      </c>
      <c r="B811" s="32" t="str">
        <f>IF(BPU!B811="","",BPU!B811)</f>
        <v/>
      </c>
      <c r="C811" s="35" t="str">
        <f>IF(BPU!C811="","",BPU!C811)</f>
        <v/>
      </c>
      <c r="D811" s="36" t="n"/>
      <c r="E811" s="36" t="n"/>
      <c r="F811" s="37" t="str">
        <f>IF(BPU!D811="","",BPU!D811)</f>
        <v/>
      </c>
      <c r="G811" s="38" t="str">
        <f>IF(AND('Détail des lignes'!$F808="Ligne",ISNUMBER(D811),ISNUMBER(F811)),ROUND(D811*F811,2),"")</f>
        <v/>
      </c>
      <c r="H811" s="38" t="str">
        <f>IF(AND('Détail des lignes'!$F808="Ligne",ISNUMBER(E811),ISNUMBER(F811)),ROUND(E811*F811,2),"")</f>
        <v/>
      </c>
    </row>
    <row r="812" ht="26" customHeight="1">
      <c r="A812" s="35" t="str">
        <f>IF(BPU!A812="","",BPU!A812)</f>
        <v/>
      </c>
      <c r="B812" s="32" t="str">
        <f>IF(BPU!B812="","",BPU!B812)</f>
        <v/>
      </c>
      <c r="C812" s="35" t="str">
        <f>IF(BPU!C812="","",BPU!C812)</f>
        <v/>
      </c>
      <c r="D812" s="36" t="n"/>
      <c r="E812" s="36" t="n"/>
      <c r="F812" s="37" t="str">
        <f>IF(BPU!D812="","",BPU!D812)</f>
        <v/>
      </c>
      <c r="G812" s="38" t="str">
        <f>IF(AND('Détail des lignes'!$F809="Ligne",ISNUMBER(D812),ISNUMBER(F812)),ROUND(D812*F812,2),"")</f>
        <v/>
      </c>
      <c r="H812" s="38" t="str">
        <f>IF(AND('Détail des lignes'!$F809="Ligne",ISNUMBER(E812),ISNUMBER(F812)),ROUND(E812*F812,2),"")</f>
        <v/>
      </c>
    </row>
    <row r="813" ht="26" customHeight="1">
      <c r="A813" s="35" t="str">
        <f>IF(BPU!A813="","",BPU!A813)</f>
        <v/>
      </c>
      <c r="B813" s="32" t="str">
        <f>IF(BPU!B813="","",BPU!B813)</f>
        <v/>
      </c>
      <c r="C813" s="35" t="str">
        <f>IF(BPU!C813="","",BPU!C813)</f>
        <v/>
      </c>
      <c r="D813" s="36" t="n"/>
      <c r="E813" s="36" t="n"/>
      <c r="F813" s="37" t="str">
        <f>IF(BPU!D813="","",BPU!D813)</f>
        <v/>
      </c>
      <c r="G813" s="38" t="str">
        <f>IF(AND('Détail des lignes'!$F810="Ligne",ISNUMBER(D813),ISNUMBER(F813)),ROUND(D813*F813,2),"")</f>
        <v/>
      </c>
      <c r="H813" s="38" t="str">
        <f>IF(AND('Détail des lignes'!$F810="Ligne",ISNUMBER(E813),ISNUMBER(F813)),ROUND(E813*F813,2),"")</f>
        <v/>
      </c>
    </row>
    <row r="814" ht="26" customHeight="1">
      <c r="A814" s="35" t="str">
        <f>IF(BPU!A814="","",BPU!A814)</f>
        <v/>
      </c>
      <c r="B814" s="32" t="str">
        <f>IF(BPU!B814="","",BPU!B814)</f>
        <v/>
      </c>
      <c r="C814" s="35" t="str">
        <f>IF(BPU!C814="","",BPU!C814)</f>
        <v/>
      </c>
      <c r="D814" s="36" t="n"/>
      <c r="E814" s="36" t="n"/>
      <c r="F814" s="37" t="str">
        <f>IF(BPU!D814="","",BPU!D814)</f>
        <v/>
      </c>
      <c r="G814" s="38" t="str">
        <f>IF(AND('Détail des lignes'!$F811="Ligne",ISNUMBER(D814),ISNUMBER(F814)),ROUND(D814*F814,2),"")</f>
        <v/>
      </c>
      <c r="H814" s="38" t="str">
        <f>IF(AND('Détail des lignes'!$F811="Ligne",ISNUMBER(E814),ISNUMBER(F814)),ROUND(E814*F814,2),"")</f>
        <v/>
      </c>
    </row>
    <row r="815" ht="26" customHeight="1">
      <c r="A815" s="35" t="str">
        <f>IF(BPU!A815="","",BPU!A815)</f>
        <v/>
      </c>
      <c r="B815" s="32" t="str">
        <f>IF(BPU!B815="","",BPU!B815)</f>
        <v/>
      </c>
      <c r="C815" s="35" t="str">
        <f>IF(BPU!C815="","",BPU!C815)</f>
        <v/>
      </c>
      <c r="D815" s="36" t="n"/>
      <c r="E815" s="36" t="n"/>
      <c r="F815" s="37" t="str">
        <f>IF(BPU!D815="","",BPU!D815)</f>
        <v/>
      </c>
      <c r="G815" s="38" t="str">
        <f>IF(AND('Détail des lignes'!$F812="Ligne",ISNUMBER(D815),ISNUMBER(F815)),ROUND(D815*F815,2),"")</f>
        <v/>
      </c>
      <c r="H815" s="38" t="str">
        <f>IF(AND('Détail des lignes'!$F812="Ligne",ISNUMBER(E815),ISNUMBER(F815)),ROUND(E815*F815,2),"")</f>
        <v/>
      </c>
    </row>
    <row r="816" ht="26" customHeight="1">
      <c r="A816" s="35" t="str">
        <f>IF(BPU!A816="","",BPU!A816)</f>
        <v/>
      </c>
      <c r="B816" s="32" t="str">
        <f>IF(BPU!B816="","",BPU!B816)</f>
        <v/>
      </c>
      <c r="C816" s="35" t="str">
        <f>IF(BPU!C816="","",BPU!C816)</f>
        <v/>
      </c>
      <c r="D816" s="36" t="n"/>
      <c r="E816" s="36" t="n"/>
      <c r="F816" s="37" t="str">
        <f>IF(BPU!D816="","",BPU!D816)</f>
        <v/>
      </c>
      <c r="G816" s="38" t="str">
        <f>IF(AND('Détail des lignes'!$F813="Ligne",ISNUMBER(D816),ISNUMBER(F816)),ROUND(D816*F816,2),"")</f>
        <v/>
      </c>
      <c r="H816" s="38" t="str">
        <f>IF(AND('Détail des lignes'!$F813="Ligne",ISNUMBER(E816),ISNUMBER(F816)),ROUND(E816*F816,2),"")</f>
        <v/>
      </c>
    </row>
    <row r="817" ht="26" customHeight="1">
      <c r="A817" s="35" t="str">
        <f>IF(BPU!A817="","",BPU!A817)</f>
        <v/>
      </c>
      <c r="B817" s="32" t="str">
        <f>IF(BPU!B817="","",BPU!B817)</f>
        <v/>
      </c>
      <c r="C817" s="35" t="str">
        <f>IF(BPU!C817="","",BPU!C817)</f>
        <v/>
      </c>
      <c r="D817" s="36" t="n"/>
      <c r="E817" s="36" t="n"/>
      <c r="F817" s="37" t="str">
        <f>IF(BPU!D817="","",BPU!D817)</f>
        <v/>
      </c>
      <c r="G817" s="38" t="str">
        <f>IF(AND('Détail des lignes'!$F814="Ligne",ISNUMBER(D817),ISNUMBER(F817)),ROUND(D817*F817,2),"")</f>
        <v/>
      </c>
      <c r="H817" s="38" t="str">
        <f>IF(AND('Détail des lignes'!$F814="Ligne",ISNUMBER(E817),ISNUMBER(F817)),ROUND(E817*F817,2),"")</f>
        <v/>
      </c>
    </row>
    <row r="818" ht="26" customHeight="1">
      <c r="A818" s="35" t="str">
        <f>IF(BPU!A818="","",BPU!A818)</f>
        <v/>
      </c>
      <c r="B818" s="32" t="str">
        <f>IF(BPU!B818="","",BPU!B818)</f>
        <v/>
      </c>
      <c r="C818" s="35" t="str">
        <f>IF(BPU!C818="","",BPU!C818)</f>
        <v/>
      </c>
      <c r="D818" s="36" t="n"/>
      <c r="E818" s="36" t="n"/>
      <c r="F818" s="37" t="str">
        <f>IF(BPU!D818="","",BPU!D818)</f>
        <v/>
      </c>
      <c r="G818" s="38" t="str">
        <f>IF(AND('Détail des lignes'!$F815="Ligne",ISNUMBER(D818),ISNUMBER(F818)),ROUND(D818*F818,2),"")</f>
        <v/>
      </c>
      <c r="H818" s="38" t="str">
        <f>IF(AND('Détail des lignes'!$F815="Ligne",ISNUMBER(E818),ISNUMBER(F818)),ROUND(E818*F818,2),"")</f>
        <v/>
      </c>
    </row>
    <row r="819" ht="26" customHeight="1">
      <c r="A819" s="35" t="str">
        <f>IF(BPU!A819="","",BPU!A819)</f>
        <v/>
      </c>
      <c r="B819" s="32" t="str">
        <f>IF(BPU!B819="","",BPU!B819)</f>
        <v/>
      </c>
      <c r="C819" s="35" t="str">
        <f>IF(BPU!C819="","",BPU!C819)</f>
        <v/>
      </c>
      <c r="D819" s="36" t="n"/>
      <c r="E819" s="36" t="n"/>
      <c r="F819" s="37" t="str">
        <f>IF(BPU!D819="","",BPU!D819)</f>
        <v/>
      </c>
      <c r="G819" s="38" t="str">
        <f>IF(AND('Détail des lignes'!$F816="Ligne",ISNUMBER(D819),ISNUMBER(F819)),ROUND(D819*F819,2),"")</f>
        <v/>
      </c>
      <c r="H819" s="38" t="str">
        <f>IF(AND('Détail des lignes'!$F816="Ligne",ISNUMBER(E819),ISNUMBER(F819)),ROUND(E819*F819,2),"")</f>
        <v/>
      </c>
    </row>
    <row r="820" ht="26" customHeight="1">
      <c r="A820" s="35" t="str">
        <f>IF(BPU!A820="","",BPU!A820)</f>
        <v/>
      </c>
      <c r="B820" s="32" t="str">
        <f>IF(BPU!B820="","",BPU!B820)</f>
        <v/>
      </c>
      <c r="C820" s="35" t="str">
        <f>IF(BPU!C820="","",BPU!C820)</f>
        <v/>
      </c>
      <c r="D820" s="36" t="n"/>
      <c r="E820" s="36" t="n"/>
      <c r="F820" s="37" t="str">
        <f>IF(BPU!D820="","",BPU!D820)</f>
        <v/>
      </c>
      <c r="G820" s="38" t="str">
        <f>IF(AND('Détail des lignes'!$F817="Ligne",ISNUMBER(D820),ISNUMBER(F820)),ROUND(D820*F820,2),"")</f>
        <v/>
      </c>
      <c r="H820" s="38" t="str">
        <f>IF(AND('Détail des lignes'!$F817="Ligne",ISNUMBER(E820),ISNUMBER(F820)),ROUND(E820*F820,2),"")</f>
        <v/>
      </c>
    </row>
    <row r="821" ht="26" customHeight="1">
      <c r="A821" s="35" t="str">
        <f>IF(BPU!A821="","",BPU!A821)</f>
        <v/>
      </c>
      <c r="B821" s="32" t="str">
        <f>IF(BPU!B821="","",BPU!B821)</f>
        <v/>
      </c>
      <c r="C821" s="35" t="str">
        <f>IF(BPU!C821="","",BPU!C821)</f>
        <v/>
      </c>
      <c r="D821" s="36" t="n"/>
      <c r="E821" s="36" t="n"/>
      <c r="F821" s="37" t="str">
        <f>IF(BPU!D821="","",BPU!D821)</f>
        <v/>
      </c>
      <c r="G821" s="38" t="str">
        <f>IF(AND('Détail des lignes'!$F818="Ligne",ISNUMBER(D821),ISNUMBER(F821)),ROUND(D821*F821,2),"")</f>
        <v/>
      </c>
      <c r="H821" s="38" t="str">
        <f>IF(AND('Détail des lignes'!$F818="Ligne",ISNUMBER(E821),ISNUMBER(F821)),ROUND(E821*F821,2),"")</f>
        <v/>
      </c>
    </row>
    <row r="822" ht="26" customHeight="1">
      <c r="A822" s="35" t="str">
        <f>IF(BPU!A822="","",BPU!A822)</f>
        <v/>
      </c>
      <c r="B822" s="32" t="str">
        <f>IF(BPU!B822="","",BPU!B822)</f>
        <v/>
      </c>
      <c r="C822" s="35" t="str">
        <f>IF(BPU!C822="","",BPU!C822)</f>
        <v/>
      </c>
      <c r="D822" s="36" t="n"/>
      <c r="E822" s="36" t="n"/>
      <c r="F822" s="37" t="str">
        <f>IF(BPU!D822="","",BPU!D822)</f>
        <v/>
      </c>
      <c r="G822" s="38" t="str">
        <f>IF(AND('Détail des lignes'!$F819="Ligne",ISNUMBER(D822),ISNUMBER(F822)),ROUND(D822*F822,2),"")</f>
        <v/>
      </c>
      <c r="H822" s="38" t="str">
        <f>IF(AND('Détail des lignes'!$F819="Ligne",ISNUMBER(E822),ISNUMBER(F822)),ROUND(E822*F822,2),"")</f>
        <v/>
      </c>
    </row>
    <row r="823" ht="26" customHeight="1">
      <c r="A823" s="35" t="str">
        <f>IF(BPU!A823="","",BPU!A823)</f>
        <v/>
      </c>
      <c r="B823" s="32" t="str">
        <f>IF(BPU!B823="","",BPU!B823)</f>
        <v/>
      </c>
      <c r="C823" s="35" t="str">
        <f>IF(BPU!C823="","",BPU!C823)</f>
        <v/>
      </c>
      <c r="D823" s="36" t="n"/>
      <c r="E823" s="36" t="n"/>
      <c r="F823" s="37" t="str">
        <f>IF(BPU!D823="","",BPU!D823)</f>
        <v/>
      </c>
      <c r="G823" s="38" t="str">
        <f>IF(AND('Détail des lignes'!$F820="Ligne",ISNUMBER(D823),ISNUMBER(F823)),ROUND(D823*F823,2),"")</f>
        <v/>
      </c>
      <c r="H823" s="38" t="str">
        <f>IF(AND('Détail des lignes'!$F820="Ligne",ISNUMBER(E823),ISNUMBER(F823)),ROUND(E823*F823,2),"")</f>
        <v/>
      </c>
    </row>
    <row r="824" ht="26" customHeight="1">
      <c r="A824" s="35" t="str">
        <f>IF(BPU!A824="","",BPU!A824)</f>
        <v/>
      </c>
      <c r="B824" s="32" t="str">
        <f>IF(BPU!B824="","",BPU!B824)</f>
        <v/>
      </c>
      <c r="C824" s="35" t="str">
        <f>IF(BPU!C824="","",BPU!C824)</f>
        <v/>
      </c>
      <c r="D824" s="36" t="n"/>
      <c r="E824" s="36" t="n"/>
      <c r="F824" s="37" t="str">
        <f>IF(BPU!D824="","",BPU!D824)</f>
        <v/>
      </c>
      <c r="G824" s="38" t="str">
        <f>IF(AND('Détail des lignes'!$F821="Ligne",ISNUMBER(D824),ISNUMBER(F824)),ROUND(D824*F824,2),"")</f>
        <v/>
      </c>
      <c r="H824" s="38" t="str">
        <f>IF(AND('Détail des lignes'!$F821="Ligne",ISNUMBER(E824),ISNUMBER(F824)),ROUND(E824*F824,2),"")</f>
        <v/>
      </c>
    </row>
    <row r="825" ht="26" customHeight="1">
      <c r="A825" s="35" t="str">
        <f>IF(BPU!A825="","",BPU!A825)</f>
        <v/>
      </c>
      <c r="B825" s="32" t="str">
        <f>IF(BPU!B825="","",BPU!B825)</f>
        <v/>
      </c>
      <c r="C825" s="35" t="str">
        <f>IF(BPU!C825="","",BPU!C825)</f>
        <v/>
      </c>
      <c r="D825" s="36" t="n"/>
      <c r="E825" s="36" t="n"/>
      <c r="F825" s="37" t="str">
        <f>IF(BPU!D825="","",BPU!D825)</f>
        <v/>
      </c>
      <c r="G825" s="38" t="str">
        <f>IF(AND('Détail des lignes'!$F822="Ligne",ISNUMBER(D825),ISNUMBER(F825)),ROUND(D825*F825,2),"")</f>
        <v/>
      </c>
      <c r="H825" s="38" t="str">
        <f>IF(AND('Détail des lignes'!$F822="Ligne",ISNUMBER(E825),ISNUMBER(F825)),ROUND(E825*F825,2),"")</f>
        <v/>
      </c>
    </row>
    <row r="826" ht="26" customHeight="1">
      <c r="A826" s="35" t="str">
        <f>IF(BPU!A826="","",BPU!A826)</f>
        <v/>
      </c>
      <c r="B826" s="32" t="str">
        <f>IF(BPU!B826="","",BPU!B826)</f>
        <v/>
      </c>
      <c r="C826" s="35" t="str">
        <f>IF(BPU!C826="","",BPU!C826)</f>
        <v/>
      </c>
      <c r="D826" s="36" t="n"/>
      <c r="E826" s="36" t="n"/>
      <c r="F826" s="37" t="str">
        <f>IF(BPU!D826="","",BPU!D826)</f>
        <v/>
      </c>
      <c r="G826" s="38" t="str">
        <f>IF(AND('Détail des lignes'!$F823="Ligne",ISNUMBER(D826),ISNUMBER(F826)),ROUND(D826*F826,2),"")</f>
        <v/>
      </c>
      <c r="H826" s="38" t="str">
        <f>IF(AND('Détail des lignes'!$F823="Ligne",ISNUMBER(E826),ISNUMBER(F826)),ROUND(E826*F826,2),"")</f>
        <v/>
      </c>
    </row>
    <row r="827" ht="26" customHeight="1">
      <c r="A827" s="35" t="str">
        <f>IF(BPU!A827="","",BPU!A827)</f>
        <v/>
      </c>
      <c r="B827" s="32" t="str">
        <f>IF(BPU!B827="","",BPU!B827)</f>
        <v/>
      </c>
      <c r="C827" s="35" t="str">
        <f>IF(BPU!C827="","",BPU!C827)</f>
        <v/>
      </c>
      <c r="D827" s="36" t="n"/>
      <c r="E827" s="36" t="n"/>
      <c r="F827" s="37" t="str">
        <f>IF(BPU!D827="","",BPU!D827)</f>
        <v/>
      </c>
      <c r="G827" s="38" t="str">
        <f>IF(AND('Détail des lignes'!$F824="Ligne",ISNUMBER(D827),ISNUMBER(F827)),ROUND(D827*F827,2),"")</f>
        <v/>
      </c>
      <c r="H827" s="38" t="str">
        <f>IF(AND('Détail des lignes'!$F824="Ligne",ISNUMBER(E827),ISNUMBER(F827)),ROUND(E827*F827,2),"")</f>
        <v/>
      </c>
    </row>
    <row r="828" ht="26" customHeight="1">
      <c r="A828" s="35" t="str">
        <f>IF(BPU!A828="","",BPU!A828)</f>
        <v/>
      </c>
      <c r="B828" s="32" t="str">
        <f>IF(BPU!B828="","",BPU!B828)</f>
        <v/>
      </c>
      <c r="C828" s="35" t="str">
        <f>IF(BPU!C828="","",BPU!C828)</f>
        <v/>
      </c>
      <c r="D828" s="36" t="n"/>
      <c r="E828" s="36" t="n"/>
      <c r="F828" s="37" t="str">
        <f>IF(BPU!D828="","",BPU!D828)</f>
        <v/>
      </c>
      <c r="G828" s="38" t="str">
        <f>IF(AND('Détail des lignes'!$F825="Ligne",ISNUMBER(D828),ISNUMBER(F828)),ROUND(D828*F828,2),"")</f>
        <v/>
      </c>
      <c r="H828" s="38" t="str">
        <f>IF(AND('Détail des lignes'!$F825="Ligne",ISNUMBER(E828),ISNUMBER(F828)),ROUND(E828*F828,2),"")</f>
        <v/>
      </c>
    </row>
    <row r="829" ht="26" customHeight="1">
      <c r="A829" s="35" t="str">
        <f>IF(BPU!A829="","",BPU!A829)</f>
        <v/>
      </c>
      <c r="B829" s="32" t="str">
        <f>IF(BPU!B829="","",BPU!B829)</f>
        <v/>
      </c>
      <c r="C829" s="35" t="str">
        <f>IF(BPU!C829="","",BPU!C829)</f>
        <v/>
      </c>
      <c r="D829" s="36" t="n"/>
      <c r="E829" s="36" t="n"/>
      <c r="F829" s="37" t="str">
        <f>IF(BPU!D829="","",BPU!D829)</f>
        <v/>
      </c>
      <c r="G829" s="38" t="str">
        <f>IF(AND('Détail des lignes'!$F826="Ligne",ISNUMBER(D829),ISNUMBER(F829)),ROUND(D829*F829,2),"")</f>
        <v/>
      </c>
      <c r="H829" s="38" t="str">
        <f>IF(AND('Détail des lignes'!$F826="Ligne",ISNUMBER(E829),ISNUMBER(F829)),ROUND(E829*F829,2),"")</f>
        <v/>
      </c>
    </row>
    <row r="830" ht="26" customHeight="1">
      <c r="A830" s="35" t="str">
        <f>IF(BPU!A830="","",BPU!A830)</f>
        <v/>
      </c>
      <c r="B830" s="32" t="str">
        <f>IF(BPU!B830="","",BPU!B830)</f>
        <v/>
      </c>
      <c r="C830" s="35" t="str">
        <f>IF(BPU!C830="","",BPU!C830)</f>
        <v/>
      </c>
      <c r="D830" s="36" t="n"/>
      <c r="E830" s="36" t="n"/>
      <c r="F830" s="37" t="str">
        <f>IF(BPU!D830="","",BPU!D830)</f>
        <v/>
      </c>
      <c r="G830" s="38" t="str">
        <f>IF(AND('Détail des lignes'!$F827="Ligne",ISNUMBER(D830),ISNUMBER(F830)),ROUND(D830*F830,2),"")</f>
        <v/>
      </c>
      <c r="H830" s="38" t="str">
        <f>IF(AND('Détail des lignes'!$F827="Ligne",ISNUMBER(E830),ISNUMBER(F830)),ROUND(E830*F830,2),"")</f>
        <v/>
      </c>
    </row>
    <row r="831" ht="26" customHeight="1">
      <c r="A831" s="35" t="str">
        <f>IF(BPU!A831="","",BPU!A831)</f>
        <v/>
      </c>
      <c r="B831" s="32" t="str">
        <f>IF(BPU!B831="","",BPU!B831)</f>
        <v/>
      </c>
      <c r="C831" s="35" t="str">
        <f>IF(BPU!C831="","",BPU!C831)</f>
        <v/>
      </c>
      <c r="D831" s="36" t="n"/>
      <c r="E831" s="36" t="n"/>
      <c r="F831" s="37" t="str">
        <f>IF(BPU!D831="","",BPU!D831)</f>
        <v/>
      </c>
      <c r="G831" s="38" t="str">
        <f>IF(AND('Détail des lignes'!$F828="Ligne",ISNUMBER(D831),ISNUMBER(F831)),ROUND(D831*F831,2),"")</f>
        <v/>
      </c>
      <c r="H831" s="38" t="str">
        <f>IF(AND('Détail des lignes'!$F828="Ligne",ISNUMBER(E831),ISNUMBER(F831)),ROUND(E831*F831,2),"")</f>
        <v/>
      </c>
    </row>
    <row r="832" ht="26" customHeight="1">
      <c r="A832" s="35" t="str">
        <f>IF(BPU!A832="","",BPU!A832)</f>
        <v/>
      </c>
      <c r="B832" s="32" t="str">
        <f>IF(BPU!B832="","",BPU!B832)</f>
        <v/>
      </c>
      <c r="C832" s="35" t="str">
        <f>IF(BPU!C832="","",BPU!C832)</f>
        <v/>
      </c>
      <c r="D832" s="36" t="n"/>
      <c r="E832" s="36" t="n"/>
      <c r="F832" s="37" t="str">
        <f>IF(BPU!D832="","",BPU!D832)</f>
        <v/>
      </c>
      <c r="G832" s="38" t="str">
        <f>IF(AND('Détail des lignes'!$F829="Ligne",ISNUMBER(D832),ISNUMBER(F832)),ROUND(D832*F832,2),"")</f>
        <v/>
      </c>
      <c r="H832" s="38" t="str">
        <f>IF(AND('Détail des lignes'!$F829="Ligne",ISNUMBER(E832),ISNUMBER(F832)),ROUND(E832*F832,2),"")</f>
        <v/>
      </c>
    </row>
    <row r="833" ht="26" customHeight="1">
      <c r="A833" s="35" t="str">
        <f>IF(BPU!A833="","",BPU!A833)</f>
        <v/>
      </c>
      <c r="B833" s="32" t="str">
        <f>IF(BPU!B833="","",BPU!B833)</f>
        <v/>
      </c>
      <c r="C833" s="35" t="str">
        <f>IF(BPU!C833="","",BPU!C833)</f>
        <v/>
      </c>
      <c r="D833" s="36" t="n"/>
      <c r="E833" s="36" t="n"/>
      <c r="F833" s="37" t="str">
        <f>IF(BPU!D833="","",BPU!D833)</f>
        <v/>
      </c>
      <c r="G833" s="38" t="str">
        <f>IF(AND('Détail des lignes'!$F830="Ligne",ISNUMBER(D833),ISNUMBER(F833)),ROUND(D833*F833,2),"")</f>
        <v/>
      </c>
      <c r="H833" s="38" t="str">
        <f>IF(AND('Détail des lignes'!$F830="Ligne",ISNUMBER(E833),ISNUMBER(F833)),ROUND(E833*F833,2),"")</f>
        <v/>
      </c>
    </row>
    <row r="834" ht="26" customHeight="1">
      <c r="A834" s="35" t="str">
        <f>IF(BPU!A834="","",BPU!A834)</f>
        <v/>
      </c>
      <c r="B834" s="32" t="str">
        <f>IF(BPU!B834="","",BPU!B834)</f>
        <v/>
      </c>
      <c r="C834" s="35" t="str">
        <f>IF(BPU!C834="","",BPU!C834)</f>
        <v/>
      </c>
      <c r="D834" s="36" t="n"/>
      <c r="E834" s="36" t="n"/>
      <c r="F834" s="37" t="str">
        <f>IF(BPU!D834="","",BPU!D834)</f>
        <v/>
      </c>
      <c r="G834" s="38" t="str">
        <f>IF(AND('Détail des lignes'!$F831="Ligne",ISNUMBER(D834),ISNUMBER(F834)),ROUND(D834*F834,2),"")</f>
        <v/>
      </c>
      <c r="H834" s="38" t="str">
        <f>IF(AND('Détail des lignes'!$F831="Ligne",ISNUMBER(E834),ISNUMBER(F834)),ROUND(E834*F834,2),"")</f>
        <v/>
      </c>
    </row>
    <row r="835" ht="26" customHeight="1">
      <c r="A835" s="35" t="str">
        <f>IF(BPU!A835="","",BPU!A835)</f>
        <v/>
      </c>
      <c r="B835" s="32" t="str">
        <f>IF(BPU!B835="","",BPU!B835)</f>
        <v/>
      </c>
      <c r="C835" s="35" t="str">
        <f>IF(BPU!C835="","",BPU!C835)</f>
        <v/>
      </c>
      <c r="D835" s="36" t="n"/>
      <c r="E835" s="36" t="n"/>
      <c r="F835" s="37" t="str">
        <f>IF(BPU!D835="","",BPU!D835)</f>
        <v/>
      </c>
      <c r="G835" s="38" t="str">
        <f>IF(AND('Détail des lignes'!$F832="Ligne",ISNUMBER(D835),ISNUMBER(F835)),ROUND(D835*F835,2),"")</f>
        <v/>
      </c>
      <c r="H835" s="38" t="str">
        <f>IF(AND('Détail des lignes'!$F832="Ligne",ISNUMBER(E835),ISNUMBER(F835)),ROUND(E835*F835,2),"")</f>
        <v/>
      </c>
    </row>
    <row r="836" ht="26" customHeight="1">
      <c r="A836" s="35" t="str">
        <f>IF(BPU!A836="","",BPU!A836)</f>
        <v/>
      </c>
      <c r="B836" s="32" t="str">
        <f>IF(BPU!B836="","",BPU!B836)</f>
        <v/>
      </c>
      <c r="C836" s="35" t="str">
        <f>IF(BPU!C836="","",BPU!C836)</f>
        <v/>
      </c>
      <c r="D836" s="36" t="n"/>
      <c r="E836" s="36" t="n"/>
      <c r="F836" s="37" t="str">
        <f>IF(BPU!D836="","",BPU!D836)</f>
        <v/>
      </c>
      <c r="G836" s="38" t="str">
        <f>IF(AND('Détail des lignes'!$F833="Ligne",ISNUMBER(D836),ISNUMBER(F836)),ROUND(D836*F836,2),"")</f>
        <v/>
      </c>
      <c r="H836" s="38" t="str">
        <f>IF(AND('Détail des lignes'!$F833="Ligne",ISNUMBER(E836),ISNUMBER(F836)),ROUND(E836*F836,2),"")</f>
        <v/>
      </c>
    </row>
    <row r="837" ht="26" customHeight="1">
      <c r="A837" s="35" t="str">
        <f>IF(BPU!A837="","",BPU!A837)</f>
        <v/>
      </c>
      <c r="B837" s="32" t="str">
        <f>IF(BPU!B837="","",BPU!B837)</f>
        <v/>
      </c>
      <c r="C837" s="35" t="str">
        <f>IF(BPU!C837="","",BPU!C837)</f>
        <v/>
      </c>
      <c r="D837" s="36" t="n"/>
      <c r="E837" s="36" t="n"/>
      <c r="F837" s="37" t="str">
        <f>IF(BPU!D837="","",BPU!D837)</f>
        <v/>
      </c>
      <c r="G837" s="38" t="str">
        <f>IF(AND('Détail des lignes'!$F834="Ligne",ISNUMBER(D837),ISNUMBER(F837)),ROUND(D837*F837,2),"")</f>
        <v/>
      </c>
      <c r="H837" s="38" t="str">
        <f>IF(AND('Détail des lignes'!$F834="Ligne",ISNUMBER(E837),ISNUMBER(F837)),ROUND(E837*F837,2),"")</f>
        <v/>
      </c>
    </row>
    <row r="838" ht="26" customHeight="1">
      <c r="A838" s="35" t="str">
        <f>IF(BPU!A838="","",BPU!A838)</f>
        <v/>
      </c>
      <c r="B838" s="32" t="str">
        <f>IF(BPU!B838="","",BPU!B838)</f>
        <v/>
      </c>
      <c r="C838" s="35" t="str">
        <f>IF(BPU!C838="","",BPU!C838)</f>
        <v/>
      </c>
      <c r="D838" s="36" t="n"/>
      <c r="E838" s="36" t="n"/>
      <c r="F838" s="37" t="str">
        <f>IF(BPU!D838="","",BPU!D838)</f>
        <v/>
      </c>
      <c r="G838" s="38" t="str">
        <f>IF(AND('Détail des lignes'!$F835="Ligne",ISNUMBER(D838),ISNUMBER(F838)),ROUND(D838*F838,2),"")</f>
        <v/>
      </c>
      <c r="H838" s="38" t="str">
        <f>IF(AND('Détail des lignes'!$F835="Ligne",ISNUMBER(E838),ISNUMBER(F838)),ROUND(E838*F838,2),"")</f>
        <v/>
      </c>
    </row>
    <row r="839" ht="26" customHeight="1">
      <c r="A839" s="35" t="str">
        <f>IF(BPU!A839="","",BPU!A839)</f>
        <v/>
      </c>
      <c r="B839" s="32" t="str">
        <f>IF(BPU!B839="","",BPU!B839)</f>
        <v/>
      </c>
      <c r="C839" s="35" t="str">
        <f>IF(BPU!C839="","",BPU!C839)</f>
        <v/>
      </c>
      <c r="D839" s="36" t="n"/>
      <c r="E839" s="36" t="n"/>
      <c r="F839" s="37" t="str">
        <f>IF(BPU!D839="","",BPU!D839)</f>
        <v/>
      </c>
      <c r="G839" s="38" t="str">
        <f>IF(AND('Détail des lignes'!$F836="Ligne",ISNUMBER(D839),ISNUMBER(F839)),ROUND(D839*F839,2),"")</f>
        <v/>
      </c>
      <c r="H839" s="38" t="str">
        <f>IF(AND('Détail des lignes'!$F836="Ligne",ISNUMBER(E839),ISNUMBER(F839)),ROUND(E839*F839,2),"")</f>
        <v/>
      </c>
    </row>
    <row r="840" ht="26" customHeight="1">
      <c r="A840" s="35" t="str">
        <f>IF(BPU!A840="","",BPU!A840)</f>
        <v/>
      </c>
      <c r="B840" s="32" t="str">
        <f>IF(BPU!B840="","",BPU!B840)</f>
        <v/>
      </c>
      <c r="C840" s="35" t="str">
        <f>IF(BPU!C840="","",BPU!C840)</f>
        <v/>
      </c>
      <c r="D840" s="36" t="n"/>
      <c r="E840" s="36" t="n"/>
      <c r="F840" s="37" t="str">
        <f>IF(BPU!D840="","",BPU!D840)</f>
        <v/>
      </c>
      <c r="G840" s="38" t="str">
        <f>IF(AND('Détail des lignes'!$F837="Ligne",ISNUMBER(D840),ISNUMBER(F840)),ROUND(D840*F840,2),"")</f>
        <v/>
      </c>
      <c r="H840" s="38" t="str">
        <f>IF(AND('Détail des lignes'!$F837="Ligne",ISNUMBER(E840),ISNUMBER(F840)),ROUND(E840*F840,2),"")</f>
        <v/>
      </c>
    </row>
    <row r="841" ht="26" customHeight="1">
      <c r="A841" s="35" t="str">
        <f>IF(BPU!A841="","",BPU!A841)</f>
        <v/>
      </c>
      <c r="B841" s="32" t="str">
        <f>IF(BPU!B841="","",BPU!B841)</f>
        <v/>
      </c>
      <c r="C841" s="35" t="str">
        <f>IF(BPU!C841="","",BPU!C841)</f>
        <v/>
      </c>
      <c r="D841" s="36" t="n"/>
      <c r="E841" s="36" t="n"/>
      <c r="F841" s="37" t="str">
        <f>IF(BPU!D841="","",BPU!D841)</f>
        <v/>
      </c>
      <c r="G841" s="38" t="str">
        <f>IF(AND('Détail des lignes'!$F838="Ligne",ISNUMBER(D841),ISNUMBER(F841)),ROUND(D841*F841,2),"")</f>
        <v/>
      </c>
      <c r="H841" s="38" t="str">
        <f>IF(AND('Détail des lignes'!$F838="Ligne",ISNUMBER(E841),ISNUMBER(F841)),ROUND(E841*F841,2),"")</f>
        <v/>
      </c>
    </row>
    <row r="842" ht="26" customHeight="1">
      <c r="A842" s="35" t="str">
        <f>IF(BPU!A842="","",BPU!A842)</f>
        <v/>
      </c>
      <c r="B842" s="32" t="str">
        <f>IF(BPU!B842="","",BPU!B842)</f>
        <v/>
      </c>
      <c r="C842" s="35" t="str">
        <f>IF(BPU!C842="","",BPU!C842)</f>
        <v/>
      </c>
      <c r="D842" s="36" t="n"/>
      <c r="E842" s="36" t="n"/>
      <c r="F842" s="37" t="str">
        <f>IF(BPU!D842="","",BPU!D842)</f>
        <v/>
      </c>
      <c r="G842" s="38" t="str">
        <f>IF(AND('Détail des lignes'!$F839="Ligne",ISNUMBER(D842),ISNUMBER(F842)),ROUND(D842*F842,2),"")</f>
        <v/>
      </c>
      <c r="H842" s="38" t="str">
        <f>IF(AND('Détail des lignes'!$F839="Ligne",ISNUMBER(E842),ISNUMBER(F842)),ROUND(E842*F842,2),"")</f>
        <v/>
      </c>
    </row>
    <row r="843" ht="26" customHeight="1">
      <c r="A843" s="35" t="str">
        <f>IF(BPU!A843="","",BPU!A843)</f>
        <v/>
      </c>
      <c r="B843" s="32" t="str">
        <f>IF(BPU!B843="","",BPU!B843)</f>
        <v/>
      </c>
      <c r="C843" s="35" t="str">
        <f>IF(BPU!C843="","",BPU!C843)</f>
        <v/>
      </c>
      <c r="D843" s="36" t="n"/>
      <c r="E843" s="36" t="n"/>
      <c r="F843" s="37" t="str">
        <f>IF(BPU!D843="","",BPU!D843)</f>
        <v/>
      </c>
      <c r="G843" s="38" t="str">
        <f>IF(AND('Détail des lignes'!$F840="Ligne",ISNUMBER(D843),ISNUMBER(F843)),ROUND(D843*F843,2),"")</f>
        <v/>
      </c>
      <c r="H843" s="38" t="str">
        <f>IF(AND('Détail des lignes'!$F840="Ligne",ISNUMBER(E843),ISNUMBER(F843)),ROUND(E843*F843,2),"")</f>
        <v/>
      </c>
    </row>
    <row r="844" ht="26" customHeight="1">
      <c r="A844" s="35" t="str">
        <f>IF(BPU!A844="","",BPU!A844)</f>
        <v/>
      </c>
      <c r="B844" s="32" t="str">
        <f>IF(BPU!B844="","",BPU!B844)</f>
        <v/>
      </c>
      <c r="C844" s="35" t="str">
        <f>IF(BPU!C844="","",BPU!C844)</f>
        <v/>
      </c>
      <c r="D844" s="36" t="n"/>
      <c r="E844" s="36" t="n"/>
      <c r="F844" s="37" t="str">
        <f>IF(BPU!D844="","",BPU!D844)</f>
        <v/>
      </c>
      <c r="G844" s="38" t="str">
        <f>IF(AND('Détail des lignes'!$F841="Ligne",ISNUMBER(D844),ISNUMBER(F844)),ROUND(D844*F844,2),"")</f>
        <v/>
      </c>
      <c r="H844" s="38" t="str">
        <f>IF(AND('Détail des lignes'!$F841="Ligne",ISNUMBER(E844),ISNUMBER(F844)),ROUND(E844*F844,2),"")</f>
        <v/>
      </c>
    </row>
    <row r="845" ht="26" customHeight="1">
      <c r="A845" s="35" t="str">
        <f>IF(BPU!A845="","",BPU!A845)</f>
        <v/>
      </c>
      <c r="B845" s="32" t="str">
        <f>IF(BPU!B845="","",BPU!B845)</f>
        <v/>
      </c>
      <c r="C845" s="35" t="str">
        <f>IF(BPU!C845="","",BPU!C845)</f>
        <v/>
      </c>
      <c r="D845" s="36" t="n"/>
      <c r="E845" s="36" t="n"/>
      <c r="F845" s="37" t="str">
        <f>IF(BPU!D845="","",BPU!D845)</f>
        <v/>
      </c>
      <c r="G845" s="38" t="str">
        <f>IF(AND('Détail des lignes'!$F842="Ligne",ISNUMBER(D845),ISNUMBER(F845)),ROUND(D845*F845,2),"")</f>
        <v/>
      </c>
      <c r="H845" s="38" t="str">
        <f>IF(AND('Détail des lignes'!$F842="Ligne",ISNUMBER(E845),ISNUMBER(F845)),ROUND(E845*F845,2),"")</f>
        <v/>
      </c>
    </row>
    <row r="846" ht="26" customHeight="1">
      <c r="A846" s="35" t="str">
        <f>IF(BPU!A846="","",BPU!A846)</f>
        <v/>
      </c>
      <c r="B846" s="32" t="str">
        <f>IF(BPU!B846="","",BPU!B846)</f>
        <v/>
      </c>
      <c r="C846" s="35" t="str">
        <f>IF(BPU!C846="","",BPU!C846)</f>
        <v/>
      </c>
      <c r="D846" s="36" t="n"/>
      <c r="E846" s="36" t="n"/>
      <c r="F846" s="37" t="str">
        <f>IF(BPU!D846="","",BPU!D846)</f>
        <v/>
      </c>
      <c r="G846" s="38" t="str">
        <f>IF(AND('Détail des lignes'!$F843="Ligne",ISNUMBER(D846),ISNUMBER(F846)),ROUND(D846*F846,2),"")</f>
        <v/>
      </c>
      <c r="H846" s="38" t="str">
        <f>IF(AND('Détail des lignes'!$F843="Ligne",ISNUMBER(E846),ISNUMBER(F846)),ROUND(E846*F846,2),"")</f>
        <v/>
      </c>
    </row>
    <row r="847" ht="26" customHeight="1">
      <c r="A847" s="35" t="str">
        <f>IF(BPU!A847="","",BPU!A847)</f>
        <v/>
      </c>
      <c r="B847" s="32" t="str">
        <f>IF(BPU!B847="","",BPU!B847)</f>
        <v/>
      </c>
      <c r="C847" s="35" t="str">
        <f>IF(BPU!C847="","",BPU!C847)</f>
        <v/>
      </c>
      <c r="D847" s="36" t="n"/>
      <c r="E847" s="36" t="n"/>
      <c r="F847" s="37" t="str">
        <f>IF(BPU!D847="","",BPU!D847)</f>
        <v/>
      </c>
      <c r="G847" s="38" t="str">
        <f>IF(AND('Détail des lignes'!$F844="Ligne",ISNUMBER(D847),ISNUMBER(F847)),ROUND(D847*F847,2),"")</f>
        <v/>
      </c>
      <c r="H847" s="38" t="str">
        <f>IF(AND('Détail des lignes'!$F844="Ligne",ISNUMBER(E847),ISNUMBER(F847)),ROUND(E847*F847,2),"")</f>
        <v/>
      </c>
    </row>
    <row r="848" ht="26" customHeight="1">
      <c r="A848" s="35" t="str">
        <f>IF(BPU!A848="","",BPU!A848)</f>
        <v/>
      </c>
      <c r="B848" s="32" t="str">
        <f>IF(BPU!B848="","",BPU!B848)</f>
        <v/>
      </c>
      <c r="C848" s="35" t="str">
        <f>IF(BPU!C848="","",BPU!C848)</f>
        <v/>
      </c>
      <c r="D848" s="36" t="n"/>
      <c r="E848" s="36" t="n"/>
      <c r="F848" s="37" t="str">
        <f>IF(BPU!D848="","",BPU!D848)</f>
        <v/>
      </c>
      <c r="G848" s="38" t="str">
        <f>IF(AND('Détail des lignes'!$F845="Ligne",ISNUMBER(D848),ISNUMBER(F848)),ROUND(D848*F848,2),"")</f>
        <v/>
      </c>
      <c r="H848" s="38" t="str">
        <f>IF(AND('Détail des lignes'!$F845="Ligne",ISNUMBER(E848),ISNUMBER(F848)),ROUND(E848*F848,2),"")</f>
        <v/>
      </c>
    </row>
    <row r="849" ht="26" customHeight="1">
      <c r="A849" s="35" t="str">
        <f>IF(BPU!A849="","",BPU!A849)</f>
        <v/>
      </c>
      <c r="B849" s="32" t="str">
        <f>IF(BPU!B849="","",BPU!B849)</f>
        <v/>
      </c>
      <c r="C849" s="35" t="str">
        <f>IF(BPU!C849="","",BPU!C849)</f>
        <v/>
      </c>
      <c r="D849" s="36" t="n"/>
      <c r="E849" s="36" t="n"/>
      <c r="F849" s="37" t="str">
        <f>IF(BPU!D849="","",BPU!D849)</f>
        <v/>
      </c>
      <c r="G849" s="38" t="str">
        <f>IF(AND('Détail des lignes'!$F846="Ligne",ISNUMBER(D849),ISNUMBER(F849)),ROUND(D849*F849,2),"")</f>
        <v/>
      </c>
      <c r="H849" s="38" t="str">
        <f>IF(AND('Détail des lignes'!$F846="Ligne",ISNUMBER(E849),ISNUMBER(F849)),ROUND(E849*F849,2),"")</f>
        <v/>
      </c>
    </row>
    <row r="850" ht="26" customHeight="1">
      <c r="A850" s="35" t="str">
        <f>IF(BPU!A850="","",BPU!A850)</f>
        <v/>
      </c>
      <c r="B850" s="32" t="str">
        <f>IF(BPU!B850="","",BPU!B850)</f>
        <v/>
      </c>
      <c r="C850" s="35" t="str">
        <f>IF(BPU!C850="","",BPU!C850)</f>
        <v/>
      </c>
      <c r="D850" s="36" t="n"/>
      <c r="E850" s="36" t="n"/>
      <c r="F850" s="37" t="str">
        <f>IF(BPU!D850="","",BPU!D850)</f>
        <v/>
      </c>
      <c r="G850" s="38" t="str">
        <f>IF(AND('Détail des lignes'!$F847="Ligne",ISNUMBER(D850),ISNUMBER(F850)),ROUND(D850*F850,2),"")</f>
        <v/>
      </c>
      <c r="H850" s="38" t="str">
        <f>IF(AND('Détail des lignes'!$F847="Ligne",ISNUMBER(E850),ISNUMBER(F850)),ROUND(E850*F850,2),"")</f>
        <v/>
      </c>
    </row>
    <row r="851" ht="26" customHeight="1">
      <c r="A851" s="35" t="str">
        <f>IF(BPU!A851="","",BPU!A851)</f>
        <v/>
      </c>
      <c r="B851" s="32" t="str">
        <f>IF(BPU!B851="","",BPU!B851)</f>
        <v/>
      </c>
      <c r="C851" s="35" t="str">
        <f>IF(BPU!C851="","",BPU!C851)</f>
        <v/>
      </c>
      <c r="D851" s="36" t="n"/>
      <c r="E851" s="36" t="n"/>
      <c r="F851" s="37" t="str">
        <f>IF(BPU!D851="","",BPU!D851)</f>
        <v/>
      </c>
      <c r="G851" s="38" t="str">
        <f>IF(AND('Détail des lignes'!$F848="Ligne",ISNUMBER(D851),ISNUMBER(F851)),ROUND(D851*F851,2),"")</f>
        <v/>
      </c>
      <c r="H851" s="38" t="str">
        <f>IF(AND('Détail des lignes'!$F848="Ligne",ISNUMBER(E851),ISNUMBER(F851)),ROUND(E851*F851,2),"")</f>
        <v/>
      </c>
    </row>
    <row r="852" ht="26" customHeight="1">
      <c r="A852" s="35" t="str">
        <f>IF(BPU!A852="","",BPU!A852)</f>
        <v/>
      </c>
      <c r="B852" s="32" t="str">
        <f>IF(BPU!B852="","",BPU!B852)</f>
        <v/>
      </c>
      <c r="C852" s="35" t="str">
        <f>IF(BPU!C852="","",BPU!C852)</f>
        <v/>
      </c>
      <c r="D852" s="36" t="n"/>
      <c r="E852" s="36" t="n"/>
      <c r="F852" s="37" t="str">
        <f>IF(BPU!D852="","",BPU!D852)</f>
        <v/>
      </c>
      <c r="G852" s="38" t="str">
        <f>IF(AND('Détail des lignes'!$F849="Ligne",ISNUMBER(D852),ISNUMBER(F852)),ROUND(D852*F852,2),"")</f>
        <v/>
      </c>
      <c r="H852" s="38" t="str">
        <f>IF(AND('Détail des lignes'!$F849="Ligne",ISNUMBER(E852),ISNUMBER(F852)),ROUND(E852*F852,2),"")</f>
        <v/>
      </c>
    </row>
    <row r="853" ht="26" customHeight="1">
      <c r="A853" s="35" t="str">
        <f>IF(BPU!A853="","",BPU!A853)</f>
        <v/>
      </c>
      <c r="B853" s="32" t="str">
        <f>IF(BPU!B853="","",BPU!B853)</f>
        <v/>
      </c>
      <c r="C853" s="35" t="str">
        <f>IF(BPU!C853="","",BPU!C853)</f>
        <v/>
      </c>
      <c r="D853" s="36" t="n"/>
      <c r="E853" s="36" t="n"/>
      <c r="F853" s="37" t="str">
        <f>IF(BPU!D853="","",BPU!D853)</f>
        <v/>
      </c>
      <c r="G853" s="38" t="str">
        <f>IF(AND('Détail des lignes'!$F850="Ligne",ISNUMBER(D853),ISNUMBER(F853)),ROUND(D853*F853,2),"")</f>
        <v/>
      </c>
      <c r="H853" s="38" t="str">
        <f>IF(AND('Détail des lignes'!$F850="Ligne",ISNUMBER(E853),ISNUMBER(F853)),ROUND(E853*F853,2),"")</f>
        <v/>
      </c>
    </row>
    <row r="854" ht="26" customHeight="1">
      <c r="A854" s="35" t="str">
        <f>IF(BPU!A854="","",BPU!A854)</f>
        <v/>
      </c>
      <c r="B854" s="32" t="str">
        <f>IF(BPU!B854="","",BPU!B854)</f>
        <v/>
      </c>
      <c r="C854" s="35" t="str">
        <f>IF(BPU!C854="","",BPU!C854)</f>
        <v/>
      </c>
      <c r="D854" s="36" t="n"/>
      <c r="E854" s="36" t="n"/>
      <c r="F854" s="37" t="str">
        <f>IF(BPU!D854="","",BPU!D854)</f>
        <v/>
      </c>
      <c r="G854" s="38" t="str">
        <f>IF(AND('Détail des lignes'!$F851="Ligne",ISNUMBER(D854),ISNUMBER(F854)),ROUND(D854*F854,2),"")</f>
        <v/>
      </c>
      <c r="H854" s="38" t="str">
        <f>IF(AND('Détail des lignes'!$F851="Ligne",ISNUMBER(E854),ISNUMBER(F854)),ROUND(E854*F854,2),"")</f>
        <v/>
      </c>
    </row>
    <row r="855" ht="26" customHeight="1">
      <c r="A855" s="35" t="str">
        <f>IF(BPU!A855="","",BPU!A855)</f>
        <v/>
      </c>
      <c r="B855" s="32" t="str">
        <f>IF(BPU!B855="","",BPU!B855)</f>
        <v/>
      </c>
      <c r="C855" s="35" t="str">
        <f>IF(BPU!C855="","",BPU!C855)</f>
        <v/>
      </c>
      <c r="D855" s="36" t="n"/>
      <c r="E855" s="36" t="n"/>
      <c r="F855" s="37" t="str">
        <f>IF(BPU!D855="","",BPU!D855)</f>
        <v/>
      </c>
      <c r="G855" s="38" t="str">
        <f>IF(AND('Détail des lignes'!$F852="Ligne",ISNUMBER(D855),ISNUMBER(F855)),ROUND(D855*F855,2),"")</f>
        <v/>
      </c>
      <c r="H855" s="38" t="str">
        <f>IF(AND('Détail des lignes'!$F852="Ligne",ISNUMBER(E855),ISNUMBER(F855)),ROUND(E855*F855,2),"")</f>
        <v/>
      </c>
    </row>
    <row r="856" ht="26" customHeight="1">
      <c r="A856" s="35" t="str">
        <f>IF(BPU!A856="","",BPU!A856)</f>
        <v/>
      </c>
      <c r="B856" s="32" t="str">
        <f>IF(BPU!B856="","",BPU!B856)</f>
        <v/>
      </c>
      <c r="C856" s="35" t="str">
        <f>IF(BPU!C856="","",BPU!C856)</f>
        <v/>
      </c>
      <c r="D856" s="36" t="n"/>
      <c r="E856" s="36" t="n"/>
      <c r="F856" s="37" t="str">
        <f>IF(BPU!D856="","",BPU!D856)</f>
        <v/>
      </c>
      <c r="G856" s="38" t="str">
        <f>IF(AND('Détail des lignes'!$F853="Ligne",ISNUMBER(D856),ISNUMBER(F856)),ROUND(D856*F856,2),"")</f>
        <v/>
      </c>
      <c r="H856" s="38" t="str">
        <f>IF(AND('Détail des lignes'!$F853="Ligne",ISNUMBER(E856),ISNUMBER(F856)),ROUND(E856*F856,2),"")</f>
        <v/>
      </c>
    </row>
    <row r="857" ht="26" customHeight="1">
      <c r="A857" s="35" t="str">
        <f>IF(BPU!A857="","",BPU!A857)</f>
        <v/>
      </c>
      <c r="B857" s="32" t="str">
        <f>IF(BPU!B857="","",BPU!B857)</f>
        <v/>
      </c>
      <c r="C857" s="35" t="str">
        <f>IF(BPU!C857="","",BPU!C857)</f>
        <v/>
      </c>
      <c r="D857" s="36" t="n"/>
      <c r="E857" s="36" t="n"/>
      <c r="F857" s="37" t="str">
        <f>IF(BPU!D857="","",BPU!D857)</f>
        <v/>
      </c>
      <c r="G857" s="38" t="str">
        <f>IF(AND('Détail des lignes'!$F854="Ligne",ISNUMBER(D857),ISNUMBER(F857)),ROUND(D857*F857,2),"")</f>
        <v/>
      </c>
      <c r="H857" s="38" t="str">
        <f>IF(AND('Détail des lignes'!$F854="Ligne",ISNUMBER(E857),ISNUMBER(F857)),ROUND(E857*F857,2),"")</f>
        <v/>
      </c>
    </row>
    <row r="858" ht="26" customHeight="1">
      <c r="A858" s="35" t="str">
        <f>IF(BPU!A858="","",BPU!A858)</f>
        <v/>
      </c>
      <c r="B858" s="32" t="str">
        <f>IF(BPU!B858="","",BPU!B858)</f>
        <v/>
      </c>
      <c r="C858" s="35" t="str">
        <f>IF(BPU!C858="","",BPU!C858)</f>
        <v/>
      </c>
      <c r="D858" s="36" t="n"/>
      <c r="E858" s="36" t="n"/>
      <c r="F858" s="37" t="str">
        <f>IF(BPU!D858="","",BPU!D858)</f>
        <v/>
      </c>
      <c r="G858" s="38" t="str">
        <f>IF(AND('Détail des lignes'!$F855="Ligne",ISNUMBER(D858),ISNUMBER(F858)),ROUND(D858*F858,2),"")</f>
        <v/>
      </c>
      <c r="H858" s="38" t="str">
        <f>IF(AND('Détail des lignes'!$F855="Ligne",ISNUMBER(E858),ISNUMBER(F858)),ROUND(E858*F858,2),"")</f>
        <v/>
      </c>
    </row>
    <row r="859" ht="26" customHeight="1">
      <c r="A859" s="35" t="str">
        <f>IF(BPU!A859="","",BPU!A859)</f>
        <v/>
      </c>
      <c r="B859" s="32" t="str">
        <f>IF(BPU!B859="","",BPU!B859)</f>
        <v/>
      </c>
      <c r="C859" s="35" t="str">
        <f>IF(BPU!C859="","",BPU!C859)</f>
        <v/>
      </c>
      <c r="D859" s="36" t="n"/>
      <c r="E859" s="36" t="n"/>
      <c r="F859" s="37" t="str">
        <f>IF(BPU!D859="","",BPU!D859)</f>
        <v/>
      </c>
      <c r="G859" s="38" t="str">
        <f>IF(AND('Détail des lignes'!$F856="Ligne",ISNUMBER(D859),ISNUMBER(F859)),ROUND(D859*F859,2),"")</f>
        <v/>
      </c>
      <c r="H859" s="38" t="str">
        <f>IF(AND('Détail des lignes'!$F856="Ligne",ISNUMBER(E859),ISNUMBER(F859)),ROUND(E859*F859,2),"")</f>
        <v/>
      </c>
    </row>
    <row r="860" ht="26" customHeight="1">
      <c r="A860" s="35" t="str">
        <f>IF(BPU!A860="","",BPU!A860)</f>
        <v/>
      </c>
      <c r="B860" s="32" t="str">
        <f>IF(BPU!B860="","",BPU!B860)</f>
        <v/>
      </c>
      <c r="C860" s="35" t="str">
        <f>IF(BPU!C860="","",BPU!C860)</f>
        <v/>
      </c>
      <c r="D860" s="36" t="n"/>
      <c r="E860" s="36" t="n"/>
      <c r="F860" s="37" t="str">
        <f>IF(BPU!D860="","",BPU!D860)</f>
        <v/>
      </c>
      <c r="G860" s="38" t="str">
        <f>IF(AND('Détail des lignes'!$F857="Ligne",ISNUMBER(D860),ISNUMBER(F860)),ROUND(D860*F860,2),"")</f>
        <v/>
      </c>
      <c r="H860" s="38" t="str">
        <f>IF(AND('Détail des lignes'!$F857="Ligne",ISNUMBER(E860),ISNUMBER(F860)),ROUND(E860*F860,2),"")</f>
        <v/>
      </c>
    </row>
    <row r="861" ht="26" customHeight="1">
      <c r="A861" s="35" t="str">
        <f>IF(BPU!A861="","",BPU!A861)</f>
        <v/>
      </c>
      <c r="B861" s="32" t="str">
        <f>IF(BPU!B861="","",BPU!B861)</f>
        <v/>
      </c>
      <c r="C861" s="35" t="str">
        <f>IF(BPU!C861="","",BPU!C861)</f>
        <v/>
      </c>
      <c r="D861" s="36" t="n"/>
      <c r="E861" s="36" t="n"/>
      <c r="F861" s="37" t="str">
        <f>IF(BPU!D861="","",BPU!D861)</f>
        <v/>
      </c>
      <c r="G861" s="38" t="str">
        <f>IF(AND('Détail des lignes'!$F858="Ligne",ISNUMBER(D861),ISNUMBER(F861)),ROUND(D861*F861,2),"")</f>
        <v/>
      </c>
      <c r="H861" s="38" t="str">
        <f>IF(AND('Détail des lignes'!$F858="Ligne",ISNUMBER(E861),ISNUMBER(F861)),ROUND(E861*F861,2),"")</f>
        <v/>
      </c>
    </row>
    <row r="862" ht="26" customHeight="1">
      <c r="A862" s="35" t="str">
        <f>IF(BPU!A862="","",BPU!A862)</f>
        <v/>
      </c>
      <c r="B862" s="32" t="str">
        <f>IF(BPU!B862="","",BPU!B862)</f>
        <v/>
      </c>
      <c r="C862" s="35" t="str">
        <f>IF(BPU!C862="","",BPU!C862)</f>
        <v/>
      </c>
      <c r="D862" s="36" t="n"/>
      <c r="E862" s="36" t="n"/>
      <c r="F862" s="37" t="str">
        <f>IF(BPU!D862="","",BPU!D862)</f>
        <v/>
      </c>
      <c r="G862" s="38" t="str">
        <f>IF(AND('Détail des lignes'!$F859="Ligne",ISNUMBER(D862),ISNUMBER(F862)),ROUND(D862*F862,2),"")</f>
        <v/>
      </c>
      <c r="H862" s="38" t="str">
        <f>IF(AND('Détail des lignes'!$F859="Ligne",ISNUMBER(E862),ISNUMBER(F862)),ROUND(E862*F862,2),"")</f>
        <v/>
      </c>
    </row>
    <row r="863" ht="26" customHeight="1">
      <c r="A863" s="35" t="str">
        <f>IF(BPU!A863="","",BPU!A863)</f>
        <v/>
      </c>
      <c r="B863" s="32" t="str">
        <f>IF(BPU!B863="","",BPU!B863)</f>
        <v/>
      </c>
      <c r="C863" s="35" t="str">
        <f>IF(BPU!C863="","",BPU!C863)</f>
        <v/>
      </c>
      <c r="D863" s="36" t="n"/>
      <c r="E863" s="36" t="n"/>
      <c r="F863" s="37" t="str">
        <f>IF(BPU!D863="","",BPU!D863)</f>
        <v/>
      </c>
      <c r="G863" s="38" t="str">
        <f>IF(AND('Détail des lignes'!$F860="Ligne",ISNUMBER(D863),ISNUMBER(F863)),ROUND(D863*F863,2),"")</f>
        <v/>
      </c>
      <c r="H863" s="38" t="str">
        <f>IF(AND('Détail des lignes'!$F860="Ligne",ISNUMBER(E863),ISNUMBER(F863)),ROUND(E863*F863,2),"")</f>
        <v/>
      </c>
    </row>
    <row r="864" ht="26" customHeight="1">
      <c r="A864" s="35" t="str">
        <f>IF(BPU!A864="","",BPU!A864)</f>
        <v/>
      </c>
      <c r="B864" s="32" t="str">
        <f>IF(BPU!B864="","",BPU!B864)</f>
        <v/>
      </c>
      <c r="C864" s="35" t="str">
        <f>IF(BPU!C864="","",BPU!C864)</f>
        <v/>
      </c>
      <c r="D864" s="36" t="n"/>
      <c r="E864" s="36" t="n"/>
      <c r="F864" s="37" t="str">
        <f>IF(BPU!D864="","",BPU!D864)</f>
        <v/>
      </c>
      <c r="G864" s="38" t="str">
        <f>IF(AND('Détail des lignes'!$F861="Ligne",ISNUMBER(D864),ISNUMBER(F864)),ROUND(D864*F864,2),"")</f>
        <v/>
      </c>
      <c r="H864" s="38" t="str">
        <f>IF(AND('Détail des lignes'!$F861="Ligne",ISNUMBER(E864),ISNUMBER(F864)),ROUND(E864*F864,2),"")</f>
        <v/>
      </c>
    </row>
    <row r="865" ht="26" customHeight="1">
      <c r="A865" s="35" t="str">
        <f>IF(BPU!A865="","",BPU!A865)</f>
        <v/>
      </c>
      <c r="B865" s="32" t="str">
        <f>IF(BPU!B865="","",BPU!B865)</f>
        <v/>
      </c>
      <c r="C865" s="35" t="str">
        <f>IF(BPU!C865="","",BPU!C865)</f>
        <v/>
      </c>
      <c r="D865" s="36" t="n"/>
      <c r="E865" s="36" t="n"/>
      <c r="F865" s="37" t="str">
        <f>IF(BPU!D865="","",BPU!D865)</f>
        <v/>
      </c>
      <c r="G865" s="38" t="str">
        <f>IF(AND('Détail des lignes'!$F862="Ligne",ISNUMBER(D865),ISNUMBER(F865)),ROUND(D865*F865,2),"")</f>
        <v/>
      </c>
      <c r="H865" s="38" t="str">
        <f>IF(AND('Détail des lignes'!$F862="Ligne",ISNUMBER(E865),ISNUMBER(F865)),ROUND(E865*F865,2),"")</f>
        <v/>
      </c>
    </row>
    <row r="866" ht="26" customHeight="1">
      <c r="A866" s="35" t="str">
        <f>IF(BPU!A866="","",BPU!A866)</f>
        <v/>
      </c>
      <c r="B866" s="32" t="str">
        <f>IF(BPU!B866="","",BPU!B866)</f>
        <v/>
      </c>
      <c r="C866" s="35" t="str">
        <f>IF(BPU!C866="","",BPU!C866)</f>
        <v/>
      </c>
      <c r="D866" s="36" t="n"/>
      <c r="E866" s="36" t="n"/>
      <c r="F866" s="37" t="str">
        <f>IF(BPU!D866="","",BPU!D866)</f>
        <v/>
      </c>
      <c r="G866" s="38" t="str">
        <f>IF(AND('Détail des lignes'!$F863="Ligne",ISNUMBER(D866),ISNUMBER(F866)),ROUND(D866*F866,2),"")</f>
        <v/>
      </c>
      <c r="H866" s="38" t="str">
        <f>IF(AND('Détail des lignes'!$F863="Ligne",ISNUMBER(E866),ISNUMBER(F866)),ROUND(E866*F866,2),"")</f>
        <v/>
      </c>
    </row>
    <row r="867" ht="26" customHeight="1">
      <c r="A867" s="35" t="str">
        <f>IF(BPU!A867="","",BPU!A867)</f>
        <v/>
      </c>
      <c r="B867" s="32" t="str">
        <f>IF(BPU!B867="","",BPU!B867)</f>
        <v/>
      </c>
      <c r="C867" s="35" t="str">
        <f>IF(BPU!C867="","",BPU!C867)</f>
        <v/>
      </c>
      <c r="D867" s="36" t="n"/>
      <c r="E867" s="36" t="n"/>
      <c r="F867" s="37" t="str">
        <f>IF(BPU!D867="","",BPU!D867)</f>
        <v/>
      </c>
      <c r="G867" s="38" t="str">
        <f>IF(AND('Détail des lignes'!$F864="Ligne",ISNUMBER(D867),ISNUMBER(F867)),ROUND(D867*F867,2),"")</f>
        <v/>
      </c>
      <c r="H867" s="38" t="str">
        <f>IF(AND('Détail des lignes'!$F864="Ligne",ISNUMBER(E867),ISNUMBER(F867)),ROUND(E867*F867,2),"")</f>
        <v/>
      </c>
    </row>
    <row r="868" ht="26" customHeight="1">
      <c r="A868" s="35" t="str">
        <f>IF(BPU!A868="","",BPU!A868)</f>
        <v/>
      </c>
      <c r="B868" s="32" t="str">
        <f>IF(BPU!B868="","",BPU!B868)</f>
        <v/>
      </c>
      <c r="C868" s="35" t="str">
        <f>IF(BPU!C868="","",BPU!C868)</f>
        <v/>
      </c>
      <c r="D868" s="36" t="n"/>
      <c r="E868" s="36" t="n"/>
      <c r="F868" s="37" t="str">
        <f>IF(BPU!D868="","",BPU!D868)</f>
        <v/>
      </c>
      <c r="G868" s="38" t="str">
        <f>IF(AND('Détail des lignes'!$F865="Ligne",ISNUMBER(D868),ISNUMBER(F868)),ROUND(D868*F868,2),"")</f>
        <v/>
      </c>
      <c r="H868" s="38" t="str">
        <f>IF(AND('Détail des lignes'!$F865="Ligne",ISNUMBER(E868),ISNUMBER(F868)),ROUND(E868*F868,2),"")</f>
        <v/>
      </c>
    </row>
    <row r="869" ht="26" customHeight="1">
      <c r="A869" s="35" t="str">
        <f>IF(BPU!A869="","",BPU!A869)</f>
        <v/>
      </c>
      <c r="B869" s="32" t="str">
        <f>IF(BPU!B869="","",BPU!B869)</f>
        <v/>
      </c>
      <c r="C869" s="35" t="str">
        <f>IF(BPU!C869="","",BPU!C869)</f>
        <v/>
      </c>
      <c r="D869" s="36" t="n"/>
      <c r="E869" s="36" t="n"/>
      <c r="F869" s="37" t="str">
        <f>IF(BPU!D869="","",BPU!D869)</f>
        <v/>
      </c>
      <c r="G869" s="38" t="str">
        <f>IF(AND('Détail des lignes'!$F866="Ligne",ISNUMBER(D869),ISNUMBER(F869)),ROUND(D869*F869,2),"")</f>
        <v/>
      </c>
      <c r="H869" s="38" t="str">
        <f>IF(AND('Détail des lignes'!$F866="Ligne",ISNUMBER(E869),ISNUMBER(F869)),ROUND(E869*F869,2),"")</f>
        <v/>
      </c>
    </row>
    <row r="870" ht="26" customHeight="1">
      <c r="A870" s="35" t="str">
        <f>IF(BPU!A870="","",BPU!A870)</f>
        <v/>
      </c>
      <c r="B870" s="32" t="str">
        <f>IF(BPU!B870="","",BPU!B870)</f>
        <v/>
      </c>
      <c r="C870" s="35" t="str">
        <f>IF(BPU!C870="","",BPU!C870)</f>
        <v/>
      </c>
      <c r="D870" s="36" t="n"/>
      <c r="E870" s="36" t="n"/>
      <c r="F870" s="37" t="str">
        <f>IF(BPU!D870="","",BPU!D870)</f>
        <v/>
      </c>
      <c r="G870" s="38" t="str">
        <f>IF(AND('Détail des lignes'!$F867="Ligne",ISNUMBER(D870),ISNUMBER(F870)),ROUND(D870*F870,2),"")</f>
        <v/>
      </c>
      <c r="H870" s="38" t="str">
        <f>IF(AND('Détail des lignes'!$F867="Ligne",ISNUMBER(E870),ISNUMBER(F870)),ROUND(E870*F870,2),"")</f>
        <v/>
      </c>
    </row>
    <row r="871" ht="26" customHeight="1">
      <c r="A871" s="35" t="str">
        <f>IF(BPU!A871="","",BPU!A871)</f>
        <v/>
      </c>
      <c r="B871" s="32" t="str">
        <f>IF(BPU!B871="","",BPU!B871)</f>
        <v/>
      </c>
      <c r="C871" s="35" t="str">
        <f>IF(BPU!C871="","",BPU!C871)</f>
        <v/>
      </c>
      <c r="D871" s="36" t="n"/>
      <c r="E871" s="36" t="n"/>
      <c r="F871" s="37" t="str">
        <f>IF(BPU!D871="","",BPU!D871)</f>
        <v/>
      </c>
      <c r="G871" s="38" t="str">
        <f>IF(AND('Détail des lignes'!$F868="Ligne",ISNUMBER(D871),ISNUMBER(F871)),ROUND(D871*F871,2),"")</f>
        <v/>
      </c>
      <c r="H871" s="38" t="str">
        <f>IF(AND('Détail des lignes'!$F868="Ligne",ISNUMBER(E871),ISNUMBER(F871)),ROUND(E871*F871,2),"")</f>
        <v/>
      </c>
    </row>
    <row r="872" ht="26" customHeight="1">
      <c r="A872" s="35" t="str">
        <f>IF(BPU!A872="","",BPU!A872)</f>
        <v/>
      </c>
      <c r="B872" s="32" t="str">
        <f>IF(BPU!B872="","",BPU!B872)</f>
        <v/>
      </c>
      <c r="C872" s="35" t="str">
        <f>IF(BPU!C872="","",BPU!C872)</f>
        <v/>
      </c>
      <c r="D872" s="36" t="n"/>
      <c r="E872" s="36" t="n"/>
      <c r="F872" s="37" t="str">
        <f>IF(BPU!D872="","",BPU!D872)</f>
        <v/>
      </c>
      <c r="G872" s="38" t="str">
        <f>IF(AND('Détail des lignes'!$F869="Ligne",ISNUMBER(D872),ISNUMBER(F872)),ROUND(D872*F872,2),"")</f>
        <v/>
      </c>
      <c r="H872" s="38" t="str">
        <f>IF(AND('Détail des lignes'!$F869="Ligne",ISNUMBER(E872),ISNUMBER(F872)),ROUND(E872*F872,2),"")</f>
        <v/>
      </c>
    </row>
    <row r="873" ht="26" customHeight="1">
      <c r="A873" s="35" t="str">
        <f>IF(BPU!A873="","",BPU!A873)</f>
        <v/>
      </c>
      <c r="B873" s="32" t="str">
        <f>IF(BPU!B873="","",BPU!B873)</f>
        <v/>
      </c>
      <c r="C873" s="35" t="str">
        <f>IF(BPU!C873="","",BPU!C873)</f>
        <v/>
      </c>
      <c r="D873" s="36" t="n"/>
      <c r="E873" s="36" t="n"/>
      <c r="F873" s="37" t="str">
        <f>IF(BPU!D873="","",BPU!D873)</f>
        <v/>
      </c>
      <c r="G873" s="38" t="str">
        <f>IF(AND('Détail des lignes'!$F870="Ligne",ISNUMBER(D873),ISNUMBER(F873)),ROUND(D873*F873,2),"")</f>
        <v/>
      </c>
      <c r="H873" s="38" t="str">
        <f>IF(AND('Détail des lignes'!$F870="Ligne",ISNUMBER(E873),ISNUMBER(F873)),ROUND(E873*F873,2),"")</f>
        <v/>
      </c>
    </row>
    <row r="874" ht="26" customHeight="1">
      <c r="A874" s="35" t="str">
        <f>IF(BPU!A874="","",BPU!A874)</f>
        <v/>
      </c>
      <c r="B874" s="32" t="str">
        <f>IF(BPU!B874="","",BPU!B874)</f>
        <v/>
      </c>
      <c r="C874" s="35" t="str">
        <f>IF(BPU!C874="","",BPU!C874)</f>
        <v/>
      </c>
      <c r="D874" s="36" t="n"/>
      <c r="E874" s="36" t="n"/>
      <c r="F874" s="37" t="str">
        <f>IF(BPU!D874="","",BPU!D874)</f>
        <v/>
      </c>
      <c r="G874" s="38" t="str">
        <f>IF(AND('Détail des lignes'!$F871="Ligne",ISNUMBER(D874),ISNUMBER(F874)),ROUND(D874*F874,2),"")</f>
        <v/>
      </c>
      <c r="H874" s="38" t="str">
        <f>IF(AND('Détail des lignes'!$F871="Ligne",ISNUMBER(E874),ISNUMBER(F874)),ROUND(E874*F874,2),"")</f>
        <v/>
      </c>
    </row>
    <row r="875" ht="26" customHeight="1">
      <c r="A875" s="35" t="str">
        <f>IF(BPU!A875="","",BPU!A875)</f>
        <v/>
      </c>
      <c r="B875" s="32" t="str">
        <f>IF(BPU!B875="","",BPU!B875)</f>
        <v/>
      </c>
      <c r="C875" s="35" t="str">
        <f>IF(BPU!C875="","",BPU!C875)</f>
        <v/>
      </c>
      <c r="D875" s="36" t="n"/>
      <c r="E875" s="36" t="n"/>
      <c r="F875" s="37" t="str">
        <f>IF(BPU!D875="","",BPU!D875)</f>
        <v/>
      </c>
      <c r="G875" s="38" t="str">
        <f>IF(AND('Détail des lignes'!$F872="Ligne",ISNUMBER(D875),ISNUMBER(F875)),ROUND(D875*F875,2),"")</f>
        <v/>
      </c>
      <c r="H875" s="38" t="str">
        <f>IF(AND('Détail des lignes'!$F872="Ligne",ISNUMBER(E875),ISNUMBER(F875)),ROUND(E875*F875,2),"")</f>
        <v/>
      </c>
    </row>
    <row r="876" ht="26" customHeight="1">
      <c r="A876" s="35" t="str">
        <f>IF(BPU!A876="","",BPU!A876)</f>
        <v/>
      </c>
      <c r="B876" s="32" t="str">
        <f>IF(BPU!B876="","",BPU!B876)</f>
        <v/>
      </c>
      <c r="C876" s="35" t="str">
        <f>IF(BPU!C876="","",BPU!C876)</f>
        <v/>
      </c>
      <c r="D876" s="36" t="n"/>
      <c r="E876" s="36" t="n"/>
      <c r="F876" s="37" t="str">
        <f>IF(BPU!D876="","",BPU!D876)</f>
        <v/>
      </c>
      <c r="G876" s="38" t="str">
        <f>IF(AND('Détail des lignes'!$F873="Ligne",ISNUMBER(D876),ISNUMBER(F876)),ROUND(D876*F876,2),"")</f>
        <v/>
      </c>
      <c r="H876" s="38" t="str">
        <f>IF(AND('Détail des lignes'!$F873="Ligne",ISNUMBER(E876),ISNUMBER(F876)),ROUND(E876*F876,2),"")</f>
        <v/>
      </c>
    </row>
    <row r="877" ht="26" customHeight="1">
      <c r="A877" s="35" t="str">
        <f>IF(BPU!A877="","",BPU!A877)</f>
        <v/>
      </c>
      <c r="B877" s="32" t="str">
        <f>IF(BPU!B877="","",BPU!B877)</f>
        <v/>
      </c>
      <c r="C877" s="35" t="str">
        <f>IF(BPU!C877="","",BPU!C877)</f>
        <v/>
      </c>
      <c r="D877" s="36" t="n"/>
      <c r="E877" s="36" t="n"/>
      <c r="F877" s="37" t="str">
        <f>IF(BPU!D877="","",BPU!D877)</f>
        <v/>
      </c>
      <c r="G877" s="38" t="str">
        <f>IF(AND('Détail des lignes'!$F874="Ligne",ISNUMBER(D877),ISNUMBER(F877)),ROUND(D877*F877,2),"")</f>
        <v/>
      </c>
      <c r="H877" s="38" t="str">
        <f>IF(AND('Détail des lignes'!$F874="Ligne",ISNUMBER(E877),ISNUMBER(F877)),ROUND(E877*F877,2),"")</f>
        <v/>
      </c>
    </row>
    <row r="878" ht="26" customHeight="1">
      <c r="A878" s="35" t="str">
        <f>IF(BPU!A878="","",BPU!A878)</f>
        <v/>
      </c>
      <c r="B878" s="32" t="str">
        <f>IF(BPU!B878="","",BPU!B878)</f>
        <v/>
      </c>
      <c r="C878" s="35" t="str">
        <f>IF(BPU!C878="","",BPU!C878)</f>
        <v/>
      </c>
      <c r="D878" s="36" t="n"/>
      <c r="E878" s="36" t="n"/>
      <c r="F878" s="37" t="str">
        <f>IF(BPU!D878="","",BPU!D878)</f>
        <v/>
      </c>
      <c r="G878" s="38" t="str">
        <f>IF(AND('Détail des lignes'!$F875="Ligne",ISNUMBER(D878),ISNUMBER(F878)),ROUND(D878*F878,2),"")</f>
        <v/>
      </c>
      <c r="H878" s="38" t="str">
        <f>IF(AND('Détail des lignes'!$F875="Ligne",ISNUMBER(E878),ISNUMBER(F878)),ROUND(E878*F878,2),"")</f>
        <v/>
      </c>
    </row>
    <row r="879" ht="26" customHeight="1">
      <c r="A879" s="35" t="str">
        <f>IF(BPU!A879="","",BPU!A879)</f>
        <v/>
      </c>
      <c r="B879" s="32" t="str">
        <f>IF(BPU!B879="","",BPU!B879)</f>
        <v/>
      </c>
      <c r="C879" s="35" t="str">
        <f>IF(BPU!C879="","",BPU!C879)</f>
        <v/>
      </c>
      <c r="D879" s="36" t="n"/>
      <c r="E879" s="36" t="n"/>
      <c r="F879" s="37" t="str">
        <f>IF(BPU!D879="","",BPU!D879)</f>
        <v/>
      </c>
      <c r="G879" s="38" t="str">
        <f>IF(AND('Détail des lignes'!$F876="Ligne",ISNUMBER(D879),ISNUMBER(F879)),ROUND(D879*F879,2),"")</f>
        <v/>
      </c>
      <c r="H879" s="38" t="str">
        <f>IF(AND('Détail des lignes'!$F876="Ligne",ISNUMBER(E879),ISNUMBER(F879)),ROUND(E879*F879,2),"")</f>
        <v/>
      </c>
    </row>
    <row r="880" ht="26" customHeight="1">
      <c r="A880" s="35" t="str">
        <f>IF(BPU!A880="","",BPU!A880)</f>
        <v/>
      </c>
      <c r="B880" s="32" t="str">
        <f>IF(BPU!B880="","",BPU!B880)</f>
        <v/>
      </c>
      <c r="C880" s="35" t="str">
        <f>IF(BPU!C880="","",BPU!C880)</f>
        <v/>
      </c>
      <c r="D880" s="36" t="n"/>
      <c r="E880" s="36" t="n"/>
      <c r="F880" s="37" t="str">
        <f>IF(BPU!D880="","",BPU!D880)</f>
        <v/>
      </c>
      <c r="G880" s="38" t="str">
        <f>IF(AND('Détail des lignes'!$F877="Ligne",ISNUMBER(D880),ISNUMBER(F880)),ROUND(D880*F880,2),"")</f>
        <v/>
      </c>
      <c r="H880" s="38" t="str">
        <f>IF(AND('Détail des lignes'!$F877="Ligne",ISNUMBER(E880),ISNUMBER(F880)),ROUND(E880*F880,2),"")</f>
        <v/>
      </c>
    </row>
    <row r="881" ht="26" customHeight="1">
      <c r="A881" s="35" t="str">
        <f>IF(BPU!A881="","",BPU!A881)</f>
        <v/>
      </c>
      <c r="B881" s="32" t="str">
        <f>IF(BPU!B881="","",BPU!B881)</f>
        <v/>
      </c>
      <c r="C881" s="35" t="str">
        <f>IF(BPU!C881="","",BPU!C881)</f>
        <v/>
      </c>
      <c r="D881" s="36" t="n"/>
      <c r="E881" s="36" t="n"/>
      <c r="F881" s="37" t="str">
        <f>IF(BPU!D881="","",BPU!D881)</f>
        <v/>
      </c>
      <c r="G881" s="38" t="str">
        <f>IF(AND('Détail des lignes'!$F878="Ligne",ISNUMBER(D881),ISNUMBER(F881)),ROUND(D881*F881,2),"")</f>
        <v/>
      </c>
      <c r="H881" s="38" t="str">
        <f>IF(AND('Détail des lignes'!$F878="Ligne",ISNUMBER(E881),ISNUMBER(F881)),ROUND(E881*F881,2),"")</f>
        <v/>
      </c>
    </row>
    <row r="882" ht="26" customHeight="1">
      <c r="A882" s="35" t="str">
        <f>IF(BPU!A882="","",BPU!A882)</f>
        <v/>
      </c>
      <c r="B882" s="32" t="str">
        <f>IF(BPU!B882="","",BPU!B882)</f>
        <v/>
      </c>
      <c r="C882" s="35" t="str">
        <f>IF(BPU!C882="","",BPU!C882)</f>
        <v/>
      </c>
      <c r="D882" s="36" t="n"/>
      <c r="E882" s="36" t="n"/>
      <c r="F882" s="37" t="str">
        <f>IF(BPU!D882="","",BPU!D882)</f>
        <v/>
      </c>
      <c r="G882" s="38" t="str">
        <f>IF(AND('Détail des lignes'!$F879="Ligne",ISNUMBER(D882),ISNUMBER(F882)),ROUND(D882*F882,2),"")</f>
        <v/>
      </c>
      <c r="H882" s="38" t="str">
        <f>IF(AND('Détail des lignes'!$F879="Ligne",ISNUMBER(E882),ISNUMBER(F882)),ROUND(E882*F882,2),"")</f>
        <v/>
      </c>
    </row>
    <row r="883" ht="26" customHeight="1">
      <c r="A883" s="35" t="str">
        <f>IF(BPU!A883="","",BPU!A883)</f>
        <v/>
      </c>
      <c r="B883" s="32" t="str">
        <f>IF(BPU!B883="","",BPU!B883)</f>
        <v/>
      </c>
      <c r="C883" s="35" t="str">
        <f>IF(BPU!C883="","",BPU!C883)</f>
        <v/>
      </c>
      <c r="D883" s="36" t="n"/>
      <c r="E883" s="36" t="n"/>
      <c r="F883" s="37" t="str">
        <f>IF(BPU!D883="","",BPU!D883)</f>
        <v/>
      </c>
      <c r="G883" s="38" t="str">
        <f>IF(AND('Détail des lignes'!$F880="Ligne",ISNUMBER(D883),ISNUMBER(F883)),ROUND(D883*F883,2),"")</f>
        <v/>
      </c>
      <c r="H883" s="38" t="str">
        <f>IF(AND('Détail des lignes'!$F880="Ligne",ISNUMBER(E883),ISNUMBER(F883)),ROUND(E883*F883,2),"")</f>
        <v/>
      </c>
    </row>
    <row r="884" ht="26" customHeight="1">
      <c r="A884" s="35" t="str">
        <f>IF(BPU!A884="","",BPU!A884)</f>
        <v/>
      </c>
      <c r="B884" s="32" t="str">
        <f>IF(BPU!B884="","",BPU!B884)</f>
        <v/>
      </c>
      <c r="C884" s="35" t="str">
        <f>IF(BPU!C884="","",BPU!C884)</f>
        <v/>
      </c>
      <c r="D884" s="36" t="n"/>
      <c r="E884" s="36" t="n"/>
      <c r="F884" s="37" t="str">
        <f>IF(BPU!D884="","",BPU!D884)</f>
        <v/>
      </c>
      <c r="G884" s="38" t="str">
        <f>IF(AND('Détail des lignes'!$F881="Ligne",ISNUMBER(D884),ISNUMBER(F884)),ROUND(D884*F884,2),"")</f>
        <v/>
      </c>
      <c r="H884" s="38" t="str">
        <f>IF(AND('Détail des lignes'!$F881="Ligne",ISNUMBER(E884),ISNUMBER(F884)),ROUND(E884*F884,2),"")</f>
        <v/>
      </c>
    </row>
    <row r="885" ht="26" customHeight="1">
      <c r="A885" s="35" t="str">
        <f>IF(BPU!A885="","",BPU!A885)</f>
        <v/>
      </c>
      <c r="B885" s="32" t="str">
        <f>IF(BPU!B885="","",BPU!B885)</f>
        <v/>
      </c>
      <c r="C885" s="35" t="str">
        <f>IF(BPU!C885="","",BPU!C885)</f>
        <v/>
      </c>
      <c r="D885" s="36" t="n"/>
      <c r="E885" s="36" t="n"/>
      <c r="F885" s="37" t="str">
        <f>IF(BPU!D885="","",BPU!D885)</f>
        <v/>
      </c>
      <c r="G885" s="38" t="str">
        <f>IF(AND('Détail des lignes'!$F882="Ligne",ISNUMBER(D885),ISNUMBER(F885)),ROUND(D885*F885,2),"")</f>
        <v/>
      </c>
      <c r="H885" s="38" t="str">
        <f>IF(AND('Détail des lignes'!$F882="Ligne",ISNUMBER(E885),ISNUMBER(F885)),ROUND(E885*F885,2),"")</f>
        <v/>
      </c>
    </row>
    <row r="886" ht="26" customHeight="1">
      <c r="A886" s="35" t="str">
        <f>IF(BPU!A886="","",BPU!A886)</f>
        <v/>
      </c>
      <c r="B886" s="32" t="str">
        <f>IF(BPU!B886="","",BPU!B886)</f>
        <v/>
      </c>
      <c r="C886" s="35" t="str">
        <f>IF(BPU!C886="","",BPU!C886)</f>
        <v/>
      </c>
      <c r="D886" s="36" t="n"/>
      <c r="E886" s="36" t="n"/>
      <c r="F886" s="37" t="str">
        <f>IF(BPU!D886="","",BPU!D886)</f>
        <v/>
      </c>
      <c r="G886" s="38" t="str">
        <f>IF(AND('Détail des lignes'!$F883="Ligne",ISNUMBER(D886),ISNUMBER(F886)),ROUND(D886*F886,2),"")</f>
        <v/>
      </c>
      <c r="H886" s="38" t="str">
        <f>IF(AND('Détail des lignes'!$F883="Ligne",ISNUMBER(E886),ISNUMBER(F886)),ROUND(E886*F886,2),"")</f>
        <v/>
      </c>
    </row>
    <row r="887" ht="26" customHeight="1">
      <c r="A887" s="35" t="str">
        <f>IF(BPU!A887="","",BPU!A887)</f>
        <v/>
      </c>
      <c r="B887" s="32" t="str">
        <f>IF(BPU!B887="","",BPU!B887)</f>
        <v/>
      </c>
      <c r="C887" s="35" t="str">
        <f>IF(BPU!C887="","",BPU!C887)</f>
        <v/>
      </c>
      <c r="D887" s="36" t="n"/>
      <c r="E887" s="36" t="n"/>
      <c r="F887" s="37" t="str">
        <f>IF(BPU!D887="","",BPU!D887)</f>
        <v/>
      </c>
      <c r="G887" s="38" t="str">
        <f>IF(AND('Détail des lignes'!$F884="Ligne",ISNUMBER(D887),ISNUMBER(F887)),ROUND(D887*F887,2),"")</f>
        <v/>
      </c>
      <c r="H887" s="38" t="str">
        <f>IF(AND('Détail des lignes'!$F884="Ligne",ISNUMBER(E887),ISNUMBER(F887)),ROUND(E887*F887,2),"")</f>
        <v/>
      </c>
    </row>
    <row r="888" ht="26" customHeight="1">
      <c r="A888" s="35" t="str">
        <f>IF(BPU!A888="","",BPU!A888)</f>
        <v/>
      </c>
      <c r="B888" s="32" t="str">
        <f>IF(BPU!B888="","",BPU!B888)</f>
        <v/>
      </c>
      <c r="C888" s="35" t="str">
        <f>IF(BPU!C888="","",BPU!C888)</f>
        <v/>
      </c>
      <c r="D888" s="36" t="n"/>
      <c r="E888" s="36" t="n"/>
      <c r="F888" s="37" t="str">
        <f>IF(BPU!D888="","",BPU!D888)</f>
        <v/>
      </c>
      <c r="G888" s="38" t="str">
        <f>IF(AND('Détail des lignes'!$F885="Ligne",ISNUMBER(D888),ISNUMBER(F888)),ROUND(D888*F888,2),"")</f>
        <v/>
      </c>
      <c r="H888" s="38" t="str">
        <f>IF(AND('Détail des lignes'!$F885="Ligne",ISNUMBER(E888),ISNUMBER(F888)),ROUND(E888*F888,2),"")</f>
        <v/>
      </c>
    </row>
    <row r="889" ht="26" customHeight="1">
      <c r="A889" s="35" t="str">
        <f>IF(BPU!A889="","",BPU!A889)</f>
        <v/>
      </c>
      <c r="B889" s="32" t="str">
        <f>IF(BPU!B889="","",BPU!B889)</f>
        <v/>
      </c>
      <c r="C889" s="35" t="str">
        <f>IF(BPU!C889="","",BPU!C889)</f>
        <v/>
      </c>
      <c r="D889" s="36" t="n"/>
      <c r="E889" s="36" t="n"/>
      <c r="F889" s="37" t="str">
        <f>IF(BPU!D889="","",BPU!D889)</f>
        <v/>
      </c>
      <c r="G889" s="38" t="str">
        <f>IF(AND('Détail des lignes'!$F886="Ligne",ISNUMBER(D889),ISNUMBER(F889)),ROUND(D889*F889,2),"")</f>
        <v/>
      </c>
      <c r="H889" s="38" t="str">
        <f>IF(AND('Détail des lignes'!$F886="Ligne",ISNUMBER(E889),ISNUMBER(F889)),ROUND(E889*F889,2),"")</f>
        <v/>
      </c>
    </row>
    <row r="890" ht="26" customHeight="1">
      <c r="A890" s="35" t="str">
        <f>IF(BPU!A890="","",BPU!A890)</f>
        <v/>
      </c>
      <c r="B890" s="32" t="str">
        <f>IF(BPU!B890="","",BPU!B890)</f>
        <v/>
      </c>
      <c r="C890" s="35" t="str">
        <f>IF(BPU!C890="","",BPU!C890)</f>
        <v/>
      </c>
      <c r="D890" s="36" t="n"/>
      <c r="E890" s="36" t="n"/>
      <c r="F890" s="37" t="str">
        <f>IF(BPU!D890="","",BPU!D890)</f>
        <v/>
      </c>
      <c r="G890" s="38" t="str">
        <f>IF(AND('Détail des lignes'!$F887="Ligne",ISNUMBER(D890),ISNUMBER(F890)),ROUND(D890*F890,2),"")</f>
        <v/>
      </c>
      <c r="H890" s="38" t="str">
        <f>IF(AND('Détail des lignes'!$F887="Ligne",ISNUMBER(E890),ISNUMBER(F890)),ROUND(E890*F890,2),"")</f>
        <v/>
      </c>
    </row>
    <row r="891" ht="26" customHeight="1">
      <c r="A891" s="35" t="str">
        <f>IF(BPU!A891="","",BPU!A891)</f>
        <v/>
      </c>
      <c r="B891" s="32" t="str">
        <f>IF(BPU!B891="","",BPU!B891)</f>
        <v/>
      </c>
      <c r="C891" s="35" t="str">
        <f>IF(BPU!C891="","",BPU!C891)</f>
        <v/>
      </c>
      <c r="D891" s="36" t="n"/>
      <c r="E891" s="36" t="n"/>
      <c r="F891" s="37" t="str">
        <f>IF(BPU!D891="","",BPU!D891)</f>
        <v/>
      </c>
      <c r="G891" s="38" t="str">
        <f>IF(AND('Détail des lignes'!$F888="Ligne",ISNUMBER(D891),ISNUMBER(F891)),ROUND(D891*F891,2),"")</f>
        <v/>
      </c>
      <c r="H891" s="38" t="str">
        <f>IF(AND('Détail des lignes'!$F888="Ligne",ISNUMBER(E891),ISNUMBER(F891)),ROUND(E891*F891,2),"")</f>
        <v/>
      </c>
    </row>
    <row r="892" ht="26" customHeight="1">
      <c r="A892" s="35" t="str">
        <f>IF(BPU!A892="","",BPU!A892)</f>
        <v/>
      </c>
      <c r="B892" s="32" t="str">
        <f>IF(BPU!B892="","",BPU!B892)</f>
        <v/>
      </c>
      <c r="C892" s="35" t="str">
        <f>IF(BPU!C892="","",BPU!C892)</f>
        <v/>
      </c>
      <c r="D892" s="36" t="n"/>
      <c r="E892" s="36" t="n"/>
      <c r="F892" s="37" t="str">
        <f>IF(BPU!D892="","",BPU!D892)</f>
        <v/>
      </c>
      <c r="G892" s="38" t="str">
        <f>IF(AND('Détail des lignes'!$F889="Ligne",ISNUMBER(D892),ISNUMBER(F892)),ROUND(D892*F892,2),"")</f>
        <v/>
      </c>
      <c r="H892" s="38" t="str">
        <f>IF(AND('Détail des lignes'!$F889="Ligne",ISNUMBER(E892),ISNUMBER(F892)),ROUND(E892*F892,2),"")</f>
        <v/>
      </c>
    </row>
    <row r="893" ht="26" customHeight="1">
      <c r="A893" s="35" t="str">
        <f>IF(BPU!A893="","",BPU!A893)</f>
        <v/>
      </c>
      <c r="B893" s="32" t="str">
        <f>IF(BPU!B893="","",BPU!B893)</f>
        <v/>
      </c>
      <c r="C893" s="35" t="str">
        <f>IF(BPU!C893="","",BPU!C893)</f>
        <v/>
      </c>
      <c r="D893" s="36" t="n"/>
      <c r="E893" s="36" t="n"/>
      <c r="F893" s="37" t="str">
        <f>IF(BPU!D893="","",BPU!D893)</f>
        <v/>
      </c>
      <c r="G893" s="38" t="str">
        <f>IF(AND('Détail des lignes'!$F890="Ligne",ISNUMBER(D893),ISNUMBER(F893)),ROUND(D893*F893,2),"")</f>
        <v/>
      </c>
      <c r="H893" s="38" t="str">
        <f>IF(AND('Détail des lignes'!$F890="Ligne",ISNUMBER(E893),ISNUMBER(F893)),ROUND(E893*F893,2),"")</f>
        <v/>
      </c>
    </row>
    <row r="894" ht="26" customHeight="1">
      <c r="A894" s="35" t="str">
        <f>IF(BPU!A894="","",BPU!A894)</f>
        <v/>
      </c>
      <c r="B894" s="32" t="str">
        <f>IF(BPU!B894="","",BPU!B894)</f>
        <v/>
      </c>
      <c r="C894" s="35" t="str">
        <f>IF(BPU!C894="","",BPU!C894)</f>
        <v/>
      </c>
      <c r="D894" s="36" t="n"/>
      <c r="E894" s="36" t="n"/>
      <c r="F894" s="37" t="str">
        <f>IF(BPU!D894="","",BPU!D894)</f>
        <v/>
      </c>
      <c r="G894" s="38" t="str">
        <f>IF(AND('Détail des lignes'!$F891="Ligne",ISNUMBER(D894),ISNUMBER(F894)),ROUND(D894*F894,2),"")</f>
        <v/>
      </c>
      <c r="H894" s="38" t="str">
        <f>IF(AND('Détail des lignes'!$F891="Ligne",ISNUMBER(E894),ISNUMBER(F894)),ROUND(E894*F894,2),"")</f>
        <v/>
      </c>
    </row>
    <row r="895" ht="26" customHeight="1">
      <c r="A895" s="35" t="str">
        <f>IF(BPU!A895="","",BPU!A895)</f>
        <v/>
      </c>
      <c r="B895" s="32" t="str">
        <f>IF(BPU!B895="","",BPU!B895)</f>
        <v/>
      </c>
      <c r="C895" s="35" t="str">
        <f>IF(BPU!C895="","",BPU!C895)</f>
        <v/>
      </c>
      <c r="D895" s="36" t="n"/>
      <c r="E895" s="36" t="n"/>
      <c r="F895" s="37" t="str">
        <f>IF(BPU!D895="","",BPU!D895)</f>
        <v/>
      </c>
      <c r="G895" s="38" t="str">
        <f>IF(AND('Détail des lignes'!$F892="Ligne",ISNUMBER(D895),ISNUMBER(F895)),ROUND(D895*F895,2),"")</f>
        <v/>
      </c>
      <c r="H895" s="38" t="str">
        <f>IF(AND('Détail des lignes'!$F892="Ligne",ISNUMBER(E895),ISNUMBER(F895)),ROUND(E895*F895,2),"")</f>
        <v/>
      </c>
    </row>
    <row r="896" ht="26" customHeight="1">
      <c r="A896" s="35" t="str">
        <f>IF(BPU!A896="","",BPU!A896)</f>
        <v/>
      </c>
      <c r="B896" s="32" t="str">
        <f>IF(BPU!B896="","",BPU!B896)</f>
        <v/>
      </c>
      <c r="C896" s="35" t="str">
        <f>IF(BPU!C896="","",BPU!C896)</f>
        <v/>
      </c>
      <c r="D896" s="36" t="n"/>
      <c r="E896" s="36" t="n"/>
      <c r="F896" s="37" t="str">
        <f>IF(BPU!D896="","",BPU!D896)</f>
        <v/>
      </c>
      <c r="G896" s="38" t="str">
        <f>IF(AND('Détail des lignes'!$F893="Ligne",ISNUMBER(D896),ISNUMBER(F896)),ROUND(D896*F896,2),"")</f>
        <v/>
      </c>
      <c r="H896" s="38" t="str">
        <f>IF(AND('Détail des lignes'!$F893="Ligne",ISNUMBER(E896),ISNUMBER(F896)),ROUND(E896*F896,2),"")</f>
        <v/>
      </c>
    </row>
    <row r="897" ht="26" customHeight="1">
      <c r="A897" s="35" t="str">
        <f>IF(BPU!A897="","",BPU!A897)</f>
        <v/>
      </c>
      <c r="B897" s="32" t="str">
        <f>IF(BPU!B897="","",BPU!B897)</f>
        <v/>
      </c>
      <c r="C897" s="35" t="str">
        <f>IF(BPU!C897="","",BPU!C897)</f>
        <v/>
      </c>
      <c r="D897" s="36" t="n"/>
      <c r="E897" s="36" t="n"/>
      <c r="F897" s="37" t="str">
        <f>IF(BPU!D897="","",BPU!D897)</f>
        <v/>
      </c>
      <c r="G897" s="38" t="str">
        <f>IF(AND('Détail des lignes'!$F894="Ligne",ISNUMBER(D897),ISNUMBER(F897)),ROUND(D897*F897,2),"")</f>
        <v/>
      </c>
      <c r="H897" s="38" t="str">
        <f>IF(AND('Détail des lignes'!$F894="Ligne",ISNUMBER(E897),ISNUMBER(F897)),ROUND(E897*F897,2),"")</f>
        <v/>
      </c>
    </row>
    <row r="898" ht="26" customHeight="1">
      <c r="A898" s="35" t="str">
        <f>IF(BPU!A898="","",BPU!A898)</f>
        <v/>
      </c>
      <c r="B898" s="32" t="str">
        <f>IF(BPU!B898="","",BPU!B898)</f>
        <v/>
      </c>
      <c r="C898" s="35" t="str">
        <f>IF(BPU!C898="","",BPU!C898)</f>
        <v/>
      </c>
      <c r="D898" s="36" t="n"/>
      <c r="E898" s="36" t="n"/>
      <c r="F898" s="37" t="str">
        <f>IF(BPU!D898="","",BPU!D898)</f>
        <v/>
      </c>
      <c r="G898" s="38" t="str">
        <f>IF(AND('Détail des lignes'!$F895="Ligne",ISNUMBER(D898),ISNUMBER(F898)),ROUND(D898*F898,2),"")</f>
        <v/>
      </c>
      <c r="H898" s="38" t="str">
        <f>IF(AND('Détail des lignes'!$F895="Ligne",ISNUMBER(E898),ISNUMBER(F898)),ROUND(E898*F898,2),"")</f>
        <v/>
      </c>
    </row>
    <row r="899" ht="26" customHeight="1">
      <c r="A899" s="35" t="str">
        <f>IF(BPU!A899="","",BPU!A899)</f>
        <v/>
      </c>
      <c r="B899" s="32" t="str">
        <f>IF(BPU!B899="","",BPU!B899)</f>
        <v/>
      </c>
      <c r="C899" s="35" t="str">
        <f>IF(BPU!C899="","",BPU!C899)</f>
        <v/>
      </c>
      <c r="D899" s="36" t="n"/>
      <c r="E899" s="36" t="n"/>
      <c r="F899" s="37" t="str">
        <f>IF(BPU!D899="","",BPU!D899)</f>
        <v/>
      </c>
      <c r="G899" s="38" t="str">
        <f>IF(AND('Détail des lignes'!$F896="Ligne",ISNUMBER(D899),ISNUMBER(F899)),ROUND(D899*F899,2),"")</f>
        <v/>
      </c>
      <c r="H899" s="38" t="str">
        <f>IF(AND('Détail des lignes'!$F896="Ligne",ISNUMBER(E899),ISNUMBER(F899)),ROUND(E899*F899,2),"")</f>
        <v/>
      </c>
    </row>
    <row r="900" ht="26" customHeight="1">
      <c r="A900" s="35" t="str">
        <f>IF(BPU!A900="","",BPU!A900)</f>
        <v/>
      </c>
      <c r="B900" s="32" t="str">
        <f>IF(BPU!B900="","",BPU!B900)</f>
        <v/>
      </c>
      <c r="C900" s="35" t="str">
        <f>IF(BPU!C900="","",BPU!C900)</f>
        <v/>
      </c>
      <c r="D900" s="36" t="n"/>
      <c r="E900" s="36" t="n"/>
      <c r="F900" s="37" t="str">
        <f>IF(BPU!D900="","",BPU!D900)</f>
        <v/>
      </c>
      <c r="G900" s="38" t="str">
        <f>IF(AND('Détail des lignes'!$F897="Ligne",ISNUMBER(D900),ISNUMBER(F900)),ROUND(D900*F900,2),"")</f>
        <v/>
      </c>
      <c r="H900" s="38" t="str">
        <f>IF(AND('Détail des lignes'!$F897="Ligne",ISNUMBER(E900),ISNUMBER(F900)),ROUND(E900*F900,2),"")</f>
        <v/>
      </c>
    </row>
    <row r="901" ht="26" customHeight="1">
      <c r="A901" s="35" t="str">
        <f>IF(BPU!A901="","",BPU!A901)</f>
        <v/>
      </c>
      <c r="B901" s="32" t="str">
        <f>IF(BPU!B901="","",BPU!B901)</f>
        <v/>
      </c>
      <c r="C901" s="35" t="str">
        <f>IF(BPU!C901="","",BPU!C901)</f>
        <v/>
      </c>
      <c r="D901" s="36" t="n"/>
      <c r="E901" s="36" t="n"/>
      <c r="F901" s="37" t="str">
        <f>IF(BPU!D901="","",BPU!D901)</f>
        <v/>
      </c>
      <c r="G901" s="38" t="str">
        <f>IF(AND('Détail des lignes'!$F898="Ligne",ISNUMBER(D901),ISNUMBER(F901)),ROUND(D901*F901,2),"")</f>
        <v/>
      </c>
      <c r="H901" s="38" t="str">
        <f>IF(AND('Détail des lignes'!$F898="Ligne",ISNUMBER(E901),ISNUMBER(F901)),ROUND(E901*F901,2),"")</f>
        <v/>
      </c>
    </row>
    <row r="902" ht="26" customHeight="1">
      <c r="A902" s="35" t="str">
        <f>IF(BPU!A902="","",BPU!A902)</f>
        <v/>
      </c>
      <c r="B902" s="32" t="str">
        <f>IF(BPU!B902="","",BPU!B902)</f>
        <v/>
      </c>
      <c r="C902" s="35" t="str">
        <f>IF(BPU!C902="","",BPU!C902)</f>
        <v/>
      </c>
      <c r="D902" s="36" t="n"/>
      <c r="E902" s="36" t="n"/>
      <c r="F902" s="37" t="str">
        <f>IF(BPU!D902="","",BPU!D902)</f>
        <v/>
      </c>
      <c r="G902" s="38" t="str">
        <f>IF(AND('Détail des lignes'!$F899="Ligne",ISNUMBER(D902),ISNUMBER(F902)),ROUND(D902*F902,2),"")</f>
        <v/>
      </c>
      <c r="H902" s="38" t="str">
        <f>IF(AND('Détail des lignes'!$F899="Ligne",ISNUMBER(E902),ISNUMBER(F902)),ROUND(E902*F902,2),"")</f>
        <v/>
      </c>
    </row>
    <row r="903" ht="26" customHeight="1">
      <c r="A903" s="35" t="str">
        <f>IF(BPU!A903="","",BPU!A903)</f>
        <v/>
      </c>
      <c r="B903" s="32" t="str">
        <f>IF(BPU!B903="","",BPU!B903)</f>
        <v/>
      </c>
      <c r="C903" s="35" t="str">
        <f>IF(BPU!C903="","",BPU!C903)</f>
        <v/>
      </c>
      <c r="D903" s="36" t="n"/>
      <c r="E903" s="36" t="n"/>
      <c r="F903" s="37" t="str">
        <f>IF(BPU!D903="","",BPU!D903)</f>
        <v/>
      </c>
      <c r="G903" s="38" t="str">
        <f>IF(AND('Détail des lignes'!$F900="Ligne",ISNUMBER(D903),ISNUMBER(F903)),ROUND(D903*F903,2),"")</f>
        <v/>
      </c>
      <c r="H903" s="38" t="str">
        <f>IF(AND('Détail des lignes'!$F900="Ligne",ISNUMBER(E903),ISNUMBER(F903)),ROUND(E903*F903,2),"")</f>
        <v/>
      </c>
    </row>
    <row r="904" ht="26" customHeight="1">
      <c r="A904" s="35" t="str">
        <f>IF(BPU!A904="","",BPU!A904)</f>
        <v/>
      </c>
      <c r="B904" s="32" t="str">
        <f>IF(BPU!B904="","",BPU!B904)</f>
        <v/>
      </c>
      <c r="C904" s="35" t="str">
        <f>IF(BPU!C904="","",BPU!C904)</f>
        <v/>
      </c>
      <c r="D904" s="36" t="n"/>
      <c r="E904" s="36" t="n"/>
      <c r="F904" s="37" t="str">
        <f>IF(BPU!D904="","",BPU!D904)</f>
        <v/>
      </c>
      <c r="G904" s="38" t="str">
        <f>IF(AND('Détail des lignes'!$F901="Ligne",ISNUMBER(D904),ISNUMBER(F904)),ROUND(D904*F904,2),"")</f>
        <v/>
      </c>
      <c r="H904" s="38" t="str">
        <f>IF(AND('Détail des lignes'!$F901="Ligne",ISNUMBER(E904),ISNUMBER(F904)),ROUND(E904*F904,2),"")</f>
        <v/>
      </c>
    </row>
    <row r="905" ht="26" customHeight="1">
      <c r="A905" s="35" t="str">
        <f>IF(BPU!A905="","",BPU!A905)</f>
        <v/>
      </c>
      <c r="B905" s="32" t="str">
        <f>IF(BPU!B905="","",BPU!B905)</f>
        <v/>
      </c>
      <c r="C905" s="35" t="str">
        <f>IF(BPU!C905="","",BPU!C905)</f>
        <v/>
      </c>
      <c r="D905" s="36" t="n"/>
      <c r="E905" s="36" t="n"/>
      <c r="F905" s="37" t="str">
        <f>IF(BPU!D905="","",BPU!D905)</f>
        <v/>
      </c>
      <c r="G905" s="38" t="str">
        <f>IF(AND('Détail des lignes'!$F902="Ligne",ISNUMBER(D905),ISNUMBER(F905)),ROUND(D905*F905,2),"")</f>
        <v/>
      </c>
      <c r="H905" s="38" t="str">
        <f>IF(AND('Détail des lignes'!$F902="Ligne",ISNUMBER(E905),ISNUMBER(F905)),ROUND(E905*F905,2),"")</f>
        <v/>
      </c>
    </row>
    <row r="906" ht="26" customHeight="1">
      <c r="A906" s="35" t="str">
        <f>IF(BPU!A906="","",BPU!A906)</f>
        <v/>
      </c>
      <c r="B906" s="32" t="str">
        <f>IF(BPU!B906="","",BPU!B906)</f>
        <v/>
      </c>
      <c r="C906" s="35" t="str">
        <f>IF(BPU!C906="","",BPU!C906)</f>
        <v/>
      </c>
      <c r="D906" s="36" t="n"/>
      <c r="E906" s="36" t="n"/>
      <c r="F906" s="37" t="str">
        <f>IF(BPU!D906="","",BPU!D906)</f>
        <v/>
      </c>
      <c r="G906" s="38" t="str">
        <f>IF(AND('Détail des lignes'!$F903="Ligne",ISNUMBER(D906),ISNUMBER(F906)),ROUND(D906*F906,2),"")</f>
        <v/>
      </c>
      <c r="H906" s="38" t="str">
        <f>IF(AND('Détail des lignes'!$F903="Ligne",ISNUMBER(E906),ISNUMBER(F906)),ROUND(E906*F906,2),"")</f>
        <v/>
      </c>
    </row>
    <row r="907" ht="26" customHeight="1">
      <c r="A907" s="35" t="str">
        <f>IF(BPU!A907="","",BPU!A907)</f>
        <v/>
      </c>
      <c r="B907" s="32" t="str">
        <f>IF(BPU!B907="","",BPU!B907)</f>
        <v/>
      </c>
      <c r="C907" s="35" t="str">
        <f>IF(BPU!C907="","",BPU!C907)</f>
        <v/>
      </c>
      <c r="D907" s="36" t="n"/>
      <c r="E907" s="36" t="n"/>
      <c r="F907" s="37" t="str">
        <f>IF(BPU!D907="","",BPU!D907)</f>
        <v/>
      </c>
      <c r="G907" s="38" t="str">
        <f>IF(AND('Détail des lignes'!$F904="Ligne",ISNUMBER(D907),ISNUMBER(F907)),ROUND(D907*F907,2),"")</f>
        <v/>
      </c>
      <c r="H907" s="38" t="str">
        <f>IF(AND('Détail des lignes'!$F904="Ligne",ISNUMBER(E907),ISNUMBER(F907)),ROUND(E907*F907,2),"")</f>
        <v/>
      </c>
    </row>
    <row r="908" ht="26" customHeight="1">
      <c r="A908" s="35" t="str">
        <f>IF(BPU!A908="","",BPU!A908)</f>
        <v/>
      </c>
      <c r="B908" s="32" t="str">
        <f>IF(BPU!B908="","",BPU!B908)</f>
        <v/>
      </c>
      <c r="C908" s="35" t="str">
        <f>IF(BPU!C908="","",BPU!C908)</f>
        <v/>
      </c>
      <c r="D908" s="36" t="n"/>
      <c r="E908" s="36" t="n"/>
      <c r="F908" s="37" t="str">
        <f>IF(BPU!D908="","",BPU!D908)</f>
        <v/>
      </c>
      <c r="G908" s="38" t="str">
        <f>IF(AND('Détail des lignes'!$F905="Ligne",ISNUMBER(D908),ISNUMBER(F908)),ROUND(D908*F908,2),"")</f>
        <v/>
      </c>
      <c r="H908" s="38" t="str">
        <f>IF(AND('Détail des lignes'!$F905="Ligne",ISNUMBER(E908),ISNUMBER(F908)),ROUND(E908*F908,2),"")</f>
        <v/>
      </c>
    </row>
    <row r="909" ht="26" customHeight="1">
      <c r="A909" s="35" t="str">
        <f>IF(BPU!A909="","",BPU!A909)</f>
        <v/>
      </c>
      <c r="B909" s="32" t="str">
        <f>IF(BPU!B909="","",BPU!B909)</f>
        <v/>
      </c>
      <c r="C909" s="35" t="str">
        <f>IF(BPU!C909="","",BPU!C909)</f>
        <v/>
      </c>
      <c r="D909" s="36" t="n"/>
      <c r="E909" s="36" t="n"/>
      <c r="F909" s="37" t="str">
        <f>IF(BPU!D909="","",BPU!D909)</f>
        <v/>
      </c>
      <c r="G909" s="38" t="str">
        <f>IF(AND('Détail des lignes'!$F906="Ligne",ISNUMBER(D909),ISNUMBER(F909)),ROUND(D909*F909,2),"")</f>
        <v/>
      </c>
      <c r="H909" s="38" t="str">
        <f>IF(AND('Détail des lignes'!$F906="Ligne",ISNUMBER(E909),ISNUMBER(F909)),ROUND(E909*F909,2),"")</f>
        <v/>
      </c>
    </row>
    <row r="910" ht="26" customHeight="1">
      <c r="A910" s="35" t="str">
        <f>IF(BPU!A910="","",BPU!A910)</f>
        <v/>
      </c>
      <c r="B910" s="32" t="str">
        <f>IF(BPU!B910="","",BPU!B910)</f>
        <v/>
      </c>
      <c r="C910" s="35" t="str">
        <f>IF(BPU!C910="","",BPU!C910)</f>
        <v/>
      </c>
      <c r="D910" s="36" t="n"/>
      <c r="E910" s="36" t="n"/>
      <c r="F910" s="37" t="str">
        <f>IF(BPU!D910="","",BPU!D910)</f>
        <v/>
      </c>
      <c r="G910" s="38" t="str">
        <f>IF(AND('Détail des lignes'!$F907="Ligne",ISNUMBER(D910),ISNUMBER(F910)),ROUND(D910*F910,2),"")</f>
        <v/>
      </c>
      <c r="H910" s="38" t="str">
        <f>IF(AND('Détail des lignes'!$F907="Ligne",ISNUMBER(E910),ISNUMBER(F910)),ROUND(E910*F910,2),"")</f>
        <v/>
      </c>
    </row>
    <row r="911" ht="26" customHeight="1">
      <c r="A911" s="35" t="str">
        <f>IF(BPU!A911="","",BPU!A911)</f>
        <v/>
      </c>
      <c r="B911" s="32" t="str">
        <f>IF(BPU!B911="","",BPU!B911)</f>
        <v/>
      </c>
      <c r="C911" s="35" t="str">
        <f>IF(BPU!C911="","",BPU!C911)</f>
        <v/>
      </c>
      <c r="D911" s="36" t="n"/>
      <c r="E911" s="36" t="n"/>
      <c r="F911" s="37" t="str">
        <f>IF(BPU!D911="","",BPU!D911)</f>
        <v/>
      </c>
      <c r="G911" s="38" t="str">
        <f>IF(AND('Détail des lignes'!$F908="Ligne",ISNUMBER(D911),ISNUMBER(F911)),ROUND(D911*F911,2),"")</f>
        <v/>
      </c>
      <c r="H911" s="38" t="str">
        <f>IF(AND('Détail des lignes'!$F908="Ligne",ISNUMBER(E911),ISNUMBER(F911)),ROUND(E911*F911,2),"")</f>
        <v/>
      </c>
    </row>
    <row r="912" ht="26" customHeight="1">
      <c r="A912" s="35" t="str">
        <f>IF(BPU!A912="","",BPU!A912)</f>
        <v/>
      </c>
      <c r="B912" s="32" t="str">
        <f>IF(BPU!B912="","",BPU!B912)</f>
        <v/>
      </c>
      <c r="C912" s="35" t="str">
        <f>IF(BPU!C912="","",BPU!C912)</f>
        <v/>
      </c>
      <c r="D912" s="36" t="n"/>
      <c r="E912" s="36" t="n"/>
      <c r="F912" s="37" t="str">
        <f>IF(BPU!D912="","",BPU!D912)</f>
        <v/>
      </c>
      <c r="G912" s="38" t="str">
        <f>IF(AND('Détail des lignes'!$F909="Ligne",ISNUMBER(D912),ISNUMBER(F912)),ROUND(D912*F912,2),"")</f>
        <v/>
      </c>
      <c r="H912" s="38" t="str">
        <f>IF(AND('Détail des lignes'!$F909="Ligne",ISNUMBER(E912),ISNUMBER(F912)),ROUND(E912*F912,2),"")</f>
        <v/>
      </c>
    </row>
    <row r="913" ht="26" customHeight="1">
      <c r="A913" s="35" t="str">
        <f>IF(BPU!A913="","",BPU!A913)</f>
        <v/>
      </c>
      <c r="B913" s="32" t="str">
        <f>IF(BPU!B913="","",BPU!B913)</f>
        <v/>
      </c>
      <c r="C913" s="35" t="str">
        <f>IF(BPU!C913="","",BPU!C913)</f>
        <v/>
      </c>
      <c r="D913" s="36" t="n"/>
      <c r="E913" s="36" t="n"/>
      <c r="F913" s="37" t="str">
        <f>IF(BPU!D913="","",BPU!D913)</f>
        <v/>
      </c>
      <c r="G913" s="38" t="str">
        <f>IF(AND('Détail des lignes'!$F910="Ligne",ISNUMBER(D913),ISNUMBER(F913)),ROUND(D913*F913,2),"")</f>
        <v/>
      </c>
      <c r="H913" s="38" t="str">
        <f>IF(AND('Détail des lignes'!$F910="Ligne",ISNUMBER(E913),ISNUMBER(F913)),ROUND(E913*F913,2),"")</f>
        <v/>
      </c>
    </row>
    <row r="914" ht="26" customHeight="1">
      <c r="A914" s="35" t="str">
        <f>IF(BPU!A914="","",BPU!A914)</f>
        <v/>
      </c>
      <c r="B914" s="32" t="str">
        <f>IF(BPU!B914="","",BPU!B914)</f>
        <v/>
      </c>
      <c r="C914" s="35" t="str">
        <f>IF(BPU!C914="","",BPU!C914)</f>
        <v/>
      </c>
      <c r="D914" s="36" t="n"/>
      <c r="E914" s="36" t="n"/>
      <c r="F914" s="37" t="str">
        <f>IF(BPU!D914="","",BPU!D914)</f>
        <v/>
      </c>
      <c r="G914" s="38" t="str">
        <f>IF(AND('Détail des lignes'!$F911="Ligne",ISNUMBER(D914),ISNUMBER(F914)),ROUND(D914*F914,2),"")</f>
        <v/>
      </c>
      <c r="H914" s="38" t="str">
        <f>IF(AND('Détail des lignes'!$F911="Ligne",ISNUMBER(E914),ISNUMBER(F914)),ROUND(E914*F914,2),"")</f>
        <v/>
      </c>
    </row>
    <row r="915" ht="26" customHeight="1">
      <c r="A915" s="35" t="str">
        <f>IF(BPU!A915="","",BPU!A915)</f>
        <v/>
      </c>
      <c r="B915" s="32" t="str">
        <f>IF(BPU!B915="","",BPU!B915)</f>
        <v/>
      </c>
      <c r="C915" s="35" t="str">
        <f>IF(BPU!C915="","",BPU!C915)</f>
        <v/>
      </c>
      <c r="D915" s="36" t="n"/>
      <c r="E915" s="36" t="n"/>
      <c r="F915" s="37" t="str">
        <f>IF(BPU!D915="","",BPU!D915)</f>
        <v/>
      </c>
      <c r="G915" s="38" t="str">
        <f>IF(AND('Détail des lignes'!$F912="Ligne",ISNUMBER(D915),ISNUMBER(F915)),ROUND(D915*F915,2),"")</f>
        <v/>
      </c>
      <c r="H915" s="38" t="str">
        <f>IF(AND('Détail des lignes'!$F912="Ligne",ISNUMBER(E915),ISNUMBER(F915)),ROUND(E915*F915,2),"")</f>
        <v/>
      </c>
    </row>
    <row r="916" ht="26" customHeight="1">
      <c r="A916" s="35" t="str">
        <f>IF(BPU!A916="","",BPU!A916)</f>
        <v/>
      </c>
      <c r="B916" s="32" t="str">
        <f>IF(BPU!B916="","",BPU!B916)</f>
        <v/>
      </c>
      <c r="C916" s="35" t="str">
        <f>IF(BPU!C916="","",BPU!C916)</f>
        <v/>
      </c>
      <c r="D916" s="36" t="n"/>
      <c r="E916" s="36" t="n"/>
      <c r="F916" s="37" t="str">
        <f>IF(BPU!D916="","",BPU!D916)</f>
        <v/>
      </c>
      <c r="G916" s="38" t="str">
        <f>IF(AND('Détail des lignes'!$F913="Ligne",ISNUMBER(D916),ISNUMBER(F916)),ROUND(D916*F916,2),"")</f>
        <v/>
      </c>
      <c r="H916" s="38" t="str">
        <f>IF(AND('Détail des lignes'!$F913="Ligne",ISNUMBER(E916),ISNUMBER(F916)),ROUND(E916*F916,2),"")</f>
        <v/>
      </c>
    </row>
    <row r="917" ht="26" customHeight="1">
      <c r="A917" s="35" t="str">
        <f>IF(BPU!A917="","",BPU!A917)</f>
        <v/>
      </c>
      <c r="B917" s="32" t="str">
        <f>IF(BPU!B917="","",BPU!B917)</f>
        <v/>
      </c>
      <c r="C917" s="35" t="str">
        <f>IF(BPU!C917="","",BPU!C917)</f>
        <v/>
      </c>
      <c r="D917" s="36" t="n"/>
      <c r="E917" s="36" t="n"/>
      <c r="F917" s="37" t="str">
        <f>IF(BPU!D917="","",BPU!D917)</f>
        <v/>
      </c>
      <c r="G917" s="38" t="str">
        <f>IF(AND('Détail des lignes'!$F914="Ligne",ISNUMBER(D917),ISNUMBER(F917)),ROUND(D917*F917,2),"")</f>
        <v/>
      </c>
      <c r="H917" s="38" t="str">
        <f>IF(AND('Détail des lignes'!$F914="Ligne",ISNUMBER(E917),ISNUMBER(F917)),ROUND(E917*F917,2),"")</f>
        <v/>
      </c>
    </row>
    <row r="918" ht="26" customHeight="1">
      <c r="A918" s="35" t="str">
        <f>IF(BPU!A918="","",BPU!A918)</f>
        <v/>
      </c>
      <c r="B918" s="32" t="str">
        <f>IF(BPU!B918="","",BPU!B918)</f>
        <v/>
      </c>
      <c r="C918" s="35" t="str">
        <f>IF(BPU!C918="","",BPU!C918)</f>
        <v/>
      </c>
      <c r="D918" s="36" t="n"/>
      <c r="E918" s="36" t="n"/>
      <c r="F918" s="37" t="str">
        <f>IF(BPU!D918="","",BPU!D918)</f>
        <v/>
      </c>
      <c r="G918" s="38" t="str">
        <f>IF(AND('Détail des lignes'!$F915="Ligne",ISNUMBER(D918),ISNUMBER(F918)),ROUND(D918*F918,2),"")</f>
        <v/>
      </c>
      <c r="H918" s="38" t="str">
        <f>IF(AND('Détail des lignes'!$F915="Ligne",ISNUMBER(E918),ISNUMBER(F918)),ROUND(E918*F918,2),"")</f>
        <v/>
      </c>
    </row>
    <row r="919" ht="26" customHeight="1">
      <c r="A919" s="35" t="str">
        <f>IF(BPU!A919="","",BPU!A919)</f>
        <v/>
      </c>
      <c r="B919" s="32" t="str">
        <f>IF(BPU!B919="","",BPU!B919)</f>
        <v/>
      </c>
      <c r="C919" s="35" t="str">
        <f>IF(BPU!C919="","",BPU!C919)</f>
        <v/>
      </c>
      <c r="D919" s="36" t="n"/>
      <c r="E919" s="36" t="n"/>
      <c r="F919" s="37" t="str">
        <f>IF(BPU!D919="","",BPU!D919)</f>
        <v/>
      </c>
      <c r="G919" s="38" t="str">
        <f>IF(AND('Détail des lignes'!$F916="Ligne",ISNUMBER(D919),ISNUMBER(F919)),ROUND(D919*F919,2),"")</f>
        <v/>
      </c>
      <c r="H919" s="38" t="str">
        <f>IF(AND('Détail des lignes'!$F916="Ligne",ISNUMBER(E919),ISNUMBER(F919)),ROUND(E919*F919,2),"")</f>
        <v/>
      </c>
    </row>
    <row r="920" ht="26" customHeight="1">
      <c r="A920" s="35" t="str">
        <f>IF(BPU!A920="","",BPU!A920)</f>
        <v/>
      </c>
      <c r="B920" s="32" t="str">
        <f>IF(BPU!B920="","",BPU!B920)</f>
        <v/>
      </c>
      <c r="C920" s="35" t="str">
        <f>IF(BPU!C920="","",BPU!C920)</f>
        <v/>
      </c>
      <c r="D920" s="36" t="n"/>
      <c r="E920" s="36" t="n"/>
      <c r="F920" s="37" t="str">
        <f>IF(BPU!D920="","",BPU!D920)</f>
        <v/>
      </c>
      <c r="G920" s="38" t="str">
        <f>IF(AND('Détail des lignes'!$F917="Ligne",ISNUMBER(D920),ISNUMBER(F920)),ROUND(D920*F920,2),"")</f>
        <v/>
      </c>
      <c r="H920" s="38" t="str">
        <f>IF(AND('Détail des lignes'!$F917="Ligne",ISNUMBER(E920),ISNUMBER(F920)),ROUND(E920*F920,2),"")</f>
        <v/>
      </c>
    </row>
    <row r="921" ht="26" customHeight="1">
      <c r="A921" s="35" t="str">
        <f>IF(BPU!A921="","",BPU!A921)</f>
        <v/>
      </c>
      <c r="B921" s="32" t="str">
        <f>IF(BPU!B921="","",BPU!B921)</f>
        <v/>
      </c>
      <c r="C921" s="35" t="str">
        <f>IF(BPU!C921="","",BPU!C921)</f>
        <v/>
      </c>
      <c r="D921" s="36" t="n"/>
      <c r="E921" s="36" t="n"/>
      <c r="F921" s="37" t="str">
        <f>IF(BPU!D921="","",BPU!D921)</f>
        <v/>
      </c>
      <c r="G921" s="38" t="str">
        <f>IF(AND('Détail des lignes'!$F918="Ligne",ISNUMBER(D921),ISNUMBER(F921)),ROUND(D921*F921,2),"")</f>
        <v/>
      </c>
      <c r="H921" s="38" t="str">
        <f>IF(AND('Détail des lignes'!$F918="Ligne",ISNUMBER(E921),ISNUMBER(F921)),ROUND(E921*F921,2),"")</f>
        <v/>
      </c>
    </row>
    <row r="922" ht="26" customHeight="1">
      <c r="A922" s="35" t="str">
        <f>IF(BPU!A922="","",BPU!A922)</f>
        <v/>
      </c>
      <c r="B922" s="32" t="str">
        <f>IF(BPU!B922="","",BPU!B922)</f>
        <v/>
      </c>
      <c r="C922" s="35" t="str">
        <f>IF(BPU!C922="","",BPU!C922)</f>
        <v/>
      </c>
      <c r="D922" s="36" t="n"/>
      <c r="E922" s="36" t="n"/>
      <c r="F922" s="37" t="str">
        <f>IF(BPU!D922="","",BPU!D922)</f>
        <v/>
      </c>
      <c r="G922" s="38" t="str">
        <f>IF(AND('Détail des lignes'!$F919="Ligne",ISNUMBER(D922),ISNUMBER(F922)),ROUND(D922*F922,2),"")</f>
        <v/>
      </c>
      <c r="H922" s="38" t="str">
        <f>IF(AND('Détail des lignes'!$F919="Ligne",ISNUMBER(E922),ISNUMBER(F922)),ROUND(E922*F922,2),"")</f>
        <v/>
      </c>
    </row>
    <row r="923" ht="26" customHeight="1">
      <c r="A923" s="35" t="str">
        <f>IF(BPU!A923="","",BPU!A923)</f>
        <v/>
      </c>
      <c r="B923" s="32" t="str">
        <f>IF(BPU!B923="","",BPU!B923)</f>
        <v/>
      </c>
      <c r="C923" s="35" t="str">
        <f>IF(BPU!C923="","",BPU!C923)</f>
        <v/>
      </c>
      <c r="D923" s="36" t="n"/>
      <c r="E923" s="36" t="n"/>
      <c r="F923" s="37" t="str">
        <f>IF(BPU!D923="","",BPU!D923)</f>
        <v/>
      </c>
      <c r="G923" s="38" t="str">
        <f>IF(AND('Détail des lignes'!$F920="Ligne",ISNUMBER(D923),ISNUMBER(F923)),ROUND(D923*F923,2),"")</f>
        <v/>
      </c>
      <c r="H923" s="38" t="str">
        <f>IF(AND('Détail des lignes'!$F920="Ligne",ISNUMBER(E923),ISNUMBER(F923)),ROUND(E923*F923,2),"")</f>
        <v/>
      </c>
    </row>
    <row r="924" ht="26" customHeight="1">
      <c r="A924" s="35" t="str">
        <f>IF(BPU!A924="","",BPU!A924)</f>
        <v/>
      </c>
      <c r="B924" s="32" t="str">
        <f>IF(BPU!B924="","",BPU!B924)</f>
        <v/>
      </c>
      <c r="C924" s="35" t="str">
        <f>IF(BPU!C924="","",BPU!C924)</f>
        <v/>
      </c>
      <c r="D924" s="36" t="n"/>
      <c r="E924" s="36" t="n"/>
      <c r="F924" s="37" t="str">
        <f>IF(BPU!D924="","",BPU!D924)</f>
        <v/>
      </c>
      <c r="G924" s="38" t="str">
        <f>IF(AND('Détail des lignes'!$F921="Ligne",ISNUMBER(D924),ISNUMBER(F924)),ROUND(D924*F924,2),"")</f>
        <v/>
      </c>
      <c r="H924" s="38" t="str">
        <f>IF(AND('Détail des lignes'!$F921="Ligne",ISNUMBER(E924),ISNUMBER(F924)),ROUND(E924*F924,2),"")</f>
        <v/>
      </c>
    </row>
    <row r="925" ht="26" customHeight="1">
      <c r="A925" s="35" t="str">
        <f>IF(BPU!A925="","",BPU!A925)</f>
        <v/>
      </c>
      <c r="B925" s="32" t="str">
        <f>IF(BPU!B925="","",BPU!B925)</f>
        <v/>
      </c>
      <c r="C925" s="35" t="str">
        <f>IF(BPU!C925="","",BPU!C925)</f>
        <v/>
      </c>
      <c r="D925" s="36" t="n"/>
      <c r="E925" s="36" t="n"/>
      <c r="F925" s="37" t="str">
        <f>IF(BPU!D925="","",BPU!D925)</f>
        <v/>
      </c>
      <c r="G925" s="38" t="str">
        <f>IF(AND('Détail des lignes'!$F922="Ligne",ISNUMBER(D925),ISNUMBER(F925)),ROUND(D925*F925,2),"")</f>
        <v/>
      </c>
      <c r="H925" s="38" t="str">
        <f>IF(AND('Détail des lignes'!$F922="Ligne",ISNUMBER(E925),ISNUMBER(F925)),ROUND(E925*F925,2),"")</f>
        <v/>
      </c>
    </row>
    <row r="926" ht="26" customHeight="1">
      <c r="A926" s="35" t="str">
        <f>IF(BPU!A926="","",BPU!A926)</f>
        <v/>
      </c>
      <c r="B926" s="32" t="str">
        <f>IF(BPU!B926="","",BPU!B926)</f>
        <v/>
      </c>
      <c r="C926" s="35" t="str">
        <f>IF(BPU!C926="","",BPU!C926)</f>
        <v/>
      </c>
      <c r="D926" s="36" t="n"/>
      <c r="E926" s="36" t="n"/>
      <c r="F926" s="37" t="str">
        <f>IF(BPU!D926="","",BPU!D926)</f>
        <v/>
      </c>
      <c r="G926" s="38" t="str">
        <f>IF(AND('Détail des lignes'!$F923="Ligne",ISNUMBER(D926),ISNUMBER(F926)),ROUND(D926*F926,2),"")</f>
        <v/>
      </c>
      <c r="H926" s="38" t="str">
        <f>IF(AND('Détail des lignes'!$F923="Ligne",ISNUMBER(E926),ISNUMBER(F926)),ROUND(E926*F926,2),"")</f>
        <v/>
      </c>
    </row>
    <row r="927" ht="26" customHeight="1">
      <c r="A927" s="35" t="str">
        <f>IF(BPU!A927="","",BPU!A927)</f>
        <v/>
      </c>
      <c r="B927" s="32" t="str">
        <f>IF(BPU!B927="","",BPU!B927)</f>
        <v/>
      </c>
      <c r="C927" s="35" t="str">
        <f>IF(BPU!C927="","",BPU!C927)</f>
        <v/>
      </c>
      <c r="D927" s="36" t="n"/>
      <c r="E927" s="36" t="n"/>
      <c r="F927" s="37" t="str">
        <f>IF(BPU!D927="","",BPU!D927)</f>
        <v/>
      </c>
      <c r="G927" s="38" t="str">
        <f>IF(AND('Détail des lignes'!$F924="Ligne",ISNUMBER(D927),ISNUMBER(F927)),ROUND(D927*F927,2),"")</f>
        <v/>
      </c>
      <c r="H927" s="38" t="str">
        <f>IF(AND('Détail des lignes'!$F924="Ligne",ISNUMBER(E927),ISNUMBER(F927)),ROUND(E927*F927,2),"")</f>
        <v/>
      </c>
    </row>
    <row r="928" ht="26" customHeight="1">
      <c r="A928" s="35" t="str">
        <f>IF(BPU!A928="","",BPU!A928)</f>
        <v/>
      </c>
      <c r="B928" s="32" t="str">
        <f>IF(BPU!B928="","",BPU!B928)</f>
        <v/>
      </c>
      <c r="C928" s="35" t="str">
        <f>IF(BPU!C928="","",BPU!C928)</f>
        <v/>
      </c>
      <c r="D928" s="36" t="n"/>
      <c r="E928" s="36" t="n"/>
      <c r="F928" s="37" t="str">
        <f>IF(BPU!D928="","",BPU!D928)</f>
        <v/>
      </c>
      <c r="G928" s="38" t="str">
        <f>IF(AND('Détail des lignes'!$F925="Ligne",ISNUMBER(D928),ISNUMBER(F928)),ROUND(D928*F928,2),"")</f>
        <v/>
      </c>
      <c r="H928" s="38" t="str">
        <f>IF(AND('Détail des lignes'!$F925="Ligne",ISNUMBER(E928),ISNUMBER(F928)),ROUND(E928*F928,2),"")</f>
        <v/>
      </c>
    </row>
    <row r="929" ht="26" customHeight="1">
      <c r="A929" s="35" t="str">
        <f>IF(BPU!A929="","",BPU!A929)</f>
        <v/>
      </c>
      <c r="B929" s="32" t="str">
        <f>IF(BPU!B929="","",BPU!B929)</f>
        <v/>
      </c>
      <c r="C929" s="35" t="str">
        <f>IF(BPU!C929="","",BPU!C929)</f>
        <v/>
      </c>
      <c r="D929" s="36" t="n"/>
      <c r="E929" s="36" t="n"/>
      <c r="F929" s="37" t="str">
        <f>IF(BPU!D929="","",BPU!D929)</f>
        <v/>
      </c>
      <c r="G929" s="38" t="str">
        <f>IF(AND('Détail des lignes'!$F926="Ligne",ISNUMBER(D929),ISNUMBER(F929)),ROUND(D929*F929,2),"")</f>
        <v/>
      </c>
      <c r="H929" s="38" t="str">
        <f>IF(AND('Détail des lignes'!$F926="Ligne",ISNUMBER(E929),ISNUMBER(F929)),ROUND(E929*F929,2),"")</f>
        <v/>
      </c>
    </row>
    <row r="930" ht="26" customHeight="1">
      <c r="A930" s="35" t="str">
        <f>IF(BPU!A930="","",BPU!A930)</f>
        <v/>
      </c>
      <c r="B930" s="32" t="str">
        <f>IF(BPU!B930="","",BPU!B930)</f>
        <v/>
      </c>
      <c r="C930" s="35" t="str">
        <f>IF(BPU!C930="","",BPU!C930)</f>
        <v/>
      </c>
      <c r="D930" s="36" t="n"/>
      <c r="E930" s="36" t="n"/>
      <c r="F930" s="37" t="str">
        <f>IF(BPU!D930="","",BPU!D930)</f>
        <v/>
      </c>
      <c r="G930" s="38" t="str">
        <f>IF(AND('Détail des lignes'!$F927="Ligne",ISNUMBER(D930),ISNUMBER(F930)),ROUND(D930*F930,2),"")</f>
        <v/>
      </c>
      <c r="H930" s="38" t="str">
        <f>IF(AND('Détail des lignes'!$F927="Ligne",ISNUMBER(E930),ISNUMBER(F930)),ROUND(E930*F930,2),"")</f>
        <v/>
      </c>
    </row>
    <row r="931" ht="26" customHeight="1">
      <c r="A931" s="35" t="str">
        <f>IF(BPU!A931="","",BPU!A931)</f>
        <v/>
      </c>
      <c r="B931" s="32" t="str">
        <f>IF(BPU!B931="","",BPU!B931)</f>
        <v/>
      </c>
      <c r="C931" s="35" t="str">
        <f>IF(BPU!C931="","",BPU!C931)</f>
        <v/>
      </c>
      <c r="D931" s="36" t="n"/>
      <c r="E931" s="36" t="n"/>
      <c r="F931" s="37" t="str">
        <f>IF(BPU!D931="","",BPU!D931)</f>
        <v/>
      </c>
      <c r="G931" s="38" t="str">
        <f>IF(AND('Détail des lignes'!$F928="Ligne",ISNUMBER(D931),ISNUMBER(F931)),ROUND(D931*F931,2),"")</f>
        <v/>
      </c>
      <c r="H931" s="38" t="str">
        <f>IF(AND('Détail des lignes'!$F928="Ligne",ISNUMBER(E931),ISNUMBER(F931)),ROUND(E931*F931,2),"")</f>
        <v/>
      </c>
    </row>
    <row r="932" ht="26" customHeight="1">
      <c r="A932" s="35" t="str">
        <f>IF(BPU!A932="","",BPU!A932)</f>
        <v/>
      </c>
      <c r="B932" s="32" t="str">
        <f>IF(BPU!B932="","",BPU!B932)</f>
        <v/>
      </c>
      <c r="C932" s="35" t="str">
        <f>IF(BPU!C932="","",BPU!C932)</f>
        <v/>
      </c>
      <c r="D932" s="36" t="n"/>
      <c r="E932" s="36" t="n"/>
      <c r="F932" s="37" t="str">
        <f>IF(BPU!D932="","",BPU!D932)</f>
        <v/>
      </c>
      <c r="G932" s="38" t="str">
        <f>IF(AND('Détail des lignes'!$F929="Ligne",ISNUMBER(D932),ISNUMBER(F932)),ROUND(D932*F932,2),"")</f>
        <v/>
      </c>
      <c r="H932" s="38" t="str">
        <f>IF(AND('Détail des lignes'!$F929="Ligne",ISNUMBER(E932),ISNUMBER(F932)),ROUND(E932*F932,2),"")</f>
        <v/>
      </c>
    </row>
    <row r="933" ht="26" customHeight="1">
      <c r="A933" s="35" t="str">
        <f>IF(BPU!A933="","",BPU!A933)</f>
        <v/>
      </c>
      <c r="B933" s="32" t="str">
        <f>IF(BPU!B933="","",BPU!B933)</f>
        <v/>
      </c>
      <c r="C933" s="35" t="str">
        <f>IF(BPU!C933="","",BPU!C933)</f>
        <v/>
      </c>
      <c r="D933" s="36" t="n"/>
      <c r="E933" s="36" t="n"/>
      <c r="F933" s="37" t="str">
        <f>IF(BPU!D933="","",BPU!D933)</f>
        <v/>
      </c>
      <c r="G933" s="38" t="str">
        <f>IF(AND('Détail des lignes'!$F930="Ligne",ISNUMBER(D933),ISNUMBER(F933)),ROUND(D933*F933,2),"")</f>
        <v/>
      </c>
      <c r="H933" s="38" t="str">
        <f>IF(AND('Détail des lignes'!$F930="Ligne",ISNUMBER(E933),ISNUMBER(F933)),ROUND(E933*F933,2),"")</f>
        <v/>
      </c>
    </row>
    <row r="934" ht="26" customHeight="1">
      <c r="A934" s="35" t="str">
        <f>IF(BPU!A934="","",BPU!A934)</f>
        <v/>
      </c>
      <c r="B934" s="32" t="str">
        <f>IF(BPU!B934="","",BPU!B934)</f>
        <v/>
      </c>
      <c r="C934" s="35" t="str">
        <f>IF(BPU!C934="","",BPU!C934)</f>
        <v/>
      </c>
      <c r="D934" s="36" t="n"/>
      <c r="E934" s="36" t="n"/>
      <c r="F934" s="37" t="str">
        <f>IF(BPU!D934="","",BPU!D934)</f>
        <v/>
      </c>
      <c r="G934" s="38" t="str">
        <f>IF(AND('Détail des lignes'!$F931="Ligne",ISNUMBER(D934),ISNUMBER(F934)),ROUND(D934*F934,2),"")</f>
        <v/>
      </c>
      <c r="H934" s="38" t="str">
        <f>IF(AND('Détail des lignes'!$F931="Ligne",ISNUMBER(E934),ISNUMBER(F934)),ROUND(E934*F934,2),"")</f>
        <v/>
      </c>
    </row>
    <row r="935" ht="26" customHeight="1">
      <c r="A935" s="35" t="str">
        <f>IF(BPU!A935="","",BPU!A935)</f>
        <v/>
      </c>
      <c r="B935" s="32" t="str">
        <f>IF(BPU!B935="","",BPU!B935)</f>
        <v/>
      </c>
      <c r="C935" s="35" t="str">
        <f>IF(BPU!C935="","",BPU!C935)</f>
        <v/>
      </c>
      <c r="D935" s="36" t="n"/>
      <c r="E935" s="36" t="n"/>
      <c r="F935" s="37" t="str">
        <f>IF(BPU!D935="","",BPU!D935)</f>
        <v/>
      </c>
      <c r="G935" s="38" t="str">
        <f>IF(AND('Détail des lignes'!$F932="Ligne",ISNUMBER(D935),ISNUMBER(F935)),ROUND(D935*F935,2),"")</f>
        <v/>
      </c>
      <c r="H935" s="38" t="str">
        <f>IF(AND('Détail des lignes'!$F932="Ligne",ISNUMBER(E935),ISNUMBER(F935)),ROUND(E935*F935,2),"")</f>
        <v/>
      </c>
    </row>
    <row r="936" ht="26" customHeight="1">
      <c r="A936" s="35" t="str">
        <f>IF(BPU!A936="","",BPU!A936)</f>
        <v/>
      </c>
      <c r="B936" s="32" t="str">
        <f>IF(BPU!B936="","",BPU!B936)</f>
        <v/>
      </c>
      <c r="C936" s="35" t="str">
        <f>IF(BPU!C936="","",BPU!C936)</f>
        <v/>
      </c>
      <c r="D936" s="36" t="n"/>
      <c r="E936" s="36" t="n"/>
      <c r="F936" s="37" t="str">
        <f>IF(BPU!D936="","",BPU!D936)</f>
        <v/>
      </c>
      <c r="G936" s="38" t="str">
        <f>IF(AND('Détail des lignes'!$F933="Ligne",ISNUMBER(D936),ISNUMBER(F936)),ROUND(D936*F936,2),"")</f>
        <v/>
      </c>
      <c r="H936" s="38" t="str">
        <f>IF(AND('Détail des lignes'!$F933="Ligne",ISNUMBER(E936),ISNUMBER(F936)),ROUND(E936*F936,2),"")</f>
        <v/>
      </c>
    </row>
    <row r="937" ht="26" customHeight="1">
      <c r="A937" s="35" t="str">
        <f>IF(BPU!A937="","",BPU!A937)</f>
        <v/>
      </c>
      <c r="B937" s="32" t="str">
        <f>IF(BPU!B937="","",BPU!B937)</f>
        <v/>
      </c>
      <c r="C937" s="35" t="str">
        <f>IF(BPU!C937="","",BPU!C937)</f>
        <v/>
      </c>
      <c r="D937" s="36" t="n"/>
      <c r="E937" s="36" t="n"/>
      <c r="F937" s="37" t="str">
        <f>IF(BPU!D937="","",BPU!D937)</f>
        <v/>
      </c>
      <c r="G937" s="38" t="str">
        <f>IF(AND('Détail des lignes'!$F934="Ligne",ISNUMBER(D937),ISNUMBER(F937)),ROUND(D937*F937,2),"")</f>
        <v/>
      </c>
      <c r="H937" s="38" t="str">
        <f>IF(AND('Détail des lignes'!$F934="Ligne",ISNUMBER(E937),ISNUMBER(F937)),ROUND(E937*F937,2),"")</f>
        <v/>
      </c>
    </row>
    <row r="938" ht="26" customHeight="1">
      <c r="A938" s="35" t="str">
        <f>IF(BPU!A938="","",BPU!A938)</f>
        <v/>
      </c>
      <c r="B938" s="32" t="str">
        <f>IF(BPU!B938="","",BPU!B938)</f>
        <v/>
      </c>
      <c r="C938" s="35" t="str">
        <f>IF(BPU!C938="","",BPU!C938)</f>
        <v/>
      </c>
      <c r="D938" s="36" t="n"/>
      <c r="E938" s="36" t="n"/>
      <c r="F938" s="37" t="str">
        <f>IF(BPU!D938="","",BPU!D938)</f>
        <v/>
      </c>
      <c r="G938" s="38" t="str">
        <f>IF(AND('Détail des lignes'!$F935="Ligne",ISNUMBER(D938),ISNUMBER(F938)),ROUND(D938*F938,2),"")</f>
        <v/>
      </c>
      <c r="H938" s="38" t="str">
        <f>IF(AND('Détail des lignes'!$F935="Ligne",ISNUMBER(E938),ISNUMBER(F938)),ROUND(E938*F938,2),"")</f>
        <v/>
      </c>
    </row>
    <row r="939" ht="26" customHeight="1">
      <c r="A939" s="35" t="str">
        <f>IF(BPU!A939="","",BPU!A939)</f>
        <v/>
      </c>
      <c r="B939" s="32" t="str">
        <f>IF(BPU!B939="","",BPU!B939)</f>
        <v/>
      </c>
      <c r="C939" s="35" t="str">
        <f>IF(BPU!C939="","",BPU!C939)</f>
        <v/>
      </c>
      <c r="D939" s="36" t="n"/>
      <c r="E939" s="36" t="n"/>
      <c r="F939" s="37" t="str">
        <f>IF(BPU!D939="","",BPU!D939)</f>
        <v/>
      </c>
      <c r="G939" s="38" t="str">
        <f>IF(AND('Détail des lignes'!$F936="Ligne",ISNUMBER(D939),ISNUMBER(F939)),ROUND(D939*F939,2),"")</f>
        <v/>
      </c>
      <c r="H939" s="38" t="str">
        <f>IF(AND('Détail des lignes'!$F936="Ligne",ISNUMBER(E939),ISNUMBER(F939)),ROUND(E939*F939,2),"")</f>
        <v/>
      </c>
    </row>
    <row r="940" ht="26" customHeight="1">
      <c r="A940" s="35" t="str">
        <f>IF(BPU!A940="","",BPU!A940)</f>
        <v/>
      </c>
      <c r="B940" s="32" t="str">
        <f>IF(BPU!B940="","",BPU!B940)</f>
        <v/>
      </c>
      <c r="C940" s="35" t="str">
        <f>IF(BPU!C940="","",BPU!C940)</f>
        <v/>
      </c>
      <c r="D940" s="36" t="n"/>
      <c r="E940" s="36" t="n"/>
      <c r="F940" s="37" t="str">
        <f>IF(BPU!D940="","",BPU!D940)</f>
        <v/>
      </c>
      <c r="G940" s="38" t="str">
        <f>IF(AND('Détail des lignes'!$F937="Ligne",ISNUMBER(D940),ISNUMBER(F940)),ROUND(D940*F940,2),"")</f>
        <v/>
      </c>
      <c r="H940" s="38" t="str">
        <f>IF(AND('Détail des lignes'!$F937="Ligne",ISNUMBER(E940),ISNUMBER(F940)),ROUND(E940*F940,2),"")</f>
        <v/>
      </c>
    </row>
    <row r="941" ht="26" customHeight="1">
      <c r="A941" s="35" t="str">
        <f>IF(BPU!A941="","",BPU!A941)</f>
        <v/>
      </c>
      <c r="B941" s="32" t="str">
        <f>IF(BPU!B941="","",BPU!B941)</f>
        <v/>
      </c>
      <c r="C941" s="35" t="str">
        <f>IF(BPU!C941="","",BPU!C941)</f>
        <v/>
      </c>
      <c r="D941" s="36" t="n"/>
      <c r="E941" s="36" t="n"/>
      <c r="F941" s="37" t="str">
        <f>IF(BPU!D941="","",BPU!D941)</f>
        <v/>
      </c>
      <c r="G941" s="38" t="str">
        <f>IF(AND('Détail des lignes'!$F938="Ligne",ISNUMBER(D941),ISNUMBER(F941)),ROUND(D941*F941,2),"")</f>
        <v/>
      </c>
      <c r="H941" s="38" t="str">
        <f>IF(AND('Détail des lignes'!$F938="Ligne",ISNUMBER(E941),ISNUMBER(F941)),ROUND(E941*F941,2),"")</f>
        <v/>
      </c>
    </row>
    <row r="942" ht="26" customHeight="1">
      <c r="A942" s="35" t="str">
        <f>IF(BPU!A942="","",BPU!A942)</f>
        <v/>
      </c>
      <c r="B942" s="32" t="str">
        <f>IF(BPU!B942="","",BPU!B942)</f>
        <v/>
      </c>
      <c r="C942" s="35" t="str">
        <f>IF(BPU!C942="","",BPU!C942)</f>
        <v/>
      </c>
      <c r="D942" s="36" t="n"/>
      <c r="E942" s="36" t="n"/>
      <c r="F942" s="37" t="str">
        <f>IF(BPU!D942="","",BPU!D942)</f>
        <v/>
      </c>
      <c r="G942" s="38" t="str">
        <f>IF(AND('Détail des lignes'!$F939="Ligne",ISNUMBER(D942),ISNUMBER(F942)),ROUND(D942*F942,2),"")</f>
        <v/>
      </c>
      <c r="H942" s="38" t="str">
        <f>IF(AND('Détail des lignes'!$F939="Ligne",ISNUMBER(E942),ISNUMBER(F942)),ROUND(E942*F942,2),"")</f>
        <v/>
      </c>
    </row>
    <row r="943" ht="26" customHeight="1">
      <c r="A943" s="35" t="str">
        <f>IF(BPU!A943="","",BPU!A943)</f>
        <v/>
      </c>
      <c r="B943" s="32" t="str">
        <f>IF(BPU!B943="","",BPU!B943)</f>
        <v/>
      </c>
      <c r="C943" s="35" t="str">
        <f>IF(BPU!C943="","",BPU!C943)</f>
        <v/>
      </c>
      <c r="D943" s="36" t="n"/>
      <c r="E943" s="36" t="n"/>
      <c r="F943" s="37" t="str">
        <f>IF(BPU!D943="","",BPU!D943)</f>
        <v/>
      </c>
      <c r="G943" s="38" t="str">
        <f>IF(AND('Détail des lignes'!$F940="Ligne",ISNUMBER(D943),ISNUMBER(F943)),ROUND(D943*F943,2),"")</f>
        <v/>
      </c>
      <c r="H943" s="38" t="str">
        <f>IF(AND('Détail des lignes'!$F940="Ligne",ISNUMBER(E943),ISNUMBER(F943)),ROUND(E943*F943,2),"")</f>
        <v/>
      </c>
    </row>
    <row r="944" ht="26" customHeight="1">
      <c r="A944" s="35" t="str">
        <f>IF(BPU!A944="","",BPU!A944)</f>
        <v/>
      </c>
      <c r="B944" s="32" t="str">
        <f>IF(BPU!B944="","",BPU!B944)</f>
        <v/>
      </c>
      <c r="C944" s="35" t="str">
        <f>IF(BPU!C944="","",BPU!C944)</f>
        <v/>
      </c>
      <c r="D944" s="36" t="n"/>
      <c r="E944" s="36" t="n"/>
      <c r="F944" s="37" t="str">
        <f>IF(BPU!D944="","",BPU!D944)</f>
        <v/>
      </c>
      <c r="G944" s="38" t="str">
        <f>IF(AND('Détail des lignes'!$F941="Ligne",ISNUMBER(D944),ISNUMBER(F944)),ROUND(D944*F944,2),"")</f>
        <v/>
      </c>
      <c r="H944" s="38" t="str">
        <f>IF(AND('Détail des lignes'!$F941="Ligne",ISNUMBER(E944),ISNUMBER(F944)),ROUND(E944*F944,2),"")</f>
        <v/>
      </c>
    </row>
    <row r="945" ht="26" customHeight="1">
      <c r="A945" s="35" t="str">
        <f>IF(BPU!A945="","",BPU!A945)</f>
        <v/>
      </c>
      <c r="B945" s="32" t="str">
        <f>IF(BPU!B945="","",BPU!B945)</f>
        <v/>
      </c>
      <c r="C945" s="35" t="str">
        <f>IF(BPU!C945="","",BPU!C945)</f>
        <v/>
      </c>
      <c r="D945" s="36" t="n"/>
      <c r="E945" s="36" t="n"/>
      <c r="F945" s="37" t="str">
        <f>IF(BPU!D945="","",BPU!D945)</f>
        <v/>
      </c>
      <c r="G945" s="38" t="str">
        <f>IF(AND('Détail des lignes'!$F942="Ligne",ISNUMBER(D945),ISNUMBER(F945)),ROUND(D945*F945,2),"")</f>
        <v/>
      </c>
      <c r="H945" s="38" t="str">
        <f>IF(AND('Détail des lignes'!$F942="Ligne",ISNUMBER(E945),ISNUMBER(F945)),ROUND(E945*F945,2),"")</f>
        <v/>
      </c>
    </row>
    <row r="946" ht="26" customHeight="1">
      <c r="A946" s="35" t="str">
        <f>IF(BPU!A946="","",BPU!A946)</f>
        <v/>
      </c>
      <c r="B946" s="32" t="str">
        <f>IF(BPU!B946="","",BPU!B946)</f>
        <v/>
      </c>
      <c r="C946" s="35" t="str">
        <f>IF(BPU!C946="","",BPU!C946)</f>
        <v/>
      </c>
      <c r="D946" s="36" t="n"/>
      <c r="E946" s="36" t="n"/>
      <c r="F946" s="37" t="str">
        <f>IF(BPU!D946="","",BPU!D946)</f>
        <v/>
      </c>
      <c r="G946" s="38" t="str">
        <f>IF(AND('Détail des lignes'!$F943="Ligne",ISNUMBER(D946),ISNUMBER(F946)),ROUND(D946*F946,2),"")</f>
        <v/>
      </c>
      <c r="H946" s="38" t="str">
        <f>IF(AND('Détail des lignes'!$F943="Ligne",ISNUMBER(E946),ISNUMBER(F946)),ROUND(E946*F946,2),"")</f>
        <v/>
      </c>
    </row>
    <row r="947" ht="26" customHeight="1">
      <c r="A947" s="35" t="str">
        <f>IF(BPU!A947="","",BPU!A947)</f>
        <v/>
      </c>
      <c r="B947" s="32" t="str">
        <f>IF(BPU!B947="","",BPU!B947)</f>
        <v/>
      </c>
      <c r="C947" s="35" t="str">
        <f>IF(BPU!C947="","",BPU!C947)</f>
        <v/>
      </c>
      <c r="D947" s="36" t="n"/>
      <c r="E947" s="36" t="n"/>
      <c r="F947" s="37" t="str">
        <f>IF(BPU!D947="","",BPU!D947)</f>
        <v/>
      </c>
      <c r="G947" s="38" t="str">
        <f>IF(AND('Détail des lignes'!$F944="Ligne",ISNUMBER(D947),ISNUMBER(F947)),ROUND(D947*F947,2),"")</f>
        <v/>
      </c>
      <c r="H947" s="38" t="str">
        <f>IF(AND('Détail des lignes'!$F944="Ligne",ISNUMBER(E947),ISNUMBER(F947)),ROUND(E947*F947,2),"")</f>
        <v/>
      </c>
    </row>
    <row r="948" ht="26" customHeight="1">
      <c r="A948" s="35" t="str">
        <f>IF(BPU!A948="","",BPU!A948)</f>
        <v/>
      </c>
      <c r="B948" s="32" t="str">
        <f>IF(BPU!B948="","",BPU!B948)</f>
        <v/>
      </c>
      <c r="C948" s="35" t="str">
        <f>IF(BPU!C948="","",BPU!C948)</f>
        <v/>
      </c>
      <c r="D948" s="36" t="n"/>
      <c r="E948" s="36" t="n"/>
      <c r="F948" s="37" t="str">
        <f>IF(BPU!D948="","",BPU!D948)</f>
        <v/>
      </c>
      <c r="G948" s="38" t="str">
        <f>IF(AND('Détail des lignes'!$F945="Ligne",ISNUMBER(D948),ISNUMBER(F948)),ROUND(D948*F948,2),"")</f>
        <v/>
      </c>
      <c r="H948" s="38" t="str">
        <f>IF(AND('Détail des lignes'!$F945="Ligne",ISNUMBER(E948),ISNUMBER(F948)),ROUND(E948*F948,2),"")</f>
        <v/>
      </c>
    </row>
    <row r="949" ht="26" customHeight="1">
      <c r="A949" s="35" t="str">
        <f>IF(BPU!A949="","",BPU!A949)</f>
        <v/>
      </c>
      <c r="B949" s="32" t="str">
        <f>IF(BPU!B949="","",BPU!B949)</f>
        <v/>
      </c>
      <c r="C949" s="35" t="str">
        <f>IF(BPU!C949="","",BPU!C949)</f>
        <v/>
      </c>
      <c r="D949" s="36" t="n"/>
      <c r="E949" s="36" t="n"/>
      <c r="F949" s="37" t="str">
        <f>IF(BPU!D949="","",BPU!D949)</f>
        <v/>
      </c>
      <c r="G949" s="38" t="str">
        <f>IF(AND('Détail des lignes'!$F946="Ligne",ISNUMBER(D949),ISNUMBER(F949)),ROUND(D949*F949,2),"")</f>
        <v/>
      </c>
      <c r="H949" s="38" t="str">
        <f>IF(AND('Détail des lignes'!$F946="Ligne",ISNUMBER(E949),ISNUMBER(F949)),ROUND(E949*F949,2),"")</f>
        <v/>
      </c>
    </row>
    <row r="950" ht="26" customHeight="1">
      <c r="A950" s="35" t="str">
        <f>IF(BPU!A950="","",BPU!A950)</f>
        <v/>
      </c>
      <c r="B950" s="32" t="str">
        <f>IF(BPU!B950="","",BPU!B950)</f>
        <v/>
      </c>
      <c r="C950" s="35" t="str">
        <f>IF(BPU!C950="","",BPU!C950)</f>
        <v/>
      </c>
      <c r="D950" s="36" t="n"/>
      <c r="E950" s="36" t="n"/>
      <c r="F950" s="37" t="str">
        <f>IF(BPU!D950="","",BPU!D950)</f>
        <v/>
      </c>
      <c r="G950" s="38" t="str">
        <f>IF(AND('Détail des lignes'!$F947="Ligne",ISNUMBER(D950),ISNUMBER(F950)),ROUND(D950*F950,2),"")</f>
        <v/>
      </c>
      <c r="H950" s="38" t="str">
        <f>IF(AND('Détail des lignes'!$F947="Ligne",ISNUMBER(E950),ISNUMBER(F950)),ROUND(E950*F950,2),"")</f>
        <v/>
      </c>
    </row>
    <row r="951" ht="26" customHeight="1">
      <c r="A951" s="35" t="str">
        <f>IF(BPU!A951="","",BPU!A951)</f>
        <v/>
      </c>
      <c r="B951" s="32" t="str">
        <f>IF(BPU!B951="","",BPU!B951)</f>
        <v/>
      </c>
      <c r="C951" s="35" t="str">
        <f>IF(BPU!C951="","",BPU!C951)</f>
        <v/>
      </c>
      <c r="D951" s="36" t="n"/>
      <c r="E951" s="36" t="n"/>
      <c r="F951" s="37" t="str">
        <f>IF(BPU!D951="","",BPU!D951)</f>
        <v/>
      </c>
      <c r="G951" s="38" t="str">
        <f>IF(AND('Détail des lignes'!$F948="Ligne",ISNUMBER(D951),ISNUMBER(F951)),ROUND(D951*F951,2),"")</f>
        <v/>
      </c>
      <c r="H951" s="38" t="str">
        <f>IF(AND('Détail des lignes'!$F948="Ligne",ISNUMBER(E951),ISNUMBER(F951)),ROUND(E951*F951,2),"")</f>
        <v/>
      </c>
    </row>
    <row r="952" ht="26" customHeight="1">
      <c r="A952" s="35" t="str">
        <f>IF(BPU!A952="","",BPU!A952)</f>
        <v/>
      </c>
      <c r="B952" s="32" t="str">
        <f>IF(BPU!B952="","",BPU!B952)</f>
        <v/>
      </c>
      <c r="C952" s="35" t="str">
        <f>IF(BPU!C952="","",BPU!C952)</f>
        <v/>
      </c>
      <c r="D952" s="36" t="n"/>
      <c r="E952" s="36" t="n"/>
      <c r="F952" s="37" t="str">
        <f>IF(BPU!D952="","",BPU!D952)</f>
        <v/>
      </c>
      <c r="G952" s="38" t="str">
        <f>IF(AND('Détail des lignes'!$F949="Ligne",ISNUMBER(D952),ISNUMBER(F952)),ROUND(D952*F952,2),"")</f>
        <v/>
      </c>
      <c r="H952" s="38" t="str">
        <f>IF(AND('Détail des lignes'!$F949="Ligne",ISNUMBER(E952),ISNUMBER(F952)),ROUND(E952*F952,2),"")</f>
        <v/>
      </c>
    </row>
    <row r="953" ht="26" customHeight="1">
      <c r="A953" s="35" t="str">
        <f>IF(BPU!A953="","",BPU!A953)</f>
        <v/>
      </c>
      <c r="B953" s="32" t="str">
        <f>IF(BPU!B953="","",BPU!B953)</f>
        <v/>
      </c>
      <c r="C953" s="35" t="str">
        <f>IF(BPU!C953="","",BPU!C953)</f>
        <v/>
      </c>
      <c r="D953" s="36" t="n"/>
      <c r="E953" s="36" t="n"/>
      <c r="F953" s="37" t="str">
        <f>IF(BPU!D953="","",BPU!D953)</f>
        <v/>
      </c>
      <c r="G953" s="38" t="str">
        <f>IF(AND('Détail des lignes'!$F950="Ligne",ISNUMBER(D953),ISNUMBER(F953)),ROUND(D953*F953,2),"")</f>
        <v/>
      </c>
      <c r="H953" s="38" t="str">
        <f>IF(AND('Détail des lignes'!$F950="Ligne",ISNUMBER(E953),ISNUMBER(F953)),ROUND(E953*F953,2),"")</f>
        <v/>
      </c>
    </row>
    <row r="954" ht="26" customHeight="1">
      <c r="A954" s="35" t="str">
        <f>IF(BPU!A954="","",BPU!A954)</f>
        <v/>
      </c>
      <c r="B954" s="32" t="str">
        <f>IF(BPU!B954="","",BPU!B954)</f>
        <v/>
      </c>
      <c r="C954" s="35" t="str">
        <f>IF(BPU!C954="","",BPU!C954)</f>
        <v/>
      </c>
      <c r="D954" s="36" t="n"/>
      <c r="E954" s="36" t="n"/>
      <c r="F954" s="37" t="str">
        <f>IF(BPU!D954="","",BPU!D954)</f>
        <v/>
      </c>
      <c r="G954" s="38" t="str">
        <f>IF(AND('Détail des lignes'!$F951="Ligne",ISNUMBER(D954),ISNUMBER(F954)),ROUND(D954*F954,2),"")</f>
        <v/>
      </c>
      <c r="H954" s="38" t="str">
        <f>IF(AND('Détail des lignes'!$F951="Ligne",ISNUMBER(E954),ISNUMBER(F954)),ROUND(E954*F954,2),"")</f>
        <v/>
      </c>
    </row>
    <row r="955" ht="26" customHeight="1">
      <c r="A955" s="35" t="str">
        <f>IF(BPU!A955="","",BPU!A955)</f>
        <v/>
      </c>
      <c r="B955" s="32" t="str">
        <f>IF(BPU!B955="","",BPU!B955)</f>
        <v/>
      </c>
      <c r="C955" s="35" t="str">
        <f>IF(BPU!C955="","",BPU!C955)</f>
        <v/>
      </c>
      <c r="D955" s="36" t="n"/>
      <c r="E955" s="36" t="n"/>
      <c r="F955" s="37" t="str">
        <f>IF(BPU!D955="","",BPU!D955)</f>
        <v/>
      </c>
      <c r="G955" s="38" t="str">
        <f>IF(AND('Détail des lignes'!$F952="Ligne",ISNUMBER(D955),ISNUMBER(F955)),ROUND(D955*F955,2),"")</f>
        <v/>
      </c>
      <c r="H955" s="38" t="str">
        <f>IF(AND('Détail des lignes'!$F952="Ligne",ISNUMBER(E955),ISNUMBER(F955)),ROUND(E955*F955,2),"")</f>
        <v/>
      </c>
    </row>
    <row r="956" ht="26" customHeight="1">
      <c r="A956" s="35" t="str">
        <f>IF(BPU!A956="","",BPU!A956)</f>
        <v/>
      </c>
      <c r="B956" s="32" t="str">
        <f>IF(BPU!B956="","",BPU!B956)</f>
        <v/>
      </c>
      <c r="C956" s="35" t="str">
        <f>IF(BPU!C956="","",BPU!C956)</f>
        <v/>
      </c>
      <c r="D956" s="36" t="n"/>
      <c r="E956" s="36" t="n"/>
      <c r="F956" s="37" t="str">
        <f>IF(BPU!D956="","",BPU!D956)</f>
        <v/>
      </c>
      <c r="G956" s="38" t="str">
        <f>IF(AND('Détail des lignes'!$F953="Ligne",ISNUMBER(D956),ISNUMBER(F956)),ROUND(D956*F956,2),"")</f>
        <v/>
      </c>
      <c r="H956" s="38" t="str">
        <f>IF(AND('Détail des lignes'!$F953="Ligne",ISNUMBER(E956),ISNUMBER(F956)),ROUND(E956*F956,2),"")</f>
        <v/>
      </c>
    </row>
    <row r="957" ht="26" customHeight="1">
      <c r="A957" s="35" t="str">
        <f>IF(BPU!A957="","",BPU!A957)</f>
        <v/>
      </c>
      <c r="B957" s="32" t="str">
        <f>IF(BPU!B957="","",BPU!B957)</f>
        <v/>
      </c>
      <c r="C957" s="35" t="str">
        <f>IF(BPU!C957="","",BPU!C957)</f>
        <v/>
      </c>
      <c r="D957" s="36" t="n"/>
      <c r="E957" s="36" t="n"/>
      <c r="F957" s="37" t="str">
        <f>IF(BPU!D957="","",BPU!D957)</f>
        <v/>
      </c>
      <c r="G957" s="38" t="str">
        <f>IF(AND('Détail des lignes'!$F954="Ligne",ISNUMBER(D957),ISNUMBER(F957)),ROUND(D957*F957,2),"")</f>
        <v/>
      </c>
      <c r="H957" s="38" t="str">
        <f>IF(AND('Détail des lignes'!$F954="Ligne",ISNUMBER(E957),ISNUMBER(F957)),ROUND(E957*F957,2),"")</f>
        <v/>
      </c>
    </row>
    <row r="958" ht="26" customHeight="1">
      <c r="A958" s="35" t="str">
        <f>IF(BPU!A958="","",BPU!A958)</f>
        <v/>
      </c>
      <c r="B958" s="32" t="str">
        <f>IF(BPU!B958="","",BPU!B958)</f>
        <v/>
      </c>
      <c r="C958" s="35" t="str">
        <f>IF(BPU!C958="","",BPU!C958)</f>
        <v/>
      </c>
      <c r="D958" s="36" t="n"/>
      <c r="E958" s="36" t="n"/>
      <c r="F958" s="37" t="str">
        <f>IF(BPU!D958="","",BPU!D958)</f>
        <v/>
      </c>
      <c r="G958" s="38" t="str">
        <f>IF(AND('Détail des lignes'!$F955="Ligne",ISNUMBER(D958),ISNUMBER(F958)),ROUND(D958*F958,2),"")</f>
        <v/>
      </c>
      <c r="H958" s="38" t="str">
        <f>IF(AND('Détail des lignes'!$F955="Ligne",ISNUMBER(E958),ISNUMBER(F958)),ROUND(E958*F958,2),"")</f>
        <v/>
      </c>
    </row>
    <row r="959" ht="26" customHeight="1">
      <c r="A959" s="35" t="str">
        <f>IF(BPU!A959="","",BPU!A959)</f>
        <v/>
      </c>
      <c r="B959" s="32" t="str">
        <f>IF(BPU!B959="","",BPU!B959)</f>
        <v/>
      </c>
      <c r="C959" s="35" t="str">
        <f>IF(BPU!C959="","",BPU!C959)</f>
        <v/>
      </c>
      <c r="D959" s="36" t="n"/>
      <c r="E959" s="36" t="n"/>
      <c r="F959" s="37" t="str">
        <f>IF(BPU!D959="","",BPU!D959)</f>
        <v/>
      </c>
      <c r="G959" s="38" t="str">
        <f>IF(AND('Détail des lignes'!$F956="Ligne",ISNUMBER(D959),ISNUMBER(F959)),ROUND(D959*F959,2),"")</f>
        <v/>
      </c>
      <c r="H959" s="38" t="str">
        <f>IF(AND('Détail des lignes'!$F956="Ligne",ISNUMBER(E959),ISNUMBER(F959)),ROUND(E959*F959,2),"")</f>
        <v/>
      </c>
    </row>
    <row r="960" ht="26" customHeight="1">
      <c r="A960" s="35" t="str">
        <f>IF(BPU!A960="","",BPU!A960)</f>
        <v/>
      </c>
      <c r="B960" s="32" t="str">
        <f>IF(BPU!B960="","",BPU!B960)</f>
        <v/>
      </c>
      <c r="C960" s="35" t="str">
        <f>IF(BPU!C960="","",BPU!C960)</f>
        <v/>
      </c>
      <c r="D960" s="36" t="n"/>
      <c r="E960" s="36" t="n"/>
      <c r="F960" s="37" t="str">
        <f>IF(BPU!D960="","",BPU!D960)</f>
        <v/>
      </c>
      <c r="G960" s="38" t="str">
        <f>IF(AND('Détail des lignes'!$F957="Ligne",ISNUMBER(D960),ISNUMBER(F960)),ROUND(D960*F960,2),"")</f>
        <v/>
      </c>
      <c r="H960" s="38" t="str">
        <f>IF(AND('Détail des lignes'!$F957="Ligne",ISNUMBER(E960),ISNUMBER(F960)),ROUND(E960*F960,2),"")</f>
        <v/>
      </c>
    </row>
    <row r="961" ht="26" customHeight="1">
      <c r="A961" s="35" t="str">
        <f>IF(BPU!A961="","",BPU!A961)</f>
        <v/>
      </c>
      <c r="B961" s="32" t="str">
        <f>IF(BPU!B961="","",BPU!B961)</f>
        <v/>
      </c>
      <c r="C961" s="35" t="str">
        <f>IF(BPU!C961="","",BPU!C961)</f>
        <v/>
      </c>
      <c r="D961" s="36" t="n"/>
      <c r="E961" s="36" t="n"/>
      <c r="F961" s="37" t="str">
        <f>IF(BPU!D961="","",BPU!D961)</f>
        <v/>
      </c>
      <c r="G961" s="38" t="str">
        <f>IF(AND('Détail des lignes'!$F958="Ligne",ISNUMBER(D961),ISNUMBER(F961)),ROUND(D961*F961,2),"")</f>
        <v/>
      </c>
      <c r="H961" s="38" t="str">
        <f>IF(AND('Détail des lignes'!$F958="Ligne",ISNUMBER(E961),ISNUMBER(F961)),ROUND(E961*F961,2),"")</f>
        <v/>
      </c>
    </row>
    <row r="962" ht="26" customHeight="1">
      <c r="A962" s="35" t="str">
        <f>IF(BPU!A962="","",BPU!A962)</f>
        <v/>
      </c>
      <c r="B962" s="32" t="str">
        <f>IF(BPU!B962="","",BPU!B962)</f>
        <v/>
      </c>
      <c r="C962" s="35" t="str">
        <f>IF(BPU!C962="","",BPU!C962)</f>
        <v/>
      </c>
      <c r="D962" s="36" t="n"/>
      <c r="E962" s="36" t="n"/>
      <c r="F962" s="37" t="str">
        <f>IF(BPU!D962="","",BPU!D962)</f>
        <v/>
      </c>
      <c r="G962" s="38" t="str">
        <f>IF(AND('Détail des lignes'!$F959="Ligne",ISNUMBER(D962),ISNUMBER(F962)),ROUND(D962*F962,2),"")</f>
        <v/>
      </c>
      <c r="H962" s="38" t="str">
        <f>IF(AND('Détail des lignes'!$F959="Ligne",ISNUMBER(E962),ISNUMBER(F962)),ROUND(E962*F962,2),"")</f>
        <v/>
      </c>
    </row>
    <row r="963" ht="26" customHeight="1">
      <c r="A963" s="35" t="str">
        <f>IF(BPU!A963="","",BPU!A963)</f>
        <v/>
      </c>
      <c r="B963" s="32" t="str">
        <f>IF(BPU!B963="","",BPU!B963)</f>
        <v/>
      </c>
      <c r="C963" s="35" t="str">
        <f>IF(BPU!C963="","",BPU!C963)</f>
        <v/>
      </c>
      <c r="D963" s="36" t="n"/>
      <c r="E963" s="36" t="n"/>
      <c r="F963" s="37" t="str">
        <f>IF(BPU!D963="","",BPU!D963)</f>
        <v/>
      </c>
      <c r="G963" s="38" t="str">
        <f>IF(AND('Détail des lignes'!$F960="Ligne",ISNUMBER(D963),ISNUMBER(F963)),ROUND(D963*F963,2),"")</f>
        <v/>
      </c>
      <c r="H963" s="38" t="str">
        <f>IF(AND('Détail des lignes'!$F960="Ligne",ISNUMBER(E963),ISNUMBER(F963)),ROUND(E963*F963,2),"")</f>
        <v/>
      </c>
    </row>
    <row r="964" ht="26" customHeight="1">
      <c r="A964" s="35" t="str">
        <f>IF(BPU!A964="","",BPU!A964)</f>
        <v/>
      </c>
      <c r="B964" s="32" t="str">
        <f>IF(BPU!B964="","",BPU!B964)</f>
        <v/>
      </c>
      <c r="C964" s="35" t="str">
        <f>IF(BPU!C964="","",BPU!C964)</f>
        <v/>
      </c>
      <c r="D964" s="36" t="n"/>
      <c r="E964" s="36" t="n"/>
      <c r="F964" s="37" t="str">
        <f>IF(BPU!D964="","",BPU!D964)</f>
        <v/>
      </c>
      <c r="G964" s="38" t="str">
        <f>IF(AND('Détail des lignes'!$F961="Ligne",ISNUMBER(D964),ISNUMBER(F964)),ROUND(D964*F964,2),"")</f>
        <v/>
      </c>
      <c r="H964" s="38" t="str">
        <f>IF(AND('Détail des lignes'!$F961="Ligne",ISNUMBER(E964),ISNUMBER(F964)),ROUND(E964*F964,2),"")</f>
        <v/>
      </c>
    </row>
    <row r="965" ht="26" customHeight="1">
      <c r="A965" s="35" t="str">
        <f>IF(BPU!A965="","",BPU!A965)</f>
        <v/>
      </c>
      <c r="B965" s="32" t="str">
        <f>IF(BPU!B965="","",BPU!B965)</f>
        <v/>
      </c>
      <c r="C965" s="35" t="str">
        <f>IF(BPU!C965="","",BPU!C965)</f>
        <v/>
      </c>
      <c r="D965" s="36" t="n"/>
      <c r="E965" s="36" t="n"/>
      <c r="F965" s="37" t="str">
        <f>IF(BPU!D965="","",BPU!D965)</f>
        <v/>
      </c>
      <c r="G965" s="38" t="str">
        <f>IF(AND('Détail des lignes'!$F962="Ligne",ISNUMBER(D965),ISNUMBER(F965)),ROUND(D965*F965,2),"")</f>
        <v/>
      </c>
      <c r="H965" s="38" t="str">
        <f>IF(AND('Détail des lignes'!$F962="Ligne",ISNUMBER(E965),ISNUMBER(F965)),ROUND(E965*F965,2),"")</f>
        <v/>
      </c>
    </row>
    <row r="966" ht="26" customHeight="1">
      <c r="A966" s="35" t="str">
        <f>IF(BPU!A966="","",BPU!A966)</f>
        <v/>
      </c>
      <c r="B966" s="32" t="str">
        <f>IF(BPU!B966="","",BPU!B966)</f>
        <v/>
      </c>
      <c r="C966" s="35" t="str">
        <f>IF(BPU!C966="","",BPU!C966)</f>
        <v/>
      </c>
      <c r="D966" s="36" t="n"/>
      <c r="E966" s="36" t="n"/>
      <c r="F966" s="37" t="str">
        <f>IF(BPU!D966="","",BPU!D966)</f>
        <v/>
      </c>
      <c r="G966" s="38" t="str">
        <f>IF(AND('Détail des lignes'!$F963="Ligne",ISNUMBER(D966),ISNUMBER(F966)),ROUND(D966*F966,2),"")</f>
        <v/>
      </c>
      <c r="H966" s="38" t="str">
        <f>IF(AND('Détail des lignes'!$F963="Ligne",ISNUMBER(E966),ISNUMBER(F966)),ROUND(E966*F966,2),"")</f>
        <v/>
      </c>
    </row>
    <row r="967" ht="26" customHeight="1">
      <c r="A967" s="35" t="str">
        <f>IF(BPU!A967="","",BPU!A967)</f>
        <v/>
      </c>
      <c r="B967" s="32" t="str">
        <f>IF(BPU!B967="","",BPU!B967)</f>
        <v/>
      </c>
      <c r="C967" s="35" t="str">
        <f>IF(BPU!C967="","",BPU!C967)</f>
        <v/>
      </c>
      <c r="D967" s="36" t="n"/>
      <c r="E967" s="36" t="n"/>
      <c r="F967" s="37" t="str">
        <f>IF(BPU!D967="","",BPU!D967)</f>
        <v/>
      </c>
      <c r="G967" s="38" t="str">
        <f>IF(AND('Détail des lignes'!$F964="Ligne",ISNUMBER(D967),ISNUMBER(F967)),ROUND(D967*F967,2),"")</f>
        <v/>
      </c>
      <c r="H967" s="38" t="str">
        <f>IF(AND('Détail des lignes'!$F964="Ligne",ISNUMBER(E967),ISNUMBER(F967)),ROUND(E967*F967,2),"")</f>
        <v/>
      </c>
    </row>
    <row r="968" ht="26" customHeight="1">
      <c r="A968" s="35" t="str">
        <f>IF(BPU!A968="","",BPU!A968)</f>
        <v/>
      </c>
      <c r="B968" s="32" t="str">
        <f>IF(BPU!B968="","",BPU!B968)</f>
        <v/>
      </c>
      <c r="C968" s="35" t="str">
        <f>IF(BPU!C968="","",BPU!C968)</f>
        <v/>
      </c>
      <c r="D968" s="36" t="n"/>
      <c r="E968" s="36" t="n"/>
      <c r="F968" s="37" t="str">
        <f>IF(BPU!D968="","",BPU!D968)</f>
        <v/>
      </c>
      <c r="G968" s="38" t="str">
        <f>IF(AND('Détail des lignes'!$F965="Ligne",ISNUMBER(D968),ISNUMBER(F968)),ROUND(D968*F968,2),"")</f>
        <v/>
      </c>
      <c r="H968" s="38" t="str">
        <f>IF(AND('Détail des lignes'!$F965="Ligne",ISNUMBER(E968),ISNUMBER(F968)),ROUND(E968*F968,2),"")</f>
        <v/>
      </c>
    </row>
    <row r="969" ht="26" customHeight="1">
      <c r="A969" s="35" t="str">
        <f>IF(BPU!A969="","",BPU!A969)</f>
        <v/>
      </c>
      <c r="B969" s="32" t="str">
        <f>IF(BPU!B969="","",BPU!B969)</f>
        <v/>
      </c>
      <c r="C969" s="35" t="str">
        <f>IF(BPU!C969="","",BPU!C969)</f>
        <v/>
      </c>
      <c r="D969" s="36" t="n"/>
      <c r="E969" s="36" t="n"/>
      <c r="F969" s="37" t="str">
        <f>IF(BPU!D969="","",BPU!D969)</f>
        <v/>
      </c>
      <c r="G969" s="38" t="str">
        <f>IF(AND('Détail des lignes'!$F966="Ligne",ISNUMBER(D969),ISNUMBER(F969)),ROUND(D969*F969,2),"")</f>
        <v/>
      </c>
      <c r="H969" s="38" t="str">
        <f>IF(AND('Détail des lignes'!$F966="Ligne",ISNUMBER(E969),ISNUMBER(F969)),ROUND(E969*F969,2),"")</f>
        <v/>
      </c>
    </row>
    <row r="970" ht="26" customHeight="1">
      <c r="A970" s="35" t="str">
        <f>IF(BPU!A970="","",BPU!A970)</f>
        <v/>
      </c>
      <c r="B970" s="32" t="str">
        <f>IF(BPU!B970="","",BPU!B970)</f>
        <v/>
      </c>
      <c r="C970" s="35" t="str">
        <f>IF(BPU!C970="","",BPU!C970)</f>
        <v/>
      </c>
      <c r="D970" s="36" t="n"/>
      <c r="E970" s="36" t="n"/>
      <c r="F970" s="37" t="str">
        <f>IF(BPU!D970="","",BPU!D970)</f>
        <v/>
      </c>
      <c r="G970" s="38" t="str">
        <f>IF(AND('Détail des lignes'!$F967="Ligne",ISNUMBER(D970),ISNUMBER(F970)),ROUND(D970*F970,2),"")</f>
        <v/>
      </c>
      <c r="H970" s="38" t="str">
        <f>IF(AND('Détail des lignes'!$F967="Ligne",ISNUMBER(E970),ISNUMBER(F970)),ROUND(E970*F970,2),"")</f>
        <v/>
      </c>
    </row>
    <row r="971" ht="26" customHeight="1">
      <c r="A971" s="35" t="str">
        <f>IF(BPU!A971="","",BPU!A971)</f>
        <v/>
      </c>
      <c r="B971" s="32" t="str">
        <f>IF(BPU!B971="","",BPU!B971)</f>
        <v/>
      </c>
      <c r="C971" s="35" t="str">
        <f>IF(BPU!C971="","",BPU!C971)</f>
        <v/>
      </c>
      <c r="D971" s="36" t="n"/>
      <c r="E971" s="36" t="n"/>
      <c r="F971" s="37" t="str">
        <f>IF(BPU!D971="","",BPU!D971)</f>
        <v/>
      </c>
      <c r="G971" s="38" t="str">
        <f>IF(AND('Détail des lignes'!$F968="Ligne",ISNUMBER(D971),ISNUMBER(F971)),ROUND(D971*F971,2),"")</f>
        <v/>
      </c>
      <c r="H971" s="38" t="str">
        <f>IF(AND('Détail des lignes'!$F968="Ligne",ISNUMBER(E971),ISNUMBER(F971)),ROUND(E971*F971,2),"")</f>
        <v/>
      </c>
    </row>
    <row r="972" ht="26" customHeight="1">
      <c r="A972" s="35" t="str">
        <f>IF(BPU!A972="","",BPU!A972)</f>
        <v/>
      </c>
      <c r="B972" s="32" t="str">
        <f>IF(BPU!B972="","",BPU!B972)</f>
        <v/>
      </c>
      <c r="C972" s="35" t="str">
        <f>IF(BPU!C972="","",BPU!C972)</f>
        <v/>
      </c>
      <c r="D972" s="36" t="n"/>
      <c r="E972" s="36" t="n"/>
      <c r="F972" s="37" t="str">
        <f>IF(BPU!D972="","",BPU!D972)</f>
        <v/>
      </c>
      <c r="G972" s="38" t="str">
        <f>IF(AND('Détail des lignes'!$F969="Ligne",ISNUMBER(D972),ISNUMBER(F972)),ROUND(D972*F972,2),"")</f>
        <v/>
      </c>
      <c r="H972" s="38" t="str">
        <f>IF(AND('Détail des lignes'!$F969="Ligne",ISNUMBER(E972),ISNUMBER(F972)),ROUND(E972*F972,2),"")</f>
        <v/>
      </c>
    </row>
    <row r="973" ht="26" customHeight="1">
      <c r="A973" s="35" t="str">
        <f>IF(BPU!A973="","",BPU!A973)</f>
        <v/>
      </c>
      <c r="B973" s="32" t="str">
        <f>IF(BPU!B973="","",BPU!B973)</f>
        <v/>
      </c>
      <c r="C973" s="35" t="str">
        <f>IF(BPU!C973="","",BPU!C973)</f>
        <v/>
      </c>
      <c r="D973" s="36" t="n"/>
      <c r="E973" s="36" t="n"/>
      <c r="F973" s="37" t="str">
        <f>IF(BPU!D973="","",BPU!D973)</f>
        <v/>
      </c>
      <c r="G973" s="38" t="str">
        <f>IF(AND('Détail des lignes'!$F970="Ligne",ISNUMBER(D973),ISNUMBER(F973)),ROUND(D973*F973,2),"")</f>
        <v/>
      </c>
      <c r="H973" s="38" t="str">
        <f>IF(AND('Détail des lignes'!$F970="Ligne",ISNUMBER(E973),ISNUMBER(F973)),ROUND(E973*F973,2),"")</f>
        <v/>
      </c>
    </row>
    <row r="974" ht="26" customHeight="1">
      <c r="A974" s="35" t="str">
        <f>IF(BPU!A974="","",BPU!A974)</f>
        <v/>
      </c>
      <c r="B974" s="32" t="str">
        <f>IF(BPU!B974="","",BPU!B974)</f>
        <v/>
      </c>
      <c r="C974" s="35" t="str">
        <f>IF(BPU!C974="","",BPU!C974)</f>
        <v/>
      </c>
      <c r="D974" s="36" t="n"/>
      <c r="E974" s="36" t="n"/>
      <c r="F974" s="37" t="str">
        <f>IF(BPU!D974="","",BPU!D974)</f>
        <v/>
      </c>
      <c r="G974" s="38" t="str">
        <f>IF(AND('Détail des lignes'!$F971="Ligne",ISNUMBER(D974),ISNUMBER(F974)),ROUND(D974*F974,2),"")</f>
        <v/>
      </c>
      <c r="H974" s="38" t="str">
        <f>IF(AND('Détail des lignes'!$F971="Ligne",ISNUMBER(E974),ISNUMBER(F974)),ROUND(E974*F974,2),"")</f>
        <v/>
      </c>
    </row>
    <row r="975" ht="26" customHeight="1">
      <c r="A975" s="35" t="str">
        <f>IF(BPU!A975="","",BPU!A975)</f>
        <v/>
      </c>
      <c r="B975" s="32" t="str">
        <f>IF(BPU!B975="","",BPU!B975)</f>
        <v/>
      </c>
      <c r="C975" s="35" t="str">
        <f>IF(BPU!C975="","",BPU!C975)</f>
        <v/>
      </c>
      <c r="D975" s="36" t="n"/>
      <c r="E975" s="36" t="n"/>
      <c r="F975" s="37" t="str">
        <f>IF(BPU!D975="","",BPU!D975)</f>
        <v/>
      </c>
      <c r="G975" s="38" t="str">
        <f>IF(AND('Détail des lignes'!$F972="Ligne",ISNUMBER(D975),ISNUMBER(F975)),ROUND(D975*F975,2),"")</f>
        <v/>
      </c>
      <c r="H975" s="38" t="str">
        <f>IF(AND('Détail des lignes'!$F972="Ligne",ISNUMBER(E975),ISNUMBER(F975)),ROUND(E975*F975,2),"")</f>
        <v/>
      </c>
    </row>
    <row r="976" ht="26" customHeight="1">
      <c r="A976" s="35" t="str">
        <f>IF(BPU!A976="","",BPU!A976)</f>
        <v/>
      </c>
      <c r="B976" s="32" t="str">
        <f>IF(BPU!B976="","",BPU!B976)</f>
        <v/>
      </c>
      <c r="C976" s="35" t="str">
        <f>IF(BPU!C976="","",BPU!C976)</f>
        <v/>
      </c>
      <c r="D976" s="36" t="n"/>
      <c r="E976" s="36" t="n"/>
      <c r="F976" s="37" t="str">
        <f>IF(BPU!D976="","",BPU!D976)</f>
        <v/>
      </c>
      <c r="G976" s="38" t="str">
        <f>IF(AND('Détail des lignes'!$F973="Ligne",ISNUMBER(D976),ISNUMBER(F976)),ROUND(D976*F976,2),"")</f>
        <v/>
      </c>
      <c r="H976" s="38" t="str">
        <f>IF(AND('Détail des lignes'!$F973="Ligne",ISNUMBER(E976),ISNUMBER(F976)),ROUND(E976*F976,2),"")</f>
        <v/>
      </c>
    </row>
    <row r="977" ht="26" customHeight="1">
      <c r="A977" s="35" t="str">
        <f>IF(BPU!A977="","",BPU!A977)</f>
        <v/>
      </c>
      <c r="B977" s="32" t="str">
        <f>IF(BPU!B977="","",BPU!B977)</f>
        <v/>
      </c>
      <c r="C977" s="35" t="str">
        <f>IF(BPU!C977="","",BPU!C977)</f>
        <v/>
      </c>
      <c r="D977" s="36" t="n"/>
      <c r="E977" s="36" t="n"/>
      <c r="F977" s="37" t="str">
        <f>IF(BPU!D977="","",BPU!D977)</f>
        <v/>
      </c>
      <c r="G977" s="38" t="str">
        <f>IF(AND('Détail des lignes'!$F974="Ligne",ISNUMBER(D977),ISNUMBER(F977)),ROUND(D977*F977,2),"")</f>
        <v/>
      </c>
      <c r="H977" s="38" t="str">
        <f>IF(AND('Détail des lignes'!$F974="Ligne",ISNUMBER(E977),ISNUMBER(F977)),ROUND(E977*F977,2),"")</f>
        <v/>
      </c>
    </row>
    <row r="978" ht="26" customHeight="1">
      <c r="A978" s="35" t="str">
        <f>IF(BPU!A978="","",BPU!A978)</f>
        <v/>
      </c>
      <c r="B978" s="32" t="str">
        <f>IF(BPU!B978="","",BPU!B978)</f>
        <v/>
      </c>
      <c r="C978" s="35" t="str">
        <f>IF(BPU!C978="","",BPU!C978)</f>
        <v/>
      </c>
      <c r="D978" s="36" t="n"/>
      <c r="E978" s="36" t="n"/>
      <c r="F978" s="37" t="str">
        <f>IF(BPU!D978="","",BPU!D978)</f>
        <v/>
      </c>
      <c r="G978" s="38" t="str">
        <f>IF(AND('Détail des lignes'!$F975="Ligne",ISNUMBER(D978),ISNUMBER(F978)),ROUND(D978*F978,2),"")</f>
        <v/>
      </c>
      <c r="H978" s="38" t="str">
        <f>IF(AND('Détail des lignes'!$F975="Ligne",ISNUMBER(E978),ISNUMBER(F978)),ROUND(E978*F978,2),"")</f>
        <v/>
      </c>
    </row>
    <row r="979" ht="26" customHeight="1">
      <c r="A979" s="35" t="str">
        <f>IF(BPU!A979="","",BPU!A979)</f>
        <v/>
      </c>
      <c r="B979" s="32" t="str">
        <f>IF(BPU!B979="","",BPU!B979)</f>
        <v/>
      </c>
      <c r="C979" s="35" t="str">
        <f>IF(BPU!C979="","",BPU!C979)</f>
        <v/>
      </c>
      <c r="D979" s="36" t="n"/>
      <c r="E979" s="36" t="n"/>
      <c r="F979" s="37" t="str">
        <f>IF(BPU!D979="","",BPU!D979)</f>
        <v/>
      </c>
      <c r="G979" s="38" t="str">
        <f>IF(AND('Détail des lignes'!$F976="Ligne",ISNUMBER(D979),ISNUMBER(F979)),ROUND(D979*F979,2),"")</f>
        <v/>
      </c>
      <c r="H979" s="38" t="str">
        <f>IF(AND('Détail des lignes'!$F976="Ligne",ISNUMBER(E979),ISNUMBER(F979)),ROUND(E979*F979,2),"")</f>
        <v/>
      </c>
    </row>
    <row r="980" ht="26" customHeight="1">
      <c r="A980" s="35" t="str">
        <f>IF(BPU!A980="","",BPU!A980)</f>
        <v/>
      </c>
      <c r="B980" s="32" t="str">
        <f>IF(BPU!B980="","",BPU!B980)</f>
        <v/>
      </c>
      <c r="C980" s="35" t="str">
        <f>IF(BPU!C980="","",BPU!C980)</f>
        <v/>
      </c>
      <c r="D980" s="36" t="n"/>
      <c r="E980" s="36" t="n"/>
      <c r="F980" s="37" t="str">
        <f>IF(BPU!D980="","",BPU!D980)</f>
        <v/>
      </c>
      <c r="G980" s="38" t="str">
        <f>IF(AND('Détail des lignes'!$F977="Ligne",ISNUMBER(D980),ISNUMBER(F980)),ROUND(D980*F980,2),"")</f>
        <v/>
      </c>
      <c r="H980" s="38" t="str">
        <f>IF(AND('Détail des lignes'!$F977="Ligne",ISNUMBER(E980),ISNUMBER(F980)),ROUND(E980*F980,2),"")</f>
        <v/>
      </c>
    </row>
    <row r="981" ht="26" customHeight="1">
      <c r="A981" s="35" t="str">
        <f>IF(BPU!A981="","",BPU!A981)</f>
        <v/>
      </c>
      <c r="B981" s="32" t="str">
        <f>IF(BPU!B981="","",BPU!B981)</f>
        <v/>
      </c>
      <c r="C981" s="35" t="str">
        <f>IF(BPU!C981="","",BPU!C981)</f>
        <v/>
      </c>
      <c r="D981" s="36" t="n"/>
      <c r="E981" s="36" t="n"/>
      <c r="F981" s="37" t="str">
        <f>IF(BPU!D981="","",BPU!D981)</f>
        <v/>
      </c>
      <c r="G981" s="38" t="str">
        <f>IF(AND('Détail des lignes'!$F978="Ligne",ISNUMBER(D981),ISNUMBER(F981)),ROUND(D981*F981,2),"")</f>
        <v/>
      </c>
      <c r="H981" s="38" t="str">
        <f>IF(AND('Détail des lignes'!$F978="Ligne",ISNUMBER(E981),ISNUMBER(F981)),ROUND(E981*F981,2),"")</f>
        <v/>
      </c>
    </row>
    <row r="982" ht="26" customHeight="1">
      <c r="A982" s="35" t="str">
        <f>IF(BPU!A982="","",BPU!A982)</f>
        <v/>
      </c>
      <c r="B982" s="32" t="str">
        <f>IF(BPU!B982="","",BPU!B982)</f>
        <v/>
      </c>
      <c r="C982" s="35" t="str">
        <f>IF(BPU!C982="","",BPU!C982)</f>
        <v/>
      </c>
      <c r="D982" s="36" t="n"/>
      <c r="E982" s="36" t="n"/>
      <c r="F982" s="37" t="str">
        <f>IF(BPU!D982="","",BPU!D982)</f>
        <v/>
      </c>
      <c r="G982" s="38" t="str">
        <f>IF(AND('Détail des lignes'!$F979="Ligne",ISNUMBER(D982),ISNUMBER(F982)),ROUND(D982*F982,2),"")</f>
        <v/>
      </c>
      <c r="H982" s="38" t="str">
        <f>IF(AND('Détail des lignes'!$F979="Ligne",ISNUMBER(E982),ISNUMBER(F982)),ROUND(E982*F982,2),"")</f>
        <v/>
      </c>
    </row>
    <row r="983" ht="26" customHeight="1">
      <c r="A983" s="35" t="str">
        <f>IF(BPU!A983="","",BPU!A983)</f>
        <v/>
      </c>
      <c r="B983" s="32" t="str">
        <f>IF(BPU!B983="","",BPU!B983)</f>
        <v/>
      </c>
      <c r="C983" s="35" t="str">
        <f>IF(BPU!C983="","",BPU!C983)</f>
        <v/>
      </c>
      <c r="D983" s="36" t="n"/>
      <c r="E983" s="36" t="n"/>
      <c r="F983" s="37" t="str">
        <f>IF(BPU!D983="","",BPU!D983)</f>
        <v/>
      </c>
      <c r="G983" s="38" t="str">
        <f>IF(AND('Détail des lignes'!$F980="Ligne",ISNUMBER(D983),ISNUMBER(F983)),ROUND(D983*F983,2),"")</f>
        <v/>
      </c>
      <c r="H983" s="38" t="str">
        <f>IF(AND('Détail des lignes'!$F980="Ligne",ISNUMBER(E983),ISNUMBER(F983)),ROUND(E983*F983,2),"")</f>
        <v/>
      </c>
    </row>
    <row r="984" ht="26" customHeight="1">
      <c r="A984" s="35" t="str">
        <f>IF(BPU!A984="","",BPU!A984)</f>
        <v/>
      </c>
      <c r="B984" s="32" t="str">
        <f>IF(BPU!B984="","",BPU!B984)</f>
        <v/>
      </c>
      <c r="C984" s="35" t="str">
        <f>IF(BPU!C984="","",BPU!C984)</f>
        <v/>
      </c>
      <c r="D984" s="36" t="n"/>
      <c r="E984" s="36" t="n"/>
      <c r="F984" s="37" t="str">
        <f>IF(BPU!D984="","",BPU!D984)</f>
        <v/>
      </c>
      <c r="G984" s="38" t="str">
        <f>IF(AND('Détail des lignes'!$F981="Ligne",ISNUMBER(D984),ISNUMBER(F984)),ROUND(D984*F984,2),"")</f>
        <v/>
      </c>
      <c r="H984" s="38" t="str">
        <f>IF(AND('Détail des lignes'!$F981="Ligne",ISNUMBER(E984),ISNUMBER(F984)),ROUND(E984*F984,2),"")</f>
        <v/>
      </c>
    </row>
    <row r="985" ht="26" customHeight="1">
      <c r="A985" s="35" t="str">
        <f>IF(BPU!A985="","",BPU!A985)</f>
        <v/>
      </c>
      <c r="B985" s="32" t="str">
        <f>IF(BPU!B985="","",BPU!B985)</f>
        <v/>
      </c>
      <c r="C985" s="35" t="str">
        <f>IF(BPU!C985="","",BPU!C985)</f>
        <v/>
      </c>
      <c r="D985" s="36" t="n"/>
      <c r="E985" s="36" t="n"/>
      <c r="F985" s="37" t="str">
        <f>IF(BPU!D985="","",BPU!D985)</f>
        <v/>
      </c>
      <c r="G985" s="38" t="str">
        <f>IF(AND('Détail des lignes'!$F982="Ligne",ISNUMBER(D985),ISNUMBER(F985)),ROUND(D985*F985,2),"")</f>
        <v/>
      </c>
      <c r="H985" s="38" t="str">
        <f>IF(AND('Détail des lignes'!$F982="Ligne",ISNUMBER(E985),ISNUMBER(F985)),ROUND(E985*F985,2),"")</f>
        <v/>
      </c>
    </row>
    <row r="986" ht="26" customHeight="1">
      <c r="A986" s="35" t="str">
        <f>IF(BPU!A986="","",BPU!A986)</f>
        <v/>
      </c>
      <c r="B986" s="32" t="str">
        <f>IF(BPU!B986="","",BPU!B986)</f>
        <v/>
      </c>
      <c r="C986" s="35" t="str">
        <f>IF(BPU!C986="","",BPU!C986)</f>
        <v/>
      </c>
      <c r="D986" s="36" t="n"/>
      <c r="E986" s="36" t="n"/>
      <c r="F986" s="37" t="str">
        <f>IF(BPU!D986="","",BPU!D986)</f>
        <v/>
      </c>
      <c r="G986" s="38" t="str">
        <f>IF(AND('Détail des lignes'!$F983="Ligne",ISNUMBER(D986),ISNUMBER(F986)),ROUND(D986*F986,2),"")</f>
        <v/>
      </c>
      <c r="H986" s="38" t="str">
        <f>IF(AND('Détail des lignes'!$F983="Ligne",ISNUMBER(E986),ISNUMBER(F986)),ROUND(E986*F986,2),"")</f>
        <v/>
      </c>
    </row>
    <row r="987" ht="26" customHeight="1">
      <c r="A987" s="35" t="str">
        <f>IF(BPU!A987="","",BPU!A987)</f>
        <v/>
      </c>
      <c r="B987" s="32" t="str">
        <f>IF(BPU!B987="","",BPU!B987)</f>
        <v/>
      </c>
      <c r="C987" s="35" t="str">
        <f>IF(BPU!C987="","",BPU!C987)</f>
        <v/>
      </c>
      <c r="D987" s="36" t="n"/>
      <c r="E987" s="36" t="n"/>
      <c r="F987" s="37" t="str">
        <f>IF(BPU!D987="","",BPU!D987)</f>
        <v/>
      </c>
      <c r="G987" s="38" t="str">
        <f>IF(AND('Détail des lignes'!$F984="Ligne",ISNUMBER(D987),ISNUMBER(F987)),ROUND(D987*F987,2),"")</f>
        <v/>
      </c>
      <c r="H987" s="38" t="str">
        <f>IF(AND('Détail des lignes'!$F984="Ligne",ISNUMBER(E987),ISNUMBER(F987)),ROUND(E987*F987,2),"")</f>
        <v/>
      </c>
    </row>
    <row r="988" ht="26" customHeight="1">
      <c r="A988" s="35" t="str">
        <f>IF(BPU!A988="","",BPU!A988)</f>
        <v/>
      </c>
      <c r="B988" s="32" t="str">
        <f>IF(BPU!B988="","",BPU!B988)</f>
        <v/>
      </c>
      <c r="C988" s="35" t="str">
        <f>IF(BPU!C988="","",BPU!C988)</f>
        <v/>
      </c>
      <c r="D988" s="36" t="n"/>
      <c r="E988" s="36" t="n"/>
      <c r="F988" s="37" t="str">
        <f>IF(BPU!D988="","",BPU!D988)</f>
        <v/>
      </c>
      <c r="G988" s="38" t="str">
        <f>IF(AND('Détail des lignes'!$F985="Ligne",ISNUMBER(D988),ISNUMBER(F988)),ROUND(D988*F988,2),"")</f>
        <v/>
      </c>
      <c r="H988" s="38" t="str">
        <f>IF(AND('Détail des lignes'!$F985="Ligne",ISNUMBER(E988),ISNUMBER(F988)),ROUND(E988*F988,2),"")</f>
        <v/>
      </c>
    </row>
    <row r="989" ht="26" customHeight="1">
      <c r="A989" s="35" t="str">
        <f>IF(BPU!A989="","",BPU!A989)</f>
        <v/>
      </c>
      <c r="B989" s="32" t="str">
        <f>IF(BPU!B989="","",BPU!B989)</f>
        <v/>
      </c>
      <c r="C989" s="35" t="str">
        <f>IF(BPU!C989="","",BPU!C989)</f>
        <v/>
      </c>
      <c r="D989" s="36" t="n"/>
      <c r="E989" s="36" t="n"/>
      <c r="F989" s="37" t="str">
        <f>IF(BPU!D989="","",BPU!D989)</f>
        <v/>
      </c>
      <c r="G989" s="38" t="str">
        <f>IF(AND('Détail des lignes'!$F986="Ligne",ISNUMBER(D989),ISNUMBER(F989)),ROUND(D989*F989,2),"")</f>
        <v/>
      </c>
      <c r="H989" s="38" t="str">
        <f>IF(AND('Détail des lignes'!$F986="Ligne",ISNUMBER(E989),ISNUMBER(F989)),ROUND(E989*F989,2),"")</f>
        <v/>
      </c>
    </row>
    <row r="990" ht="26" customHeight="1">
      <c r="A990" s="35" t="str">
        <f>IF(BPU!A990="","",BPU!A990)</f>
        <v/>
      </c>
      <c r="B990" s="32" t="str">
        <f>IF(BPU!B990="","",BPU!B990)</f>
        <v/>
      </c>
      <c r="C990" s="35" t="str">
        <f>IF(BPU!C990="","",BPU!C990)</f>
        <v/>
      </c>
      <c r="D990" s="36" t="n"/>
      <c r="E990" s="36" t="n"/>
      <c r="F990" s="37" t="str">
        <f>IF(BPU!D990="","",BPU!D990)</f>
        <v/>
      </c>
      <c r="G990" s="38" t="str">
        <f>IF(AND('Détail des lignes'!$F987="Ligne",ISNUMBER(D990),ISNUMBER(F990)),ROUND(D990*F990,2),"")</f>
        <v/>
      </c>
      <c r="H990" s="38" t="str">
        <f>IF(AND('Détail des lignes'!$F987="Ligne",ISNUMBER(E990),ISNUMBER(F990)),ROUND(E990*F990,2),"")</f>
        <v/>
      </c>
    </row>
    <row r="991" ht="26" customHeight="1">
      <c r="A991" s="35" t="str">
        <f>IF(BPU!A991="","",BPU!A991)</f>
        <v/>
      </c>
      <c r="B991" s="32" t="str">
        <f>IF(BPU!B991="","",BPU!B991)</f>
        <v/>
      </c>
      <c r="C991" s="35" t="str">
        <f>IF(BPU!C991="","",BPU!C991)</f>
        <v/>
      </c>
      <c r="D991" s="36" t="n"/>
      <c r="E991" s="36" t="n"/>
      <c r="F991" s="37" t="str">
        <f>IF(BPU!D991="","",BPU!D991)</f>
        <v/>
      </c>
      <c r="G991" s="38" t="str">
        <f>IF(AND('Détail des lignes'!$F988="Ligne",ISNUMBER(D991),ISNUMBER(F991)),ROUND(D991*F991,2),"")</f>
        <v/>
      </c>
      <c r="H991" s="38" t="str">
        <f>IF(AND('Détail des lignes'!$F988="Ligne",ISNUMBER(E991),ISNUMBER(F991)),ROUND(E991*F991,2),"")</f>
        <v/>
      </c>
    </row>
    <row r="992" ht="26" customHeight="1">
      <c r="A992" s="35" t="str">
        <f>IF(BPU!A992="","",BPU!A992)</f>
        <v/>
      </c>
      <c r="B992" s="32" t="str">
        <f>IF(BPU!B992="","",BPU!B992)</f>
        <v/>
      </c>
      <c r="C992" s="35" t="str">
        <f>IF(BPU!C992="","",BPU!C992)</f>
        <v/>
      </c>
      <c r="D992" s="36" t="n"/>
      <c r="E992" s="36" t="n"/>
      <c r="F992" s="37" t="str">
        <f>IF(BPU!D992="","",BPU!D992)</f>
        <v/>
      </c>
      <c r="G992" s="38" t="str">
        <f>IF(AND('Détail des lignes'!$F989="Ligne",ISNUMBER(D992),ISNUMBER(F992)),ROUND(D992*F992,2),"")</f>
        <v/>
      </c>
      <c r="H992" s="38" t="str">
        <f>IF(AND('Détail des lignes'!$F989="Ligne",ISNUMBER(E992),ISNUMBER(F992)),ROUND(E992*F992,2),"")</f>
        <v/>
      </c>
    </row>
    <row r="993" ht="26" customHeight="1">
      <c r="A993" s="35" t="str">
        <f>IF(BPU!A993="","",BPU!A993)</f>
        <v/>
      </c>
      <c r="B993" s="32" t="str">
        <f>IF(BPU!B993="","",BPU!B993)</f>
        <v/>
      </c>
      <c r="C993" s="35" t="str">
        <f>IF(BPU!C993="","",BPU!C993)</f>
        <v/>
      </c>
      <c r="D993" s="36" t="n"/>
      <c r="E993" s="36" t="n"/>
      <c r="F993" s="37" t="str">
        <f>IF(BPU!D993="","",BPU!D993)</f>
        <v/>
      </c>
      <c r="G993" s="38" t="str">
        <f>IF(AND('Détail des lignes'!$F990="Ligne",ISNUMBER(D993),ISNUMBER(F993)),ROUND(D993*F993,2),"")</f>
        <v/>
      </c>
      <c r="H993" s="38" t="str">
        <f>IF(AND('Détail des lignes'!$F990="Ligne",ISNUMBER(E993),ISNUMBER(F993)),ROUND(E993*F993,2),"")</f>
        <v/>
      </c>
    </row>
    <row r="994" ht="26" customHeight="1">
      <c r="A994" s="35" t="str">
        <f>IF(BPU!A994="","",BPU!A994)</f>
        <v/>
      </c>
      <c r="B994" s="32" t="str">
        <f>IF(BPU!B994="","",BPU!B994)</f>
        <v/>
      </c>
      <c r="C994" s="35" t="str">
        <f>IF(BPU!C994="","",BPU!C994)</f>
        <v/>
      </c>
      <c r="D994" s="36" t="n"/>
      <c r="E994" s="36" t="n"/>
      <c r="F994" s="37" t="str">
        <f>IF(BPU!D994="","",BPU!D994)</f>
        <v/>
      </c>
      <c r="G994" s="38" t="str">
        <f>IF(AND('Détail des lignes'!$F991="Ligne",ISNUMBER(D994),ISNUMBER(F994)),ROUND(D994*F994,2),"")</f>
        <v/>
      </c>
      <c r="H994" s="38" t="str">
        <f>IF(AND('Détail des lignes'!$F991="Ligne",ISNUMBER(E994),ISNUMBER(F994)),ROUND(E994*F994,2),"")</f>
        <v/>
      </c>
    </row>
    <row r="995" ht="26" customHeight="1">
      <c r="A995" s="35" t="str">
        <f>IF(BPU!A995="","",BPU!A995)</f>
        <v/>
      </c>
      <c r="B995" s="32" t="str">
        <f>IF(BPU!B995="","",BPU!B995)</f>
        <v/>
      </c>
      <c r="C995" s="35" t="str">
        <f>IF(BPU!C995="","",BPU!C995)</f>
        <v/>
      </c>
      <c r="D995" s="36" t="n"/>
      <c r="E995" s="36" t="n"/>
      <c r="F995" s="37" t="str">
        <f>IF(BPU!D995="","",BPU!D995)</f>
        <v/>
      </c>
      <c r="G995" s="38" t="str">
        <f>IF(AND('Détail des lignes'!$F992="Ligne",ISNUMBER(D995),ISNUMBER(F995)),ROUND(D995*F995,2),"")</f>
        <v/>
      </c>
      <c r="H995" s="38" t="str">
        <f>IF(AND('Détail des lignes'!$F992="Ligne",ISNUMBER(E995),ISNUMBER(F995)),ROUND(E995*F995,2),"")</f>
        <v/>
      </c>
    </row>
    <row r="996" ht="26" customHeight="1">
      <c r="A996" s="35" t="str">
        <f>IF(BPU!A996="","",BPU!A996)</f>
        <v/>
      </c>
      <c r="B996" s="32" t="str">
        <f>IF(BPU!B996="","",BPU!B996)</f>
        <v/>
      </c>
      <c r="C996" s="35" t="str">
        <f>IF(BPU!C996="","",BPU!C996)</f>
        <v/>
      </c>
      <c r="D996" s="36" t="n"/>
      <c r="E996" s="36" t="n"/>
      <c r="F996" s="37" t="str">
        <f>IF(BPU!D996="","",BPU!D996)</f>
        <v/>
      </c>
      <c r="G996" s="38" t="str">
        <f>IF(AND('Détail des lignes'!$F993="Ligne",ISNUMBER(D996),ISNUMBER(F996)),ROUND(D996*F996,2),"")</f>
        <v/>
      </c>
      <c r="H996" s="38" t="str">
        <f>IF(AND('Détail des lignes'!$F993="Ligne",ISNUMBER(E996),ISNUMBER(F996)),ROUND(E996*F996,2),"")</f>
        <v/>
      </c>
    </row>
    <row r="997" ht="26" customHeight="1">
      <c r="A997" s="35" t="str">
        <f>IF(BPU!A997="","",BPU!A997)</f>
        <v/>
      </c>
      <c r="B997" s="32" t="str">
        <f>IF(BPU!B997="","",BPU!B997)</f>
        <v/>
      </c>
      <c r="C997" s="35" t="str">
        <f>IF(BPU!C997="","",BPU!C997)</f>
        <v/>
      </c>
      <c r="D997" s="36" t="n"/>
      <c r="E997" s="36" t="n"/>
      <c r="F997" s="37" t="str">
        <f>IF(BPU!D997="","",BPU!D997)</f>
        <v/>
      </c>
      <c r="G997" s="38" t="str">
        <f>IF(AND('Détail des lignes'!$F994="Ligne",ISNUMBER(D997),ISNUMBER(F997)),ROUND(D997*F997,2),"")</f>
        <v/>
      </c>
      <c r="H997" s="38" t="str">
        <f>IF(AND('Détail des lignes'!$F994="Ligne",ISNUMBER(E997),ISNUMBER(F997)),ROUND(E997*F997,2),"")</f>
        <v/>
      </c>
    </row>
    <row r="998" ht="26" customHeight="1">
      <c r="A998" s="35" t="str">
        <f>IF(BPU!A998="","",BPU!A998)</f>
        <v/>
      </c>
      <c r="B998" s="32" t="str">
        <f>IF(BPU!B998="","",BPU!B998)</f>
        <v/>
      </c>
      <c r="C998" s="35" t="str">
        <f>IF(BPU!C998="","",BPU!C998)</f>
        <v/>
      </c>
      <c r="D998" s="36" t="n"/>
      <c r="E998" s="36" t="n"/>
      <c r="F998" s="37" t="str">
        <f>IF(BPU!D998="","",BPU!D998)</f>
        <v/>
      </c>
      <c r="G998" s="38" t="str">
        <f>IF(AND('Détail des lignes'!$F995="Ligne",ISNUMBER(D998),ISNUMBER(F998)),ROUND(D998*F998,2),"")</f>
        <v/>
      </c>
      <c r="H998" s="38" t="str">
        <f>IF(AND('Détail des lignes'!$F995="Ligne",ISNUMBER(E998),ISNUMBER(F998)),ROUND(E998*F998,2),"")</f>
        <v/>
      </c>
    </row>
    <row r="999" ht="26" customHeight="1">
      <c r="A999" s="35" t="str">
        <f>IF(BPU!A999="","",BPU!A999)</f>
        <v/>
      </c>
      <c r="B999" s="32" t="str">
        <f>IF(BPU!B999="","",BPU!B999)</f>
        <v/>
      </c>
      <c r="C999" s="35" t="str">
        <f>IF(BPU!C999="","",BPU!C999)</f>
        <v/>
      </c>
      <c r="D999" s="36" t="n"/>
      <c r="E999" s="36" t="n"/>
      <c r="F999" s="37" t="str">
        <f>IF(BPU!D999="","",BPU!D999)</f>
        <v/>
      </c>
      <c r="G999" s="38" t="str">
        <f>IF(AND('Détail des lignes'!$F996="Ligne",ISNUMBER(D999),ISNUMBER(F999)),ROUND(D999*F999,2),"")</f>
        <v/>
      </c>
      <c r="H999" s="38" t="str">
        <f>IF(AND('Détail des lignes'!$F996="Ligne",ISNUMBER(E999),ISNUMBER(F999)),ROUND(E999*F999,2),"")</f>
        <v/>
      </c>
    </row>
    <row r="1000" ht="26" customHeight="1">
      <c r="A1000" s="35" t="str">
        <f>IF(BPU!A1000="","",BPU!A1000)</f>
        <v/>
      </c>
      <c r="B1000" s="32" t="str">
        <f>IF(BPU!B1000="","",BPU!B1000)</f>
        <v/>
      </c>
      <c r="C1000" s="35" t="str">
        <f>IF(BPU!C1000="","",BPU!C1000)</f>
        <v/>
      </c>
      <c r="D1000" s="36" t="n"/>
      <c r="E1000" s="36" t="n"/>
      <c r="F1000" s="37" t="str">
        <f>IF(BPU!D1000="","",BPU!D1000)</f>
        <v/>
      </c>
      <c r="G1000" s="38" t="str">
        <f>IF(AND('Détail des lignes'!$F997="Ligne",ISNUMBER(D1000),ISNUMBER(F1000)),ROUND(D1000*F1000,2),"")</f>
        <v/>
      </c>
      <c r="H1000" s="38" t="str">
        <f>IF(AND('Détail des lignes'!$F997="Ligne",ISNUMBER(E1000),ISNUMBER(F1000)),ROUND(E1000*F1000,2),"")</f>
        <v/>
      </c>
    </row>
    <row r="1001" ht="26" customHeight="1">
      <c r="A1001" s="35" t="str">
        <f>IF(BPU!A1001="","",BPU!A1001)</f>
        <v/>
      </c>
      <c r="B1001" s="32" t="str">
        <f>IF(BPU!B1001="","",BPU!B1001)</f>
        <v/>
      </c>
      <c r="C1001" s="35" t="str">
        <f>IF(BPU!C1001="","",BPU!C1001)</f>
        <v/>
      </c>
      <c r="D1001" s="36" t="n"/>
      <c r="E1001" s="36" t="n"/>
      <c r="F1001" s="37" t="str">
        <f>IF(BPU!D1001="","",BPU!D1001)</f>
        <v/>
      </c>
      <c r="G1001" s="38" t="str">
        <f>IF(AND('Détail des lignes'!$F998="Ligne",ISNUMBER(D1001),ISNUMBER(F1001)),ROUND(D1001*F1001,2),"")</f>
        <v/>
      </c>
      <c r="H1001" s="38" t="str">
        <f>IF(AND('Détail des lignes'!$F998="Ligne",ISNUMBER(E1001),ISNUMBER(F1001)),ROUND(E1001*F1001,2),"")</f>
        <v/>
      </c>
    </row>
    <row r="1002" ht="26" customHeight="1">
      <c r="A1002" s="35" t="str">
        <f>IF(BPU!A1002="","",BPU!A1002)</f>
        <v/>
      </c>
      <c r="B1002" s="32" t="str">
        <f>IF(BPU!B1002="","",BPU!B1002)</f>
        <v/>
      </c>
      <c r="C1002" s="35" t="str">
        <f>IF(BPU!C1002="","",BPU!C1002)</f>
        <v/>
      </c>
      <c r="D1002" s="36" t="n"/>
      <c r="E1002" s="36" t="n"/>
      <c r="F1002" s="37" t="str">
        <f>IF(BPU!D1002="","",BPU!D1002)</f>
        <v/>
      </c>
      <c r="G1002" s="38" t="str">
        <f>IF(AND('Détail des lignes'!$F999="Ligne",ISNUMBER(D1002),ISNUMBER(F1002)),ROUND(D1002*F1002,2),"")</f>
        <v/>
      </c>
      <c r="H1002" s="38" t="str">
        <f>IF(AND('Détail des lignes'!$F999="Ligne",ISNUMBER(E1002),ISNUMBER(F1002)),ROUND(E1002*F1002,2),"")</f>
        <v/>
      </c>
    </row>
    <row r="1003" ht="26" customHeight="1">
      <c r="A1003" s="35" t="str">
        <f>IF(BPU!A1003="","",BPU!A1003)</f>
        <v/>
      </c>
      <c r="B1003" s="32" t="str">
        <f>IF(BPU!B1003="","",BPU!B1003)</f>
        <v/>
      </c>
      <c r="C1003" s="35" t="str">
        <f>IF(BPU!C1003="","",BPU!C1003)</f>
        <v/>
      </c>
      <c r="D1003" s="36" t="n"/>
      <c r="E1003" s="36" t="n"/>
      <c r="F1003" s="37" t="str">
        <f>IF(BPU!D1003="","",BPU!D1003)</f>
        <v/>
      </c>
      <c r="G1003" s="38" t="str">
        <f>IF(AND('Détail des lignes'!$F1000="Ligne",ISNUMBER(D1003),ISNUMBER(F1003)),ROUND(D1003*F1003,2),"")</f>
        <v/>
      </c>
      <c r="H1003" s="38" t="str">
        <f>IF(AND('Détail des lignes'!$F1000="Ligne",ISNUMBER(E1003),ISNUMBER(F1003)),ROUND(E1003*F1003,2),"")</f>
        <v/>
      </c>
    </row>
    <row r="1004" ht="26" customHeight="1">
      <c r="A1004" s="35" t="str">
        <f>IF(BPU!A1004="","",BPU!A1004)</f>
        <v/>
      </c>
      <c r="B1004" s="32" t="str">
        <f>IF(BPU!B1004="","",BPU!B1004)</f>
        <v/>
      </c>
      <c r="C1004" s="35" t="str">
        <f>IF(BPU!C1004="","",BPU!C1004)</f>
        <v/>
      </c>
      <c r="D1004" s="36" t="n"/>
      <c r="E1004" s="36" t="n"/>
      <c r="F1004" s="37" t="str">
        <f>IF(BPU!D1004="","",BPU!D1004)</f>
        <v/>
      </c>
      <c r="G1004" s="38" t="str">
        <f>IF(AND('Détail des lignes'!$F1001="Ligne",ISNUMBER(D1004),ISNUMBER(F1004)),ROUND(D1004*F1004,2),"")</f>
        <v/>
      </c>
      <c r="H1004" s="38" t="str">
        <f>IF(AND('Détail des lignes'!$F1001="Ligne",ISNUMBER(E1004),ISNUMBER(F1004)),ROUND(E1004*F1004,2),"")</f>
        <v/>
      </c>
    </row>
    <row r="1005" ht="26" customHeight="1">
      <c r="A1005" s="35" t="str">
        <f>IF(BPU!A1005="","",BPU!A1005)</f>
        <v/>
      </c>
      <c r="B1005" s="32" t="str">
        <f>IF(BPU!B1005="","",BPU!B1005)</f>
        <v/>
      </c>
      <c r="C1005" s="35" t="str">
        <f>IF(BPU!C1005="","",BPU!C1005)</f>
        <v/>
      </c>
      <c r="D1005" s="36" t="n"/>
      <c r="E1005" s="36" t="n"/>
      <c r="F1005" s="37" t="str">
        <f>IF(BPU!D1005="","",BPU!D1005)</f>
        <v/>
      </c>
      <c r="G1005" s="38" t="str">
        <f>IF(AND('Détail des lignes'!$F1002="Ligne",ISNUMBER(D1005),ISNUMBER(F1005)),ROUND(D1005*F1005,2),"")</f>
        <v/>
      </c>
      <c r="H1005" s="38" t="str">
        <f>IF(AND('Détail des lignes'!$F1002="Ligne",ISNUMBER(E1005),ISNUMBER(F1005)),ROUND(E1005*F1005,2),"")</f>
        <v/>
      </c>
    </row>
    <row r="1006" ht="26" customHeight="1">
      <c r="A1006" s="35" t="str">
        <f>IF(BPU!A1006="","",BPU!A1006)</f>
        <v/>
      </c>
      <c r="B1006" s="32" t="str">
        <f>IF(BPU!B1006="","",BPU!B1006)</f>
        <v/>
      </c>
      <c r="C1006" s="35" t="str">
        <f>IF(BPU!C1006="","",BPU!C1006)</f>
        <v/>
      </c>
      <c r="D1006" s="36" t="n"/>
      <c r="E1006" s="36" t="n"/>
      <c r="F1006" s="37" t="str">
        <f>IF(BPU!D1006="","",BPU!D1006)</f>
        <v/>
      </c>
      <c r="G1006" s="38" t="str">
        <f>IF(AND('Détail des lignes'!$F1003="Ligne",ISNUMBER(D1006),ISNUMBER(F1006)),ROUND(D1006*F1006,2),"")</f>
        <v/>
      </c>
      <c r="H1006" s="38" t="str">
        <f>IF(AND('Détail des lignes'!$F1003="Ligne",ISNUMBER(E1006),ISNUMBER(F1006)),ROUND(E1006*F1006,2),"")</f>
        <v/>
      </c>
    </row>
    <row r="1008" ht="20" customHeight="1">
      <c r="B1008" s="39" t="inlineStr">
        <is>
          <t>Total HT · المجموع دون احتساب الرسوم</t>
        </is>
      </c>
      <c r="C1008" s="39" t="n"/>
      <c r="D1008" s="39" t="n"/>
      <c r="E1008" s="39" t="n"/>
      <c r="F1008" s="39" t="n"/>
      <c r="G1008" s="40">
        <f>SUMIF('Détail des lignes'!$F$4:$F$1003,"Ligne",G7:G1006)</f>
        <v>0</v>
      </c>
      <c r="H1008" s="40">
        <f>SUMIF('Détail des lignes'!$F$4:$F$1003,"Ligne",H7:H1006)</f>
        <v>0</v>
      </c>
    </row>
    <row r="1009" ht="20" customHeight="1">
      <c r="B1009" s="39" t="inlineStr">
        <is>
          <t>TVA · الضريبة على القيمة المضافة</t>
        </is>
      </c>
      <c r="C1009" s="39" t="n"/>
      <c r="D1009" s="39" t="n"/>
      <c r="E1009" s="39" t="n"/>
      <c r="F1009" s="41">
        <f>'Paramètres'!$B$14</f>
        <v>0.2</v>
      </c>
      <c r="G1009" s="40">
        <f>ROUND(G1008*$F1009,2)</f>
        <v>0</v>
      </c>
      <c r="H1009" s="40">
        <f>ROUND(H1008*$F1009,2)</f>
        <v>0</v>
      </c>
    </row>
    <row r="1010" ht="20" customHeight="1">
      <c r="B1010" s="39" t="inlineStr">
        <is>
          <t>Total TTC · المجموع مع احتساب جميع الرسوم</t>
        </is>
      </c>
      <c r="C1010" s="39" t="n"/>
      <c r="D1010" s="39" t="n"/>
      <c r="E1010" s="39" t="n"/>
      <c r="F1010" s="39" t="n"/>
      <c r="G1010" s="40">
        <f>G1008+G1009</f>
        <v>0</v>
      </c>
      <c r="H1010" s="40">
        <f>H1008+H1009</f>
        <v>0</v>
      </c>
    </row>
    <row r="1012" ht="38.25" customHeight="1">
      <c r="A1012" s="42" t="str">
        <f>IF(G1010&gt;=1000000000000,"Montant trop élevé pour la conversion en lettres.","Arrêté le présent détail estimatif de marché-cadre (montant minimum) à la somme de : "&amp;IF(G1010&lt;=0,"…",UPPER(LEFT(IF(INT(ROUND(G1010*100,0)/100)=0,"zéro",TRIM(IF(INT(ROUND(G1010*100,0)/100000000000)=0,"",VLOOKUP(INT(ROUND(G1010*100,0)/100000000000),TABLE_LETTRES,2,TRUE)&amp;IF(INT(ROUND(G1010*100,0)/100000000000)=1," milliard"," milliards"))&amp;" "&amp;IF((INT(ROUND(G1010*100,0)/100000000)-1000*INT(ROUND(G1010*100,0)/100000000000))=0,"",VLOOKUP((INT(ROUND(G1010*100,0)/100000000)-1000*INT(ROUND(G1010*100,0)/100000000000)),TABLE_LETTRES,2,TRUE)&amp;IF((INT(ROUND(G1010*100,0)/100000000)-1000*INT(ROUND(G1010*100,0)/100000000000))=1," million"," millions"))&amp;" "&amp;IF((INT(ROUND(G1010*100,0)/100000)-1000*INT(ROUND(G1010*100,0)/100000000))=0,"",IF((INT(ROUND(G1010*100,0)/100000)-1000*INT(ROUND(G1010*100,0)/100000000))=1,"mille",VLOOKUP((INT(ROUND(G1010*100,0)/100000)-1000*INT(ROUND(G1010*100,0)/100000000)),TABLE_LETTRES,3,TRUE)&amp;" mille"))&amp;" "&amp;IF((INT(ROUND(G1010*100,0)/100)-1000*INT(ROUND(G1010*100,0)/100000))=0,"",VLOOKUP((INT(ROUND(G1010*100,0)/100)-1000*INT(ROUND(G1010*100,0)/100000)),TABLE_LETTRES,2,TRUE))))&amp;IF(AND(INT(ROUND(G1010*100,0)/100)&gt;=1000000,INT(ROUND(G1010*100,0)/100)-1000000*INT(INT(ROUND(G1010*100,0)/100)/1000000)=0)," de","")&amp;IF(INT(ROUND(G1010*100,0)/100)&lt;=1," dirham"," dirhams")&amp;IF((ROUND(G1010*100,0)-100*INT(ROUND(G1010*100,0)/100))=0,""," et "&amp;VLOOKUP((ROUND(G1010*100,0)-100*INT(ROUND(G1010*100,0)/100)),TABLE_LETTRES,2,TRUE)&amp;IF((ROUND(G1010*100,0)-100*INT(ROUND(G1010*100,0)/100))=1," centime"," centimes")),1))&amp;MID(IF(INT(ROUND(G1010*100,0)/100)=0,"zéro",TRIM(IF(INT(ROUND(G1010*100,0)/100000000000)=0,"",VLOOKUP(INT(ROUND(G1010*100,0)/100000000000),TABLE_LETTRES,2,TRUE)&amp;IF(INT(ROUND(G1010*100,0)/100000000000)=1," milliard"," milliards"))&amp;" "&amp;IF((INT(ROUND(G1010*100,0)/100000000)-1000*INT(ROUND(G1010*100,0)/100000000000))=0,"",VLOOKUP((INT(ROUND(G1010*100,0)/100000000)-1000*INT(ROUND(G1010*100,0)/100000000000)),TABLE_LETTRES,2,TRUE)&amp;IF((INT(ROUND(G1010*100,0)/100000000)-1000*INT(ROUND(G1010*100,0)/100000000000))=1," million"," millions"))&amp;" "&amp;IF((INT(ROUND(G1010*100,0)/100000)-1000*INT(ROUND(G1010*100,0)/100000000))=0,"",IF((INT(ROUND(G1010*100,0)/100000)-1000*INT(ROUND(G1010*100,0)/100000000))=1,"mille",VLOOKUP((INT(ROUND(G1010*100,0)/100000)-1000*INT(ROUND(G1010*100,0)/100000000)),TABLE_LETTRES,3,TRUE)&amp;" mille"))&amp;" "&amp;IF((INT(ROUND(G1010*100,0)/100)-1000*INT(ROUND(G1010*100,0)/100000))=0,"",VLOOKUP((INT(ROUND(G1010*100,0)/100)-1000*INT(ROUND(G1010*100,0)/100000)),TABLE_LETTRES,2,TRUE))))&amp;IF(AND(INT(ROUND(G1010*100,0)/100)&gt;=1000000,INT(ROUND(G1010*100,0)/100)-1000000*INT(INT(ROUND(G1010*100,0)/100)/1000000)=0)," de","")&amp;IF(INT(ROUND(G1010*100,0)/100)&lt;=1," dirham"," dirhams")&amp;IF((ROUND(G1010*100,0)-100*INT(ROUND(G1010*100,0)/100))=0,""," et "&amp;VLOOKUP((ROUND(G1010*100,0)-100*INT(ROUND(G1010*100,0)/100)),TABLE_LETTRES,2,TRUE)&amp;IF((ROUND(G1010*100,0)-100*INT(ROUND(G1010*100,0)/100))=1," centime"," centimes")),2,1000))&amp;" toutes taxes comprises.")</f>
        <v>Arrêté le présent détail estimatif de marché-cadre (montant minimum) à la somme de : … toutes taxes comprises.</v>
      </c>
      <c r="J1012" s="43" t="inlineStr">
        <is>
          <t>x
x
x</t>
        </is>
      </c>
    </row>
    <row r="1013" ht="38.25" customHeight="1">
      <c r="A1013" s="42" t="str">
        <f>IF(H1010&gt;=1000000000000,"Montant trop élevé pour la conversion en lettres.","Arrêté le présent détail estimatif de marché-cadre (montant maximum) à la somme de : "&amp;IF(H1010&lt;=0,"…",UPPER(LEFT(IF(INT(ROUND(H1010*100,0)/100)=0,"zéro",TRIM(IF(INT(ROUND(H1010*100,0)/100000000000)=0,"",VLOOKUP(INT(ROUND(H1010*100,0)/100000000000),TABLE_LETTRES,2,TRUE)&amp;IF(INT(ROUND(H1010*100,0)/100000000000)=1," milliard"," milliards"))&amp;" "&amp;IF((INT(ROUND(H1010*100,0)/100000000)-1000*INT(ROUND(H1010*100,0)/100000000000))=0,"",VLOOKUP((INT(ROUND(H1010*100,0)/100000000)-1000*INT(ROUND(H1010*100,0)/100000000000)),TABLE_LETTRES,2,TRUE)&amp;IF((INT(ROUND(H1010*100,0)/100000000)-1000*INT(ROUND(H1010*100,0)/100000000000))=1," million"," millions"))&amp;" "&amp;IF((INT(ROUND(H1010*100,0)/100000)-1000*INT(ROUND(H1010*100,0)/100000000))=0,"",IF((INT(ROUND(H1010*100,0)/100000)-1000*INT(ROUND(H1010*100,0)/100000000))=1,"mille",VLOOKUP((INT(ROUND(H1010*100,0)/100000)-1000*INT(ROUND(H1010*100,0)/100000000)),TABLE_LETTRES,3,TRUE)&amp;" mille"))&amp;" "&amp;IF((INT(ROUND(H1010*100,0)/100)-1000*INT(ROUND(H1010*100,0)/100000))=0,"",VLOOKUP((INT(ROUND(H1010*100,0)/100)-1000*INT(ROUND(H1010*100,0)/100000)),TABLE_LETTRES,2,TRUE))))&amp;IF(AND(INT(ROUND(H1010*100,0)/100)&gt;=1000000,INT(ROUND(H1010*100,0)/100)-1000000*INT(INT(ROUND(H1010*100,0)/100)/1000000)=0)," de","")&amp;IF(INT(ROUND(H1010*100,0)/100)&lt;=1," dirham"," dirhams")&amp;IF((ROUND(H1010*100,0)-100*INT(ROUND(H1010*100,0)/100))=0,""," et "&amp;VLOOKUP((ROUND(H1010*100,0)-100*INT(ROUND(H1010*100,0)/100)),TABLE_LETTRES,2,TRUE)&amp;IF((ROUND(H1010*100,0)-100*INT(ROUND(H1010*100,0)/100))=1," centime"," centimes")),1))&amp;MID(IF(INT(ROUND(H1010*100,0)/100)=0,"zéro",TRIM(IF(INT(ROUND(H1010*100,0)/100000000000)=0,"",VLOOKUP(INT(ROUND(H1010*100,0)/100000000000),TABLE_LETTRES,2,TRUE)&amp;IF(INT(ROUND(H1010*100,0)/100000000000)=1," milliard"," milliards"))&amp;" "&amp;IF((INT(ROUND(H1010*100,0)/100000000)-1000*INT(ROUND(H1010*100,0)/100000000000))=0,"",VLOOKUP((INT(ROUND(H1010*100,0)/100000000)-1000*INT(ROUND(H1010*100,0)/100000000000)),TABLE_LETTRES,2,TRUE)&amp;IF((INT(ROUND(H1010*100,0)/100000000)-1000*INT(ROUND(H1010*100,0)/100000000000))=1," million"," millions"))&amp;" "&amp;IF((INT(ROUND(H1010*100,0)/100000)-1000*INT(ROUND(H1010*100,0)/100000000))=0,"",IF((INT(ROUND(H1010*100,0)/100000)-1000*INT(ROUND(H1010*100,0)/100000000))=1,"mille",VLOOKUP((INT(ROUND(H1010*100,0)/100000)-1000*INT(ROUND(H1010*100,0)/100000000)),TABLE_LETTRES,3,TRUE)&amp;" mille"))&amp;" "&amp;IF((INT(ROUND(H1010*100,0)/100)-1000*INT(ROUND(H1010*100,0)/100000))=0,"",VLOOKUP((INT(ROUND(H1010*100,0)/100)-1000*INT(ROUND(H1010*100,0)/100000)),TABLE_LETTRES,2,TRUE))))&amp;IF(AND(INT(ROUND(H1010*100,0)/100)&gt;=1000000,INT(ROUND(H1010*100,0)/100)-1000000*INT(INT(ROUND(H1010*100,0)/100)/1000000)=0)," de","")&amp;IF(INT(ROUND(H1010*100,0)/100)&lt;=1," dirham"," dirhams")&amp;IF((ROUND(H1010*100,0)-100*INT(ROUND(H1010*100,0)/100))=0,""," et "&amp;VLOOKUP((ROUND(H1010*100,0)-100*INT(ROUND(H1010*100,0)/100)),TABLE_LETTRES,2,TRUE)&amp;IF((ROUND(H1010*100,0)-100*INT(ROUND(H1010*100,0)/100))=1," centime"," centimes")),2,1000))&amp;" toutes taxes comprises.")</f>
        <v>Arrêté le présent détail estimatif de marché-cadre (montant maximum) à la somme de : … toutes taxes comprises.</v>
      </c>
      <c r="J1013" s="43" t="inlineStr">
        <is>
          <t>x
x
x</t>
        </is>
      </c>
    </row>
  </sheetData>
  <sheetProtection selectLockedCells="0" selectUnlockedCells="0" sheet="1" objects="1" insertRows="1" insertHyperlinks="1" autoFilter="0" scenarios="0" formatColumns="0" deleteColumns="1" insertColumns="1" pivotTables="1" deleteRows="1" formatCells="1" formatRows="0" sort="1"/>
  <autoFilter ref="A6:H1006">
    <filterColumn colId="0" hiddenButton="1" showButton="1"/>
    <filterColumn colId="2" hiddenButton="1" showButton="1"/>
    <filterColumn colId="3" hiddenButton="1" showButton="1"/>
    <filterColumn colId="4" hiddenButton="1" showButton="1"/>
    <filterColumn colId="5" hiddenButton="1" showButton="1"/>
    <filterColumn colId="6" hiddenButton="1" showButton="1"/>
    <filterColumn colId="7" hiddenButton="1" showButton="1"/>
  </autoFilter>
  <mergeCells count="9">
    <mergeCell ref="A4:H4"/>
    <mergeCell ref="B1010:E1010"/>
    <mergeCell ref="A3:H3"/>
    <mergeCell ref="A1012:H1012"/>
    <mergeCell ref="B1008:E1008"/>
    <mergeCell ref="B1009:E1009"/>
    <mergeCell ref="A2:H2"/>
    <mergeCell ref="A1013:H1013"/>
    <mergeCell ref="A5:H5"/>
  </mergeCells>
  <conditionalFormatting sqref="D7:E1006">
    <cfRule type="expression" priority="1" dxfId="0">
      <formula>AND('Détail des lignes'!$F4="Ligne",OR($D7="",$E7=""),COUNT($D7:$E7)&gt;0)</formula>
    </cfRule>
  </conditionalFormatting>
  <conditionalFormatting sqref="F7:F1006">
    <cfRule type="expression" priority="2" dxfId="0">
      <formula>AND(ISNUMBER($F7),ABS(ROUND($F7,2)-$F7)&gt;0.0000001)</formula>
    </cfRule>
  </conditionalFormatting>
  <conditionalFormatting sqref="B7:H1006">
    <cfRule type="expression" priority="3" dxfId="2">
      <formula>OR('Détail des lignes'!$F4="Titre",'Détail des lignes'!$F4="Sous-total")</formula>
    </cfRule>
  </conditionalFormatting>
  <dataValidations count="8">
    <dataValidation sqref="D7:E1006" showDropDown="0" showInputMessage="1" showErrorMessage="1" allowBlank="1" errorTitle="Quantité · الكمية" error="Saisissez la quantité du modèle du dossier (nombre positif).&#10;أدخل كمية نموذج صاحب المشروع،‏ رقما غير سالب.‏" promptTitle="Quantité min. / max. · الكميتان" prompt="Reprenez les quantités minimale et maximale du modèle du dossier à l'identique, en les collant si possible (art. 43-I-2).&#10;انقل الكميتين الدنيا والقصوى من نموذج صاحب المشروع كما وردتا تماما،‏ والصقهما إن أمكن.‏" type="decimal" operator="greaterThanOrEqual">
      <formula1>0</formula1>
    </dataValidation>
    <dataValidation sqref="A1:H1" showDropDown="0" showInputMessage="1" showErrorMessage="0" allowBlank="1" promptTitle="Cellule calculée · خلية محسوبة" prompt="Rappel des totaux et consigne de saisie : rien à saisir ici. Pour modifier : Révision › Ôter la protection de la feuille.&#10;تذكير بالمجاميع وإرشاد؛‏ لا شيء للإدخال هنا.‏&#10;لإلغاء الحماية:‏ مراجعة ›‏ إلغاء حماية الورقة.‏"/>
    <dataValidation sqref="A7:C1006 F7:F1006" showDropDown="0" showInputMessage="1" showErrorMessage="0" allowBlank="1" promptTitle="Cellule calculée · خلية محسوبة" prompt="Reprise du BPU : libellés et unités à l'identique, prix saisis dans le BPU ; ici, quantités jaunes seules. Pour modifier : Révision › Ôter la protection de la feuille.&#10;من جدول الأثمان؛‏ هنا الكميتان فقط.‏&#10;لإلغاء الحماية:‏ مراجعة ›‏ إلغاء حماية الورقة.‏"/>
    <dataValidation sqref="G7:H1006" showDropDown="0" showInputMessage="1" showErrorMessage="0" allowBlank="1" promptTitle="Cellule calculée · خلية محسوبة" prompt="Montant calculé : quantité min. (G) ou max. (H) × prix du BPU, arrondi au centime. Pour modifier : Révision › Ôter la protection de la feuille.&#10;مبلغ محسوب من الكمية والثمن؛‏ لا شيء للإدخال هنا.‏&#10;لإلغاء الحماية:‏ مراجعة ›‏ إلغاء حماية الورقة.‏"/>
    <dataValidation sqref="A1008:H1010" showDropDown="0" showInputMessage="1" showErrorMessage="0" allowBlank="1" promptTitle="Cellule calculée · خلية محسوبة" prompt="Totaux calculés : minimum (G) et maximum (H) ; TVA : taux de la feuille Paramètres. Rien à saisir ici. Pour modifier : Révision › Ôter la protection de la feuille.&#10;مجموعان محسوبان؛‏ لا شيء للإدخال هنا.‏&#10;لإلغاء الحماية:‏ مراجعة ›‏ إلغاء حماية الورقة.‏"/>
    <dataValidation sqref="A1012:H1013" showDropDown="0" showInputMessage="1" showErrorMessage="0" allowBlank="1" promptTitle="Cellule calculée · خلية محسوبة" prompt="Phrase calculée à partir du total TTC : rien à saisir ; reportez-la dans l'acte d'engagement. Pour modifier : Révision › Ôter la protection de la feuille.&#10;عبارة محسوبة من المجموع؛‏ لا شيء للإدخال هنا.‏&#10;لإلغاء الحماية:‏ مراجعة ›‏ إلغاء حماية الورقة.‏"/>
    <dataValidation sqref="A3:H5" showDropDown="0" showInputMessage="1" showErrorMessage="0" allowBlank="1" promptTitle="Cellule calculée · خلية محسوبة" prompt="Repris de la feuille Paramètres : saisissez maître d'ouvrage, objet et concurrent dans Paramètres. Pour modifier : Révision › Ôter la protection de la feuille.&#10;مأخوذة من ورقة المعطيات العامة.‏&#10;لإلغاء الحماية:‏ مراجعة ›‏ إلغاء حماية الورقة.‏"/>
    <dataValidation sqref="A2:H2 A6:H6" showDropDown="0" showInputMessage="1" showErrorMessage="0" allowBlank="1" promptTitle="Texte fixe · نص ثابت" prompt="Texte fixe de la feuille : rien à saisir ici. Pour modifier : Révision › Ôter la protection de la feuille.&#10;نص ثابت؛‏ لا شيء للإدخال هنا.‏&#10;لإلغاء الحماية:‏ مراجعة ›‏ إلغاء حماية الورقة.‏"/>
  </dataValidations>
  <printOptions horizontalCentered="1"/>
  <pageMargins left="0.5" right="0.5" top="0.6" bottom="0.6" header="0.5" footer="0.5"/>
  <pageSetup orientation="landscape" paperSize="9" fitToHeight="0" fitToWidth="1" blackAndWhite="1"/>
  <headerFooter>
    <oddHeader/>
    <oddFooter>&amp;C&amp;8 &amp;A – page &amp;P / &amp;N</oddFooter>
    <evenHeader/>
    <evenFooter/>
    <firstHeader/>
    <firstFooter/>
  </headerFooter>
</worksheet>
</file>

<file path=xl/worksheets/sheet7.xml><?xml version="1.0" encoding="utf-8"?>
<worksheet xmlns="http://schemas.openxmlformats.org/spreadsheetml/2006/main">
  <sheetPr>
    <tabColor rgb="001A3CC8"/>
    <outlinePr summaryBelow="1" summaryRight="1"/>
    <pageSetUpPr fitToPage="1"/>
  </sheetPr>
  <dimension ref="A2:E46"/>
  <sheetViews>
    <sheetView showGridLines="0" workbookViewId="0">
      <selection activeCell="A1" sqref="A1"/>
    </sheetView>
  </sheetViews>
  <sheetFormatPr baseColWidth="8" defaultRowHeight="15"/>
  <cols>
    <col width="46" customWidth="1" min="1" max="1"/>
    <col width="10" customWidth="1" min="2" max="2"/>
    <col width="16" customWidth="1" min="3" max="3"/>
    <col width="18" customWidth="1" min="4" max="4"/>
    <col width="18" customWidth="1" min="5" max="5"/>
  </cols>
  <sheetData>
    <row r="1" ht="34" customHeight="1"/>
    <row r="2" ht="18" customHeight="1">
      <c r="A2" s="1" t="inlineStr">
        <is>
          <t>Modèle gratuit SplitGlass · splitglass.com/outils</t>
        </is>
      </c>
      <c r="B2" s="19" t="n"/>
      <c r="C2" s="19" t="n"/>
      <c r="D2" s="19" t="n"/>
      <c r="E2" s="19" t="n"/>
    </row>
    <row r="3" ht="18" customHeight="1">
      <c r="A3" s="1" t="inlineStr">
        <is>
          <t>Appels d'offres ouverts : splitglass.com/appels-offres-maroc</t>
        </is>
      </c>
      <c r="B3" s="19" t="n"/>
      <c r="C3" s="19" t="n"/>
      <c r="D3" s="19" t="n"/>
      <c r="E3" s="19" t="n"/>
    </row>
    <row r="4" ht="18" customHeight="1">
      <c r="A4" s="1" t="inlineStr">
        <is>
          <t>Guides vérifiés : splitglass.com/blog</t>
        </is>
      </c>
      <c r="B4" s="19" t="n"/>
      <c r="C4" s="19" t="n"/>
      <c r="D4" s="19" t="n"/>
      <c r="E4" s="19" t="n"/>
    </row>
    <row r="5">
      <c r="A5" s="20" t="inlineStr">
        <is>
          <t>SOUS-DÉTAIL DES PRIX · التفصيل الفرعي للأثمان</t>
        </is>
      </c>
    </row>
    <row r="6">
      <c r="A6" s="45" t="str">
        <f>"Maître d'ouvrage : "&amp;IF('Paramètres'!$B$9="","…",'Paramètres'!$B$9)&amp;" · Appel d'offres n° "&amp;IF('Paramètres'!$B$10="","…",'Paramètres'!$B$10)</f>
        <v>Maître d'ouvrage : … · Appel d'offres n° …</v>
      </c>
    </row>
    <row r="7">
      <c r="A7" s="45" t="str">
        <f>"Concurrent : "&amp;IF('Paramètres'!$B$13="","…",'Paramètres'!$B$13)</f>
        <v>Concurrent : …</v>
      </c>
    </row>
    <row r="9" ht="30" customHeight="1">
      <c r="A9" s="46" t="inlineStr">
        <is>
          <t>N° du prix analysé · رقم الثمن</t>
        </is>
      </c>
      <c r="B9" s="47" t="n">
        <v>3</v>
      </c>
      <c r="C9" s="46" t="inlineStr">
        <is>
          <t>Désignation</t>
        </is>
      </c>
      <c r="D9" s="32" t="str">
        <f>IF($B$9="","",IFERROR(INDEX(BPU!$B$7:$B$1006,MATCH($B$9,BPU!$A$7:$A$1006,0)),"N° absent du BPU"))</f>
        <v>Exemple fictif : poste détaillé dans la feuille Sous-détail</v>
      </c>
    </row>
    <row r="10">
      <c r="A10" s="46" t="inlineStr">
        <is>
          <t>Unité · الوحدة</t>
        </is>
      </c>
      <c r="B10" s="48" t="str">
        <f>IF($B$9="","",IFERROR(INDEX(BPU!$C$7:$C$1006,MATCH($B$9,BPU!$A$7:$A$1006,0)),"N° absent du BPU"))</f>
        <v>u</v>
      </c>
      <c r="C10" s="46" t="inlineStr">
        <is>
          <t>Prix du BPU (DH)</t>
        </is>
      </c>
      <c r="D10" s="49">
        <f>IF($B$9="","",IFERROR(INDEX(BPU!$D$7:$D$1006,MATCH($B$9,BPU!$A$7:$A$1006,0)),"N° absent du BPU"))</f>
        <v>101.2</v>
      </c>
    </row>
    <row r="12">
      <c r="A12" s="29" t="inlineStr">
        <is>
          <t>Composante · العنصر</t>
        </is>
      </c>
      <c r="B12" s="29" t="inlineStr">
        <is>
          <t>Unité</t>
        </is>
      </c>
      <c r="C12" s="29" t="inlineStr">
        <is>
          <t>Quantité par unité d'ouvrage</t>
        </is>
      </c>
      <c r="D12" s="29" t="inlineStr">
        <is>
          <t>Prix unitaire ou taux (DH)</t>
        </is>
      </c>
      <c r="E12" s="29" t="inlineStr">
        <is>
          <t>Montant (DH)</t>
        </is>
      </c>
    </row>
    <row r="13">
      <c r="A13" s="50" t="inlineStr">
        <is>
          <t>A. Matériaux et fournitures · المواد والتوريدات</t>
        </is>
      </c>
    </row>
    <row r="14">
      <c r="A14" s="23" t="inlineStr">
        <is>
          <t>Exemple fictif : élément préfabriqué</t>
        </is>
      </c>
      <c r="B14" s="51" t="inlineStr">
        <is>
          <t>u</t>
        </is>
      </c>
      <c r="C14" s="51" t="n">
        <v>2</v>
      </c>
      <c r="D14" s="52" t="n">
        <v>20</v>
      </c>
      <c r="E14" s="49">
        <f t="shared" ref="E14:E19" si="0">IF(AND(ISNUMBER(C14),ISNUMBER(D14)),ROUND(C14*D14,2),"")</f>
        <v>40</v>
      </c>
    </row>
    <row r="15">
      <c r="A15" s="23" t="n"/>
      <c r="B15" s="51" t="n"/>
      <c r="C15" s="51" t="n"/>
      <c r="D15" s="52" t="n"/>
      <c r="E15" s="49" t="str">
        <f t="shared" si="0"/>
        <v/>
      </c>
    </row>
    <row r="16">
      <c r="A16" s="23" t="n"/>
      <c r="B16" s="51" t="n"/>
      <c r="C16" s="51" t="n"/>
      <c r="D16" s="52" t="n"/>
      <c r="E16" s="49" t="str">
        <f t="shared" si="0"/>
        <v/>
      </c>
    </row>
    <row r="17">
      <c r="A17" s="23" t="n"/>
      <c r="B17" s="51" t="n"/>
      <c r="C17" s="51" t="n"/>
      <c r="D17" s="52" t="n"/>
      <c r="E17" s="49" t="str">
        <f t="shared" si="0"/>
        <v/>
      </c>
    </row>
    <row r="18">
      <c r="A18" s="23" t="n"/>
      <c r="B18" s="51" t="n"/>
      <c r="C18" s="51" t="n"/>
      <c r="D18" s="52" t="n"/>
      <c r="E18" s="49" t="str">
        <f t="shared" si="0"/>
        <v/>
      </c>
    </row>
    <row r="19">
      <c r="A19" s="23" t="n"/>
      <c r="B19" s="51" t="n"/>
      <c r="C19" s="51" t="n"/>
      <c r="D19" s="52" t="n"/>
      <c r="E19" s="49" t="str">
        <f t="shared" si="0"/>
        <v/>
      </c>
    </row>
    <row r="20">
      <c r="A20" s="53" t="inlineStr">
        <is>
          <t>Sous-total A</t>
        </is>
      </c>
      <c r="E20" s="54">
        <f>SUM(E14:E19)</f>
        <v>40</v>
      </c>
    </row>
    <row r="21">
      <c r="A21" s="50" t="inlineStr">
        <is>
          <t>B. Main-d'œuvre · اليد العاملة</t>
        </is>
      </c>
    </row>
    <row r="22">
      <c r="A22" s="23" t="inlineStr">
        <is>
          <t>Exemple fictif : ouvrier</t>
        </is>
      </c>
      <c r="B22" s="51" t="inlineStr">
        <is>
          <t>h</t>
        </is>
      </c>
      <c r="C22" s="51" t="n">
        <v>0.5</v>
      </c>
      <c r="D22" s="52" t="n">
        <v>50</v>
      </c>
      <c r="E22" s="49">
        <f t="shared" ref="E22:E26" si="1">IF(AND(ISNUMBER(C22),ISNUMBER(D22)),ROUND(C22*D22,2),"")</f>
        <v>25</v>
      </c>
    </row>
    <row r="23">
      <c r="A23" s="23" t="n"/>
      <c r="B23" s="51" t="n"/>
      <c r="C23" s="51" t="n"/>
      <c r="D23" s="52" t="n"/>
      <c r="E23" s="49" t="str">
        <f t="shared" si="1"/>
        <v/>
      </c>
    </row>
    <row r="24">
      <c r="A24" s="23" t="n"/>
      <c r="B24" s="51" t="n"/>
      <c r="C24" s="51" t="n"/>
      <c r="D24" s="52" t="n"/>
      <c r="E24" s="49" t="str">
        <f t="shared" si="1"/>
        <v/>
      </c>
    </row>
    <row r="25">
      <c r="A25" s="23" t="n"/>
      <c r="B25" s="51" t="n"/>
      <c r="C25" s="51" t="n"/>
      <c r="D25" s="52" t="n"/>
      <c r="E25" s="49" t="str">
        <f t="shared" si="1"/>
        <v/>
      </c>
    </row>
    <row r="26">
      <c r="A26" s="23" t="n"/>
      <c r="B26" s="51" t="n"/>
      <c r="C26" s="51" t="n"/>
      <c r="D26" s="52" t="n"/>
      <c r="E26" s="49" t="str">
        <f t="shared" si="1"/>
        <v/>
      </c>
    </row>
    <row r="27">
      <c r="A27" s="53" t="inlineStr">
        <is>
          <t>Sous-total B</t>
        </is>
      </c>
      <c r="E27" s="54">
        <f>SUM(E22:E26)</f>
        <v>25</v>
      </c>
    </row>
    <row r="28">
      <c r="A28" s="50" t="inlineStr">
        <is>
          <t>C. Matériel (fonctionnement) · المعدات</t>
        </is>
      </c>
    </row>
    <row r="29">
      <c r="A29" s="23" t="inlineStr">
        <is>
          <t>Exemple fictif : petit matériel</t>
        </is>
      </c>
      <c r="B29" s="51" t="inlineStr">
        <is>
          <t>h</t>
        </is>
      </c>
      <c r="C29" s="51" t="n">
        <v>0.5</v>
      </c>
      <c r="D29" s="52" t="n">
        <v>30</v>
      </c>
      <c r="E29" s="49">
        <f t="shared" ref="E29:E33" si="2">IF(AND(ISNUMBER(C29),ISNUMBER(D29)),ROUND(C29*D29,2),"")</f>
        <v>15</v>
      </c>
    </row>
    <row r="30">
      <c r="A30" s="23" t="n"/>
      <c r="B30" s="51" t="n"/>
      <c r="C30" s="51" t="n"/>
      <c r="D30" s="52" t="n"/>
      <c r="E30" s="49" t="str">
        <f t="shared" si="2"/>
        <v/>
      </c>
    </row>
    <row r="31">
      <c r="A31" s="23" t="n"/>
      <c r="B31" s="51" t="n"/>
      <c r="C31" s="51" t="n"/>
      <c r="D31" s="52" t="n"/>
      <c r="E31" s="49" t="str">
        <f t="shared" si="2"/>
        <v/>
      </c>
    </row>
    <row r="32">
      <c r="A32" s="23" t="n"/>
      <c r="B32" s="51" t="n"/>
      <c r="C32" s="51" t="n"/>
      <c r="D32" s="52" t="n"/>
      <c r="E32" s="49" t="str">
        <f t="shared" si="2"/>
        <v/>
      </c>
    </row>
    <row r="33">
      <c r="A33" s="23" t="n"/>
      <c r="B33" s="51" t="n"/>
      <c r="C33" s="51" t="n"/>
      <c r="D33" s="52" t="n"/>
      <c r="E33" s="49" t="str">
        <f t="shared" si="2"/>
        <v/>
      </c>
    </row>
    <row r="34">
      <c r="A34" s="53" t="inlineStr">
        <is>
          <t>Sous-total C</t>
        </is>
      </c>
      <c r="E34" s="54">
        <f>SUM(E29:E33)</f>
        <v>15</v>
      </c>
    </row>
    <row r="36" ht="28" customHeight="1">
      <c r="A36" s="55" t="inlineStr">
        <is>
          <t>D. Déboursé sec (A + B + C) · الكلفة المباشرة</t>
        </is>
      </c>
      <c r="B36" s="56" t="n"/>
      <c r="C36" s="56" t="n"/>
      <c r="D36" s="56" t="n"/>
      <c r="E36" s="57">
        <f>E20+E27+E34</f>
        <v>80</v>
      </c>
    </row>
    <row r="37" ht="28" customHeight="1">
      <c r="A37" s="58" t="inlineStr">
        <is>
          <t>E. Frais généraux, droits et taxes hors TVA : % du déboursé sec</t>
        </is>
      </c>
      <c r="B37" s="59" t="n">
        <v>0.15</v>
      </c>
      <c r="C37" s="56" t="n"/>
      <c r="D37" s="56" t="n"/>
      <c r="E37" s="60">
        <f>ROUND(E36*B37,2)</f>
        <v>12</v>
      </c>
    </row>
    <row r="38" ht="28" customHeight="1">
      <c r="A38" s="58" t="inlineStr">
        <is>
          <t>F. Prix de revient (D + E)</t>
        </is>
      </c>
      <c r="B38" s="56" t="n"/>
      <c r="C38" s="56" t="n"/>
      <c r="D38" s="56" t="n"/>
      <c r="E38" s="60">
        <f>E36+E37</f>
        <v>92</v>
      </c>
    </row>
    <row r="39" ht="28" customHeight="1">
      <c r="A39" s="58" t="inlineStr">
        <is>
          <t>G. Marge (bénéfice) : % du prix de revient</t>
        </is>
      </c>
      <c r="B39" s="59" t="n">
        <v>0.1</v>
      </c>
      <c r="C39" s="56" t="n"/>
      <c r="D39" s="56" t="n"/>
      <c r="E39" s="60">
        <f>ROUND(E38*B39,2)</f>
        <v>9.2</v>
      </c>
    </row>
    <row r="40" ht="28" customHeight="1">
      <c r="A40" s="55" t="inlineStr">
        <is>
          <t>H. Prix unitaire HT calculé (F + G) · الثمن الأحادي المحسوب</t>
        </is>
      </c>
      <c r="B40" s="56" t="n"/>
      <c r="C40" s="56" t="n"/>
      <c r="D40" s="56" t="n"/>
      <c r="E40" s="57">
        <f>E38+E39</f>
        <v>101.2</v>
      </c>
    </row>
    <row r="41" ht="28" customHeight="1">
      <c r="A41" s="58" t="inlineStr">
        <is>
          <t>Coefficient de vente K = H / D</t>
        </is>
      </c>
      <c r="B41" s="56" t="n"/>
      <c r="C41" s="56" t="n"/>
      <c r="D41" s="56" t="n"/>
      <c r="E41" s="61">
        <f>IF(E36&gt;0,ROUND(E40/E36,4),"")</f>
        <v>1.265</v>
      </c>
    </row>
    <row r="42" ht="28" customHeight="1">
      <c r="A42" s="58" t="inlineStr">
        <is>
          <t>Écart entre le prix calculé et le prix du BPU (H − prix du BPU)</t>
        </is>
      </c>
      <c r="B42" s="56" t="n"/>
      <c r="C42" s="56" t="n"/>
      <c r="D42" s="56" t="n"/>
      <c r="E42" s="60">
        <f>IF(ISNUMBER($D$10),E40-$D$10,"")</f>
        <v>0</v>
      </c>
    </row>
    <row r="44" ht="30" customHeight="1">
      <c r="A44" s="62" t="str">
        <f>"Prix calculé en lettres : "&amp;IF(E40&gt;=1000000000000,"montant trop élevé pour la conversion",IF(E40&gt;0,UPPER(LEFT(IF(INT(ROUND(E40*100,0)/100)=0,"zéro",TRIM(IF(INT(ROUND(E40*100,0)/100000000000)=0,"",VLOOKUP(INT(ROUND(E40*100,0)/100000000000),TABLE_LETTRES,2,TRUE)&amp;IF(INT(ROUND(E40*100,0)/100000000000)=1," milliard"," milliards"))&amp;" "&amp;IF((INT(ROUND(E40*100,0)/100000000)-1000*INT(ROUND(E40*100,0)/100000000000))=0,"",VLOOKUP((INT(ROUND(E40*100,0)/100000000)-1000*INT(ROUND(E40*100,0)/100000000000)),TABLE_LETTRES,2,TRUE)&amp;IF((INT(ROUND(E40*100,0)/100000000)-1000*INT(ROUND(E40*100,0)/100000000000))=1," million"," millions"))&amp;" "&amp;IF((INT(ROUND(E40*100,0)/100000)-1000*INT(ROUND(E40*100,0)/100000000))=0,"",IF((INT(ROUND(E40*100,0)/100000)-1000*INT(ROUND(E40*100,0)/100000000))=1,"mille",VLOOKUP((INT(ROUND(E40*100,0)/100000)-1000*INT(ROUND(E40*100,0)/100000000)),TABLE_LETTRES,3,TRUE)&amp;" mille"))&amp;" "&amp;IF((INT(ROUND(E40*100,0)/100)-1000*INT(ROUND(E40*100,0)/100000))=0,"",VLOOKUP((INT(ROUND(E40*100,0)/100)-1000*INT(ROUND(E40*100,0)/100000)),TABLE_LETTRES,2,TRUE))))&amp;IF(AND(INT(ROUND(E40*100,0)/100)&gt;=1000000,INT(ROUND(E40*100,0)/100)-1000000*INT(INT(ROUND(E40*100,0)/100)/1000000)=0)," de","")&amp;IF(INT(ROUND(E40*100,0)/100)&lt;=1," dirham"," dirhams")&amp;IF((ROUND(E40*100,0)-100*INT(ROUND(E40*100,0)/100))=0,""," et "&amp;VLOOKUP((ROUND(E40*100,0)-100*INT(ROUND(E40*100,0)/100)),TABLE_LETTRES,2,TRUE)&amp;IF((ROUND(E40*100,0)-100*INT(ROUND(E40*100,0)/100))=1," centime"," centimes")),1))&amp;MID(IF(INT(ROUND(E40*100,0)/100)=0,"zéro",TRIM(IF(INT(ROUND(E40*100,0)/100000000000)=0,"",VLOOKUP(INT(ROUND(E40*100,0)/100000000000),TABLE_LETTRES,2,TRUE)&amp;IF(INT(ROUND(E40*100,0)/100000000000)=1," milliard"," milliards"))&amp;" "&amp;IF((INT(ROUND(E40*100,0)/100000000)-1000*INT(ROUND(E40*100,0)/100000000000))=0,"",VLOOKUP((INT(ROUND(E40*100,0)/100000000)-1000*INT(ROUND(E40*100,0)/100000000000)),TABLE_LETTRES,2,TRUE)&amp;IF((INT(ROUND(E40*100,0)/100000000)-1000*INT(ROUND(E40*100,0)/100000000000))=1," million"," millions"))&amp;" "&amp;IF((INT(ROUND(E40*100,0)/100000)-1000*INT(ROUND(E40*100,0)/100000000))=0,"",IF((INT(ROUND(E40*100,0)/100000)-1000*INT(ROUND(E40*100,0)/100000000))=1,"mille",VLOOKUP((INT(ROUND(E40*100,0)/100000)-1000*INT(ROUND(E40*100,0)/100000000)),TABLE_LETTRES,3,TRUE)&amp;" mille"))&amp;" "&amp;IF((INT(ROUND(E40*100,0)/100)-1000*INT(ROUND(E40*100,0)/100000))=0,"",VLOOKUP((INT(ROUND(E40*100,0)/100)-1000*INT(ROUND(E40*100,0)/100000)),TABLE_LETTRES,2,TRUE))))&amp;IF(AND(INT(ROUND(E40*100,0)/100)&gt;=1000000,INT(ROUND(E40*100,0)/100)-1000000*INT(INT(ROUND(E40*100,0)/100)/1000000)=0)," de","")&amp;IF(INT(ROUND(E40*100,0)/100)&lt;=1," dirham"," dirhams")&amp;IF((ROUND(E40*100,0)-100*INT(ROUND(E40*100,0)/100))=0,""," et "&amp;VLOOKUP((ROUND(E40*100,0)-100*INT(ROUND(E40*100,0)/100)),TABLE_LETTRES,2,TRUE)&amp;IF((ROUND(E40*100,0)-100*INT(ROUND(E40*100,0)/100))=1," centime"," centimes")),2,1000),"…"))</f>
        <v>Prix calculé en lettres : Cent un dirhams et vingt centimes</v>
      </c>
    </row>
    <row r="46" ht="42" customHeight="1">
      <c r="A46" s="24" t="inlineStr">
        <is>
          <t>Méthode : frais généraux en % du déboursé sec, marge en % du prix de revient. Ces pourcentages sont des hypothèses de votre entreprise ; le décret n'en fixe aucun (art. 4-20). Le sous-détail n'a pas de valeur contractuelle sauf stipulation contraire du CPS. Pour un autre prix : copiez cette feuille.</t>
        </is>
      </c>
    </row>
  </sheetData>
  <sheetProtection selectLockedCells="0" selectUnlockedCells="0" sheet="1" objects="1" insertRows="1" insertHyperlinks="1" autoFilter="1" scenarios="0" formatColumns="0" deleteColumns="1" insertColumns="1" pivotTables="1" deleteRows="1" formatCells="1" formatRows="0" sort="1"/>
  <mergeCells count="15">
    <mergeCell ref="A21:E21"/>
    <mergeCell ref="A4:E4"/>
    <mergeCell ref="A27:D27"/>
    <mergeCell ref="A2:E2"/>
    <mergeCell ref="A34:D34"/>
    <mergeCell ref="A7:E7"/>
    <mergeCell ref="A28:E28"/>
    <mergeCell ref="A20:D20"/>
    <mergeCell ref="A5:E5"/>
    <mergeCell ref="A46:E46"/>
    <mergeCell ref="A13:E13"/>
    <mergeCell ref="A44:E44"/>
    <mergeCell ref="A6:E6"/>
    <mergeCell ref="D9:E9"/>
    <mergeCell ref="A3:E3"/>
  </mergeCells>
  <dataValidations count="6">
    <dataValidation sqref="B9" showDropDown="0" showInputMessage="1" showErrorMessage="0" allowBlank="1" promptTitle="N° du prix · رقم الثمن" prompt="Choisissez un N° de prix du BPU.&#10;اختر رقم ثمن من جدول الأثمان.‏" type="list">
      <formula1>BPU!$A$7:$A$1006</formula1>
    </dataValidation>
    <dataValidation sqref="B37 B39" showDropDown="0" showInputMessage="0" showErrorMessage="1" allowBlank="1" errorTitle="Pourcentage · النسبة المئوية" error="Saisissez un pourcentage (par exemple 15 %).&#10;أدخل نسبة مئوية.‏" type="decimal" operator="between">
      <formula1>0</formula1>
      <formula2>10</formula2>
    </dataValidation>
    <dataValidation sqref="A5:E5 A9 A10 A12:E12 A13:E13 A21:E21 A28:E28 A44:E44 A46:E46 C9 C10" showDropDown="0" showInputMessage="1" showErrorMessage="0" allowBlank="1" promptTitle="Texte fixe · نص ثابت" prompt="Texte fixe de la feuille : rien à saisir ici. Pour modifier : Révision › Ôter la protection de la feuille.&#10;نص ثابت؛‏ لا شيء للإدخال هنا.‏&#10;لإلغاء الحماية:‏ مراجعة ›‏ إلغاء حماية الورقة.‏"/>
    <dataValidation sqref="A6:E7" showDropDown="0" showInputMessage="1" showErrorMessage="0" allowBlank="1" promptTitle="Cellule calculée · خلية محسوبة" prompt="Repris de la feuille Paramètres : saisissez maître d'ouvrage, objet et concurrent dans Paramètres. Pour modifier : Révision › Ôter la protection de la feuille.&#10;مأخوذة من ورقة المعطيات العامة.‏&#10;لإلغاء الحماية:‏ مراجعة ›‏ إلغاء حماية الورقة.‏"/>
    <dataValidation sqref="B10 D9:E9 D10" showDropDown="0" showInputMessage="1" showErrorMessage="0" allowBlank="1" promptTitle="Cellule calculée · خلية محسوبة" prompt="Repris du BPU d'après le N° choisi (cellule jaune B9). Rien à saisir ici. Pour modifier : Révision › Ôter la protection de la feuille.&#10;مأخوذة من ورقة جدول الأثمان حسب الرقم المختار في الخلية الصفراء.‏&#10;لإلغاء الحماية:‏ مراجعة ›‏ إلغاء حماية الورقة.‏"/>
    <dataValidation sqref="A20:E20 A27:E27 A34:E34 A36:A42 B36 B38 B40:B42 C36:E42 E14:E19 E22:E26 E29:E33" showDropDown="0" showInputMessage="1" showErrorMessage="0" allowBlank="1" promptTitle="Cellule calculée · خلية محسوبة" prompt="Calculé à partir des cellules jaunes (quantités, prix, pourcentages). Rien à saisir ici. Pour modifier : Révision › Ôter la protection de la feuille.&#10;محسوبة من الخلايا الصفراء؛‏ لا شيء للإدخال هنا.‏&#10;لإلغاء الحماية:‏ مراجعة ›‏ إلغاء حماية الورقة.‏"/>
  </dataValidations>
  <hyperlinks>
    <hyperlink xmlns:r="http://schemas.openxmlformats.org/officeDocument/2006/relationships" ref="A2" display="Modèle gratuit SplitGlass · splitglass.com/outils" r:id="rId1"/>
    <hyperlink xmlns:r="http://schemas.openxmlformats.org/officeDocument/2006/relationships" ref="A3" display="Appels d'offres ouverts : splitglass.com/appels-offres-maroc" r:id="rId2"/>
    <hyperlink xmlns:r="http://schemas.openxmlformats.org/officeDocument/2006/relationships" ref="A4" display="Guides vérifiés : splitglass.com/blog" r:id="rId3"/>
  </hyperlinks>
  <printOptions horizontalCentered="1"/>
  <pageMargins left="0.5" right="0.5" top="0.6" bottom="0.6" header="0.5" footer="0.5"/>
  <pageSetup orientation="portrait" paperSize="9" fitToHeight="0" fitToWidth="1" blackAndWhite="1"/>
  <headerFooter>
    <oddHeader/>
    <oddFooter>&amp;C&amp;8 &amp;A – page &amp;P / &amp;N</oddFooter>
    <evenHeader/>
    <evenFooter/>
    <firstHeader/>
    <firstFooter/>
  </headerFooter>
  <drawing xmlns:r="http://schemas.openxmlformats.org/officeDocument/2006/relationships" r:id="rId4"/>
</worksheet>
</file>

<file path=xl/worksheets/sheet8.xml><?xml version="1.0" encoding="utf-8"?>
<worksheet xmlns="http://schemas.openxmlformats.org/spreadsheetml/2006/main">
  <sheetPr>
    <tabColor rgb="001A3CC8"/>
    <outlinePr summaryBelow="1" summaryRight="1"/>
    <pageSetUpPr fitToPage="1"/>
  </sheetPr>
  <dimension ref="A2:E52"/>
  <sheetViews>
    <sheetView showGridLines="0" workbookViewId="0">
      <selection activeCell="A1" sqref="A1"/>
    </sheetView>
  </sheetViews>
  <sheetFormatPr baseColWidth="8" defaultRowHeight="15"/>
  <cols>
    <col width="56" customWidth="1" min="1" max="1"/>
    <col width="13" customWidth="1" min="2" max="2"/>
    <col width="13" customWidth="1" min="3" max="3"/>
    <col width="20" customWidth="1" min="4" max="4"/>
    <col width="62" customWidth="1" min="5" max="5"/>
  </cols>
  <sheetData>
    <row r="1" ht="34" customHeight="1"/>
    <row r="2" ht="18" customHeight="1">
      <c r="A2" s="1" t="inlineStr">
        <is>
          <t>Modèle gratuit SplitGlass · splitglass.com/outils</t>
        </is>
      </c>
      <c r="B2" s="19" t="n"/>
      <c r="C2" s="19" t="n"/>
      <c r="D2" s="19" t="n"/>
      <c r="E2" s="19" t="n"/>
    </row>
    <row r="3" ht="18" customHeight="1">
      <c r="A3" s="1" t="inlineStr">
        <is>
          <t>Appels d'offres ouverts : splitglass.com/appels-offres-maroc</t>
        </is>
      </c>
      <c r="B3" s="19" t="n"/>
      <c r="C3" s="19" t="n"/>
      <c r="D3" s="19" t="n"/>
      <c r="E3" s="19" t="n"/>
    </row>
    <row r="4" ht="18" customHeight="1">
      <c r="A4" s="1" t="inlineStr">
        <is>
          <t>Guides vérifiés : splitglass.com/blog</t>
        </is>
      </c>
      <c r="B4" s="19" t="n"/>
      <c r="C4" s="19" t="n"/>
      <c r="D4" s="19" t="n"/>
      <c r="E4" s="19" t="n"/>
    </row>
    <row r="5">
      <c r="A5" s="20" t="inlineStr">
        <is>
          <t>CONTRÔLES AVANT DÉPÔT · المراقبة قبل الإيداع</t>
        </is>
      </c>
    </row>
    <row r="6" ht="38" customHeight="1">
      <c r="A6" s="24" t="inlineStr">
        <is>
          <t>Chaque ligne doit indiquer OK, ou une explication que vous avez comprise. Ces contrôles détectent des oublis, des erreurs de saisie, des formules écrasées et, si vous avez collé le modèle du dossier dans « Détail des lignes », les différences de libellé, d'unité ou de quantité. Ils ne remplacent pas la relecture du modèle du dossier, du CPS et du règlement de consultation.</t>
        </is>
      </c>
    </row>
    <row r="7" ht="24" customHeight="1">
      <c r="A7" s="63" t="str">
        <f>IF(COUNTIF(C11:C42,"À corriger")=0,IF(COUNTIF(C11:C42,"À vérifier")=0,"Aucune anomalie détectée par ces contrôles.","Aucune anomalie à corriger ; points à vérifier : "&amp;COUNTIF(C11:C42,"À vérifier")),"Anomalies à corriger : "&amp;COUNTIF(C11:C42,"À corriger")&amp;IF(COUNTIF(C11:C42,"À vérifier")=0,"","  ·  points à vérifier : "&amp;COUNTIF(C11:C42,"À vérifier")))</f>
        <v>Aucune anomalie détectée par ces contrôles.</v>
      </c>
    </row>
    <row r="8">
      <c r="A8" s="64" t="inlineStr">
        <is>
          <t>→ Statut de chaque ligne : feuille « Détail des lignes »</t>
        </is>
      </c>
    </row>
    <row r="9">
      <c r="A9" s="65" t="inlineStr">
        <is>
          <t>Une erreur, une idée, un cas non couvert ? Écrivez à hamza@splitglass.com</t>
        </is>
      </c>
      <c r="D9" s="66" t="inlineStr">
        <is>
          <t>خطأ أو فكرة أو حالة غير مشمولة؟ اكتب إلى hamza@splitglass.com</t>
        </is>
      </c>
    </row>
    <row r="10">
      <c r="A10" s="29" t="inlineStr">
        <is>
          <t>Contrôle</t>
        </is>
      </c>
      <c r="B10" s="29" t="inlineStr">
        <is>
          <t>Résultat</t>
        </is>
      </c>
      <c r="C10" s="29" t="inlineStr">
        <is>
          <t>Statut</t>
        </is>
      </c>
      <c r="D10" s="29" t="inlineStr">
        <is>
          <t>Référence</t>
        </is>
      </c>
      <c r="E10" s="29" t="inlineStr">
        <is>
          <t>Ce que ce contrôle attrape, et comment corriger</t>
        </is>
      </c>
    </row>
    <row r="11">
      <c r="A11" s="50" t="inlineStr">
        <is>
          <t>Contenu du classeur</t>
        </is>
      </c>
      <c r="B11" s="67" t="n"/>
      <c r="C11" s="67" t="n"/>
      <c r="D11" s="67" t="n"/>
      <c r="E11" s="67" t="n"/>
    </row>
    <row r="12">
      <c r="A12" s="58" t="inlineStr">
        <is>
          <t>Lignes de prix chiffrables (désignation, unité, quantité ou prix)</t>
        </is>
      </c>
      <c r="B12" s="68">
        <f>COUNTIF('Détail des lignes'!$F$4:$F$1003,"Ligne")</f>
        <v>3</v>
      </c>
      <c r="C12" s="69" t="str">
        <f t="shared" ref="C12:C15" si="0">"Info"</f>
        <v>Info</v>
      </c>
      <c r="D12" s="70" t="inlineStr">
        <is>
          <t>—</t>
        </is>
      </c>
      <c r="E12" s="70" t="inlineStr">
        <is>
          <t>Les lignes qui entrent dans le total. Comparez ce nombre à celui du modèle du dossier.</t>
        </is>
      </c>
    </row>
    <row r="13">
      <c r="A13" s="58" t="inlineStr">
        <is>
          <t>Titres de chapitre détectés (désignation sans unité, quantité ni prix)</t>
        </is>
      </c>
      <c r="B13" s="68">
        <f>COUNTIF('Détail des lignes'!$F$4:$F$1003,"Titre")</f>
        <v>0</v>
      </c>
      <c r="C13" s="69" t="str">
        <f t="shared" si="0"/>
        <v>Info</v>
      </c>
      <c r="D13" s="70" t="inlineStr">
        <is>
          <t>—</t>
        </is>
      </c>
      <c r="E13" s="70" t="inlineStr">
        <is>
          <t>Ces lignes ne sont pas chiffrées et ne sont pas signalées comme « sans prix ». Si ce nombre est trop élevé, une ligne a peut-être perdu son unité, sa quantité et son prix : cherchez « Titre » dans la colonne F de « Détail des lignes ».</t>
        </is>
      </c>
    </row>
    <row r="14">
      <c r="A14" s="58" t="inlineStr">
        <is>
          <t>Sous-totaux détectés (désignation commençant par « Sous-total »)</t>
        </is>
      </c>
      <c r="B14" s="68">
        <f>COUNTIF('Détail des lignes'!$F$4:$F$1003,"Sous-total")</f>
        <v>0</v>
      </c>
      <c r="C14" s="69" t="str">
        <f t="shared" si="0"/>
        <v>Info</v>
      </c>
      <c r="D14" s="70" t="inlineStr">
        <is>
          <t>—</t>
        </is>
      </c>
      <c r="E14" s="70" t="inlineStr">
        <is>
          <t>Chaque sous-total affiche la somme des lignes depuis le sous-total précédent ; il n'entre pas dans le total HT.</t>
        </is>
      </c>
    </row>
    <row r="15">
      <c r="A15" s="58" t="inlineStr">
        <is>
          <t>Montant des lignes situées après le dernier sous-total</t>
        </is>
      </c>
      <c r="B15" s="71" t="str">
        <f>IF(COUNTIF('Détail des lignes'!$F$4:$F$1003,"Sous-total")=0,"—",ROUND('Détail des lignes'!$AB$1003-'Détail des lignes'!$AC$1003,2))</f>
        <v>—</v>
      </c>
      <c r="C15" s="69" t="str">
        <f t="shared" si="0"/>
        <v>Info</v>
      </c>
      <c r="D15" s="70" t="inlineStr">
        <is>
          <t>—</t>
        </is>
      </c>
      <c r="E15" s="70" t="inlineStr">
        <is>
          <t>S'il y a des sous-totaux : 0,00 signifie que le dernier sous-total couvre toutes les lignes.</t>
        </is>
      </c>
    </row>
    <row r="16">
      <c r="A16" s="50" t="inlineStr">
        <is>
          <t>Saisie des prix et des quantités</t>
        </is>
      </c>
      <c r="B16" s="67" t="n"/>
      <c r="C16" s="67" t="n"/>
      <c r="D16" s="67" t="n"/>
      <c r="E16" s="67" t="n"/>
    </row>
    <row r="17">
      <c r="A17" s="58" t="inlineStr">
        <is>
          <t>Lignes sans prix unitaire</t>
        </is>
      </c>
      <c r="B17" s="68">
        <f>SUM('Détail des lignes'!$M$4:$M$1003)</f>
        <v>0</v>
      </c>
      <c r="C17" s="69" t="str">
        <f>IF(ABS(B17)&lt;0.005,"OK","À corriger")</f>
        <v>OK</v>
      </c>
      <c r="D17" s="70" t="inlineStr">
        <is>
          <t>Modèle du dossier ; RC</t>
        </is>
      </c>
      <c r="E17" s="70" t="inlineStr">
        <is>
          <t>Une ligne chiffrable (unité ou quantité renseignée) sans prix : le total ne couvre pas toutes les prestations. Saisissez le prix dans le BPU (cellule rouge).</t>
        </is>
      </c>
    </row>
    <row r="18">
      <c r="A18" s="58" t="inlineStr">
        <is>
          <t>Prix unitaires négatifs</t>
        </is>
      </c>
      <c r="B18" s="68">
        <f>SUM('Détail des lignes'!$N$4:$N$1003)</f>
        <v>0</v>
      </c>
      <c r="C18" s="69" t="str">
        <f>IF(ABS(B18)&lt;0.005,"OK","À corriger")</f>
        <v>OK</v>
      </c>
      <c r="D18" s="70" t="inlineStr">
        <is>
          <t>—</t>
        </is>
      </c>
      <c r="E18" s="70" t="inlineStr">
        <is>
          <t>Un prix négatif est presque toujours une faute de frappe.</t>
        </is>
      </c>
    </row>
    <row r="19">
      <c r="A19" s="58" t="inlineStr">
        <is>
          <t>Prix unitaires nuls (à vérifier)</t>
        </is>
      </c>
      <c r="B19" s="68">
        <f>SUM('Détail des lignes'!$O$4:$O$1003)</f>
        <v>0</v>
      </c>
      <c r="C19" s="69" t="str">
        <f>IF(ABS(B19)&lt;0.005,"OK","À vérifier")</f>
        <v>OK</v>
      </c>
      <c r="D19" s="70" t="inlineStr">
        <is>
          <t>—</t>
        </is>
      </c>
      <c r="E19" s="70" t="inlineStr">
        <is>
          <t>Prix à 0 : normal pour un poste « pour mémoire » ou compris dans un autre prix ; sinon c'est un oubli.</t>
        </is>
      </c>
    </row>
    <row r="20">
      <c r="A20" s="58" t="inlineStr">
        <is>
          <t>Prix unitaires avec plus de deux décimales</t>
        </is>
      </c>
      <c r="B20" s="68">
        <f>SUM('Détail des lignes'!$P$4:$P$1003)</f>
        <v>0</v>
      </c>
      <c r="C20" s="69" t="str">
        <f t="shared" ref="C20:C25" si="1">IF(ABS(B20)&lt;0.005,"OK","À corriger")</f>
        <v>OK</v>
      </c>
      <c r="D20" s="70" t="inlineStr">
        <is>
          <t>—</t>
        </is>
      </c>
      <c r="E20" s="70" t="inlineStr">
        <is>
          <t>Les prix s'expriment en dirhams et centimes : arrondissez à deux décimales.</t>
        </is>
      </c>
    </row>
    <row r="21">
      <c r="A21" s="58" t="inlineStr">
        <is>
          <t>Cellules de prix ou de quantité contenant du texte</t>
        </is>
      </c>
      <c r="B21" s="68">
        <f>SUM('Détail des lignes'!$Q$4:$Q$1003)</f>
        <v>0</v>
      </c>
      <c r="C21" s="69" t="str">
        <f t="shared" si="1"/>
        <v>OK</v>
      </c>
      <c r="D21" s="70" t="inlineStr">
        <is>
          <t>art. 30-b (prix en chiffres)</t>
        </is>
      </c>
      <c r="E21" s="70" t="inlineStr">
        <is>
          <t>Un nombre collé comme texte (« 1 200 DH », espace insécable) n'est pas calculé : retapez-le en nombre.</t>
        </is>
      </c>
    </row>
    <row r="22">
      <c r="A22" s="58" t="inlineStr">
        <is>
          <t>Lignes sans quantité</t>
        </is>
      </c>
      <c r="B22" s="68">
        <f>SUM('Détail des lignes'!$R$4:$R$1003)</f>
        <v>0</v>
      </c>
      <c r="C22" s="69" t="str">
        <f t="shared" si="1"/>
        <v>OK</v>
      </c>
      <c r="D22" s="70" t="inlineStr">
        <is>
          <t>art. 43-I-2</t>
        </is>
      </c>
      <c r="E22" s="70" t="inlineStr">
        <is>
          <t>Quantité absente du DQE (ou, pour un marché-cadre, quantité minimale ou maximale absente).</t>
        </is>
      </c>
    </row>
    <row r="23">
      <c r="A23" s="58" t="inlineStr">
        <is>
          <t>Quantités négatives</t>
        </is>
      </c>
      <c r="B23" s="68">
        <f>SUM('Détail des lignes'!$S$4:$S$1003)</f>
        <v>0</v>
      </c>
      <c r="C23" s="69" t="str">
        <f t="shared" si="1"/>
        <v>OK</v>
      </c>
      <c r="D23" s="70" t="inlineStr">
        <is>
          <t>art. 43-I-2</t>
        </is>
      </c>
      <c r="E23" s="70" t="inlineStr">
        <is>
          <t>Reprenez la quantité du modèle du dossier à l'identique.</t>
        </is>
      </c>
    </row>
    <row r="24">
      <c r="A24" s="58" t="inlineStr">
        <is>
          <t>Lignes sans unité</t>
        </is>
      </c>
      <c r="B24" s="68">
        <f>SUM('Détail des lignes'!$T$4:$T$1003)</f>
        <v>0</v>
      </c>
      <c r="C24" s="69" t="str">
        <f t="shared" si="1"/>
        <v>OK</v>
      </c>
      <c r="D24" s="70" t="inlineStr">
        <is>
          <t>art. 43-I-2 (unité de compte)</t>
        </is>
      </c>
      <c r="E24" s="70" t="inlineStr">
        <is>
          <t>Une ligne chiffrée doit garder l'unité du modèle du dossier.</t>
        </is>
      </c>
    </row>
    <row r="25">
      <c r="A25" s="58" t="inlineStr">
        <is>
          <t>Données saisies sur une ligne sans désignation</t>
        </is>
      </c>
      <c r="B25" s="68">
        <f>SUM('Détail des lignes'!$U$4:$U$1003)</f>
        <v>0</v>
      </c>
      <c r="C25" s="69" t="str">
        <f t="shared" si="1"/>
        <v>OK</v>
      </c>
      <c r="D25" s="70" t="inlineStr">
        <is>
          <t>—</t>
        </is>
      </c>
      <c r="E25" s="70" t="inlineStr">
        <is>
          <t>Un N°, une unité, un prix ou une quantité sans désignation : la ligne sera imprimée sans libellé.</t>
        </is>
      </c>
    </row>
    <row r="26">
      <c r="A26" s="58" t="inlineStr">
        <is>
          <t>N° de prix en double dans ce classeur (à vérifier)</t>
        </is>
      </c>
      <c r="B26" s="68">
        <f>SUM('Détail des lignes'!$V$4:$V$1003)</f>
        <v>0</v>
      </c>
      <c r="C26" s="69" t="str">
        <f>IF(ABS(B26)&lt;0.005,"OK","À vérifier")</f>
        <v>OK</v>
      </c>
      <c r="D26" s="70" t="inlineStr">
        <is>
          <t>—</t>
        </is>
      </c>
      <c r="E26" s="70" t="inlineStr">
        <is>
          <t>Simple avertissement : dans certains dossiers les numéros de prix recommencent à 1 dans chaque lot ou chaque section, ce qui est normal. Dans ce cas, utilisez un classeur par lot. Dans un même lot, deux prix portant le même N° est une erreur.</t>
        </is>
      </c>
    </row>
    <row r="27">
      <c r="A27" s="58" t="inlineStr">
        <is>
          <t>Quantité minimale supérieure à la quantité maximale (marché-cadre)</t>
        </is>
      </c>
      <c r="B27" s="68">
        <f>SUM('Détail des lignes'!$AF$4:$AF$1003)</f>
        <v>0</v>
      </c>
      <c r="C27" s="69" t="str">
        <f>IF(ABS(B27)&lt;0.005,"OK","À corriger")</f>
        <v>OK</v>
      </c>
      <c r="D27" s="70" t="inlineStr">
        <is>
          <t>décret, art. 7-1</t>
        </is>
      </c>
      <c r="E27" s="70" t="inlineStr">
        <is>
          <t>Ces quantités sont fixées par le maître d'ouvrage : vérifiez d'abord ce que vous avez repris du dossier. Si le dossier lui-même est en cause, demandez un éclaircissement pendant la consultation (art. 25) ; ne corrigez jamais la ligne vous-même.</t>
        </is>
      </c>
    </row>
    <row r="28">
      <c r="A28" s="58" t="inlineStr">
        <is>
          <t>Marché-cadre : lignes dont la quantité maximale dépasse deux fois la minimale (à vérifier)</t>
        </is>
      </c>
      <c r="B28" s="68">
        <f>SUM('Détail des lignes'!$AT$4:$AT$1003)</f>
        <v>0</v>
      </c>
      <c r="C28" s="69" t="str">
        <f>IF(ABS(B28)&lt;0.005,"OK","À vérifier")</f>
        <v>OK</v>
      </c>
      <c r="D28" s="70" t="inlineStr">
        <is>
          <t>décret, art. 7-1</t>
        </is>
      </c>
      <c r="E28" s="70" t="inlineStr">
        <is>
          <t>Le maximum des prestations ne peut être supérieur à deux fois le minimum. Mêmes réflexes : vérifiez ce que vous avez repris du dossier ; sinon demandez un éclaircissement pendant la consultation (art. 25), sans modifier la ligne.</t>
        </is>
      </c>
    </row>
    <row r="29">
      <c r="A29" s="50" t="inlineStr">
        <is>
          <t>Modèle du dossier collé dans « Détail des lignes » (colonnes H à K)</t>
        </is>
      </c>
      <c r="B29" s="67" t="n"/>
      <c r="C29" s="67" t="n"/>
      <c r="D29" s="67" t="n"/>
      <c r="E29" s="67" t="n"/>
    </row>
    <row r="30">
      <c r="A30" s="58" t="inlineStr">
        <is>
          <t>Lignes différentes du modèle (désignation, unité ou quantité), ou absentes d'un côté</t>
        </is>
      </c>
      <c r="B30" s="68">
        <f>SUM('Détail des lignes'!$Z$4:$Z$1003)</f>
        <v>0</v>
      </c>
      <c r="C30" s="69" t="str">
        <f>IF('Détail des lignes'!$AM$1=0,"Non utilisé",IF(B30=0,"OK","À corriger"))</f>
        <v>Non utilisé</v>
      </c>
      <c r="D30" s="70" t="inlineStr">
        <is>
          <t>art. 43-I-2</t>
        </is>
      </c>
      <c r="E30" s="70" t="inlineStr">
        <is>
          <t>Compare, ligne par ligne, vos feuilles BPU / DQE au modèle collé ; les majuscules et les espaces multiples ne comptent pas. Non utilisé tant que rien n'est collé. Une ligne différente est signalée en rouge dans « Détail des lignes ».</t>
        </is>
      </c>
    </row>
    <row r="31">
      <c r="A31" s="58" t="inlineStr">
        <is>
          <t>N° de prix différents du modèle (à vérifier)</t>
        </is>
      </c>
      <c r="B31" s="68">
        <f>SUM('Détail des lignes'!$AA$4:$AA$1003)</f>
        <v>0</v>
      </c>
      <c r="C31" s="69" t="str">
        <f>IF('Détail des lignes'!$AM$1=0,"Non utilisé",IF(B31=0,"OK","À vérifier"))</f>
        <v>Non utilisé</v>
      </c>
      <c r="D31" s="70" t="inlineStr">
        <is>
          <t>—</t>
        </is>
      </c>
      <c r="E31" s="70" t="inlineStr">
        <is>
          <t>Avertissement : un N° qui change révèle souvent un décalage de lignes.</t>
        </is>
      </c>
    </row>
    <row r="32">
      <c r="A32" s="50" t="inlineStr">
        <is>
          <t>Intégrité des formules et des totaux (ils ne comparent pas votre offre au dossier)</t>
        </is>
      </c>
      <c r="B32" s="67" t="n"/>
      <c r="C32" s="67" t="n"/>
      <c r="D32" s="67" t="n"/>
      <c r="E32" s="67" t="n"/>
    </row>
    <row r="33">
      <c r="A33" s="58" t="inlineStr">
        <is>
          <t>Montants des lignes du DQE différents de quantité × prix (formule écrasée)</t>
        </is>
      </c>
      <c r="B33" s="68">
        <f>SUM('Détail des lignes'!$X$4:$X$1003)</f>
        <v>0</v>
      </c>
      <c r="C33" s="69" t="str">
        <f t="shared" ref="C33:C37" si="2">IF(ABS(B33)&lt;0.005,"OK","À corriger")</f>
        <v>OK</v>
      </c>
      <c r="D33" s="70" t="inlineStr">
        <is>
          <t>—</t>
        </is>
      </c>
      <c r="E33" s="70" t="inlineStr">
        <is>
          <t>Ne se déclenche que si vous avez ôté la protection et saisi un chiffre à la place d'un montant calculé. Rétablissez la formule en copiant la cellule du dessus, ou rechargez le modèle.</t>
        </is>
      </c>
    </row>
    <row r="34">
      <c r="A34" s="58" t="inlineStr">
        <is>
          <t>BPDE différent du DQE sur une ligne (formule écrasée)</t>
        </is>
      </c>
      <c r="B34" s="68">
        <f>SUM('Détail des lignes'!$Y$4:$Y$1003)</f>
        <v>0</v>
      </c>
      <c r="C34" s="69" t="str">
        <f t="shared" si="2"/>
        <v>OK</v>
      </c>
      <c r="D34" s="70" t="inlineStr">
        <is>
          <t>art. 30-b</t>
        </is>
      </c>
      <c r="E34" s="70" t="inlineStr">
        <is>
          <t>Même cause : une cellule calculée du BPDE a été remplacée par une valeur.</t>
        </is>
      </c>
    </row>
    <row r="35">
      <c r="A35" s="58" t="inlineStr">
        <is>
          <t>Total HT du DQE − total recalculé ligne par ligne</t>
        </is>
      </c>
      <c r="B35" s="71">
        <f>ROUND(DQE!$F$1008-SUM('Détail des lignes'!$W$4:$W$1003),2)</f>
        <v>0</v>
      </c>
      <c r="C35" s="69" t="str">
        <f t="shared" si="2"/>
        <v>OK</v>
      </c>
      <c r="D35" s="70" t="inlineStr">
        <is>
          <t>art. 43-I-3</t>
        </is>
      </c>
      <c r="E35" s="70" t="inlineStr">
        <is>
          <t>Compare le total affiché à une deuxième somme (quantité × prix de chaque ligne, dans « Détail des lignes »). Il ne diffère que si une formule a été modifiée.</t>
        </is>
      </c>
    </row>
    <row r="36">
      <c r="A36" s="58" t="inlineStr">
        <is>
          <t>Total HT du BPDE − total HT du DQE</t>
        </is>
      </c>
      <c r="B36" s="71">
        <f>ROUND(BPDE!$G$1008-DQE!$F$1008,2)</f>
        <v>0</v>
      </c>
      <c r="C36" s="69" t="str">
        <f t="shared" si="2"/>
        <v>OK</v>
      </c>
      <c r="D36" s="70" t="inlineStr">
        <is>
          <t>art. 30-b</t>
        </is>
      </c>
      <c r="E36" s="70" t="inlineStr">
        <is>
          <t>Il ne diffère que si une formule du BPDE a été modifiée : le BPDE reprend les montants du DQE.</t>
        </is>
      </c>
    </row>
    <row r="37">
      <c r="A37" s="58" t="inlineStr">
        <is>
          <t>Marché-cadre : totaux min et max − recalcul</t>
        </is>
      </c>
      <c r="B37" s="68">
        <f>ROUND(ABS('DQE marché-cadre'!$G$1008-SUM('Détail des lignes'!$AG$4:$AG$1003))+ABS('DQE marché-cadre'!$H$1008-SUM('Détail des lignes'!$AH$4:$AH$1003)),2)</f>
        <v>0</v>
      </c>
      <c r="C37" s="69" t="str">
        <f t="shared" si="2"/>
        <v>OK</v>
      </c>
      <c r="D37" s="70" t="inlineStr">
        <is>
          <t>—</t>
        </is>
      </c>
      <c r="E37" s="70" t="inlineStr">
        <is>
          <t>Même principe pour la feuille « DQE marché-cadre ».</t>
        </is>
      </c>
    </row>
    <row r="38">
      <c r="A38" s="58" t="inlineStr">
        <is>
          <t>Marché-cadre : total HT maximum − 2 × total HT minimum (doit rester négatif ou nul)</t>
        </is>
      </c>
      <c r="B38" s="71" t="str">
        <f>IF('DQE marché-cadre'!$G$1008=0,"",'DQE marché-cadre'!$H$1008-2*'DQE marché-cadre'!$G$1008)</f>
        <v/>
      </c>
      <c r="C38" s="69" t="str">
        <f>IF(B38="","Non utilisé",IF(B38&lt;=0.05,"OK","À vérifier"))</f>
        <v>Non utilisé</v>
      </c>
      <c r="D38" s="70" t="inlineStr">
        <is>
          <t>décret, art. 7-1</t>
        </is>
      </c>
      <c r="E38" s="70" t="inlineStr">
        <is>
          <t>Comparaison sur les montants exacts (pas sur un rapport arrondi), avec une tolérance de 5 centimes. Un résultat positif signifie que le total maximum dépasse deux fois le total minimum : c'est le maître d'ouvrage qui fixe ces quantités, demandez un éclaircissement pendant la consultation (art. 25) au lieu de modifier une ligne.</t>
        </is>
      </c>
    </row>
    <row r="39">
      <c r="A39" s="58" t="inlineStr">
        <is>
          <t>Écart d'arrondi : somme des montants arrondis au centime − somme exacte quantité × prix</t>
        </is>
      </c>
      <c r="B39" s="72">
        <f>ROUND(DQE!$F$1008-SUM('Détail des lignes'!$AE$4:$AE$1003),4)</f>
        <v>0</v>
      </c>
      <c r="C39" s="69" t="str">
        <f>"Info"</f>
        <v>Info</v>
      </c>
      <c r="D39" s="70" t="inlineStr">
        <is>
          <t>art. 43-I-3</t>
        </is>
      </c>
      <c r="E39" s="70" t="inlineStr">
        <is>
          <t>Information. Le classeur arrondit chaque ligne au centime. Si le modèle du dossier n'arrondit pas, son total peut différer de quelques centimes du vôtre ; la commission rectifie les erreurs de calcul.</t>
        </is>
      </c>
    </row>
    <row r="40">
      <c r="A40" s="50" t="inlineStr">
        <is>
          <t>Total du modèle du dossier et TVA</t>
        </is>
      </c>
      <c r="B40" s="67" t="n"/>
      <c r="C40" s="67" t="n"/>
      <c r="D40" s="67" t="n"/>
      <c r="E40" s="67" t="n"/>
    </row>
    <row r="41">
      <c r="A41" s="58" t="inlineStr">
        <is>
          <t>Total HT du classeur − total HT saisi plus bas (modèle du dossier)</t>
        </is>
      </c>
      <c r="B41" s="71" t="str">
        <f>IF($B$49="","",ROUND(DQE!$F$1008-$B$49,2))</f>
        <v/>
      </c>
      <c r="C41" s="69" t="str">
        <f>IF($B$49="","Non utilisé",IF(ABS(B41)&lt;0.005,"OK","À corriger"))</f>
        <v>Non utilisé</v>
      </c>
      <c r="D41" s="70" t="inlineStr">
        <is>
          <t>art. 43-I-3</t>
        </is>
      </c>
      <c r="E41" s="70" t="inlineStr">
        <is>
          <t>Après avoir reporté vos prix dans le modèle du dossier, saisissez son total HT dans la cellule jaune du récapitulatif : un écart signale une ligne oubliée, un arrondi différent ou une erreur de report.</t>
        </is>
      </c>
    </row>
    <row r="42">
      <c r="A42" s="58" t="inlineStr">
        <is>
          <t>Taux de TVA saisi (20 % ou 10 % attendus)</t>
        </is>
      </c>
      <c r="B42" s="73">
        <f>'Paramètres'!$B$14</f>
        <v>0.2</v>
      </c>
      <c r="C42" s="69" t="str">
        <f>IF(OR(B42=0.2,B42=0.1),"OK","À vérifier")</f>
        <v>OK</v>
      </c>
      <c r="D42" s="70" t="inlineStr">
        <is>
          <t>CGI, art. 99</t>
        </is>
      </c>
      <c r="E42" s="70" t="inlineStr">
        <is>
          <t>Un autre taux n'est pas une erreur, mais vérifiez le CPS.</t>
        </is>
      </c>
    </row>
    <row r="44">
      <c r="A44" s="63" t="inlineStr">
        <is>
          <t>Récapitulatif des totaux (feuille DQE)</t>
        </is>
      </c>
    </row>
    <row r="45">
      <c r="A45" s="53" t="inlineStr">
        <is>
          <t>Total HT</t>
        </is>
      </c>
      <c r="B45" s="54">
        <f>DQE!$F$1008</f>
        <v>6336</v>
      </c>
    </row>
    <row r="46">
      <c r="A46" s="53" t="inlineStr">
        <is>
          <t>TVA</t>
        </is>
      </c>
      <c r="B46" s="54">
        <f>DQE!$F$1009</f>
        <v>1267.2</v>
      </c>
    </row>
    <row r="47">
      <c r="A47" s="53" t="inlineStr">
        <is>
          <t>Total TTC</t>
        </is>
      </c>
      <c r="B47" s="54">
        <f>DQE!$F$1010</f>
        <v>7603.2</v>
      </c>
    </row>
    <row r="48" ht="34" customHeight="1">
      <c r="A48" s="62" t="str">
        <f>DQE!A1012</f>
        <v>Arrêté le présent détail estimatif à la somme de : Sept mille six cent trois dirhams et vingt centimes toutes taxes comprises.</v>
      </c>
    </row>
    <row r="49">
      <c r="A49" s="53" t="inlineStr">
        <is>
          <t>Total HT du modèle du dossier (à saisir, facultatif)</t>
        </is>
      </c>
      <c r="B49" s="52" t="n"/>
    </row>
    <row r="50">
      <c r="A50" s="53" t="inlineStr">
        <is>
          <t>Marché-cadre : total HT minimum (feuille « DQE marché-cadre »)</t>
        </is>
      </c>
      <c r="B50" s="54">
        <f>'DQE marché-cadre'!$G$1008</f>
        <v>0</v>
      </c>
    </row>
    <row r="51">
      <c r="A51" s="53" t="inlineStr">
        <is>
          <t>Marché-cadre : total HT maximum (feuille « DQE marché-cadre »)</t>
        </is>
      </c>
      <c r="B51" s="54">
        <f>'DQE marché-cadre'!$H$1008</f>
        <v>0</v>
      </c>
    </row>
    <row r="52">
      <c r="A52" s="53" t="inlineStr">
        <is>
          <t>Marché-cadre : lignes dont la quantité maximale dépasse deux fois la minimale (art. 7-1)</t>
        </is>
      </c>
      <c r="B52" s="74">
        <f>SUM('Détail des lignes'!$AT$4:$AT$1003)</f>
        <v>0</v>
      </c>
    </row>
  </sheetData>
  <sheetProtection selectLockedCells="0" selectUnlockedCells="0" sheet="1" objects="1" insertRows="1" insertHyperlinks="1" autoFilter="1" scenarios="0" formatColumns="0" deleteColumns="1" insertColumns="1" pivotTables="1" deleteRows="1" formatCells="1" formatRows="0" sort="1"/>
  <mergeCells count="16">
    <mergeCell ref="A29:E29"/>
    <mergeCell ref="A4:E4"/>
    <mergeCell ref="A48:E48"/>
    <mergeCell ref="A2:E2"/>
    <mergeCell ref="A16:E16"/>
    <mergeCell ref="A7:E7"/>
    <mergeCell ref="A11:E11"/>
    <mergeCell ref="A9:C9"/>
    <mergeCell ref="A5:E5"/>
    <mergeCell ref="A32:E32"/>
    <mergeCell ref="A8:E8"/>
    <mergeCell ref="A44:E44"/>
    <mergeCell ref="A6:E6"/>
    <mergeCell ref="D9:E9"/>
    <mergeCell ref="A40:E40"/>
    <mergeCell ref="A3:E3"/>
  </mergeCells>
  <conditionalFormatting sqref="A7:E7">
    <cfRule type="expression" priority="1" dxfId="3">
      <formula>LEFT($A$7,9)="Anomalies"</formula>
    </cfRule>
    <cfRule type="expression" priority="2" dxfId="4">
      <formula>LEFT($A$7,17)="Aucune anomalie à"</formula>
    </cfRule>
    <cfRule type="expression" priority="3" dxfId="5">
      <formula>LEFT($A$7,17)="Aucune anomalie d"</formula>
    </cfRule>
  </conditionalFormatting>
  <conditionalFormatting sqref="C11:C42">
    <cfRule type="cellIs" priority="4" operator="equal" dxfId="6">
      <formula>"OK"</formula>
    </cfRule>
    <cfRule type="cellIs" priority="5" operator="equal" dxfId="0">
      <formula>"À corriger"</formula>
    </cfRule>
    <cfRule type="cellIs" priority="6" operator="equal" dxfId="1">
      <formula>"À vérifier"</formula>
    </cfRule>
  </conditionalFormatting>
  <dataValidations count="3">
    <dataValidation sqref="B49" showDropDown="0" showInputMessage="0" showErrorMessage="1" allowBlank="1" errorTitle="Total HT · المجموع دون الرسوم" error="Saisissez un nombre positif (le total HT du modèle du dossier, en dirhams).&#10;أدخل رقما غير سالب بالدرهم،‏ هو المجموع دون الرسوم في نموذج صاحب المشروع.‏" type="decimal" operator="greaterThanOrEqual">
      <formula1>0</formula1>
    </dataValidation>
    <dataValidation sqref="A5:E6" showDropDown="0" showInputMessage="1" showErrorMessage="0" allowBlank="1" promptTitle="Texte fixe · نص ثابت" prompt="Texte fixe de la feuille : rien à saisir ici. Pour modifier : Révision › Ôter la protection de la feuille.&#10;نص ثابت؛‏ لا شيء للإدخال هنا.‏&#10;لإلغاء الحماية:‏ مراجعة ›‏ إلغاء حماية الورقة.‏"/>
    <dataValidation sqref="A7:E7 A11:E48 A49 A50:E52 C49:E49" showDropDown="0" showInputMessage="1" showErrorMessage="0" allowBlank="1" promptTitle="Cellule calculée · خلية محسوبة" prompt="Résultat calculé : rien à saisir, sauf la cellule jaune « Total HT du modèle du dossier ». Pour modifier : Révision › Ôter la protection de la feuille.&#10;نتيجة محسوبة؛‏ الخلية الصفراء وحدها للإدخال.‏&#10;لإلغاء الحماية:‏ مراجعة ›‏ إلغاء حماية الورقة.‏"/>
  </dataValidations>
  <hyperlinks>
    <hyperlink xmlns:r="http://schemas.openxmlformats.org/officeDocument/2006/relationships" ref="A2" display="Modèle gratuit SplitGlass · splitglass.com/outils" r:id="rId1"/>
    <hyperlink xmlns:r="http://schemas.openxmlformats.org/officeDocument/2006/relationships" ref="A3" display="Appels d'offres ouverts : splitglass.com/appels-offres-maroc" r:id="rId2"/>
    <hyperlink xmlns:r="http://schemas.openxmlformats.org/officeDocument/2006/relationships" ref="A4" display="Guides vérifiés : splitglass.com/blog" r:id="rId3"/>
    <hyperlink ref="A8" location="'Détail des lignes'!A3" display="Détail des lignes"/>
    <hyperlink xmlns:r="http://schemas.openxmlformats.org/officeDocument/2006/relationships" ref="A9" display="Une erreur, une idée, un cas non couvert ? Écrivez à hamza@splitglass.com" r:id="rId4"/>
    <hyperlink xmlns:r="http://schemas.openxmlformats.org/officeDocument/2006/relationships" ref="D9" display="خطأ أو فكرة أو حالة غير مشمولة؟ اكتب إلى hamza@splitglass.com" r:id="rId5"/>
  </hyperlinks>
  <printOptions horizontalCentered="1"/>
  <pageMargins left="0.5" right="0.5" top="0.6" bottom="0.6" header="0.5" footer="0.5"/>
  <pageSetup orientation="landscape" paperSize="9" fitToHeight="0" fitToWidth="1" blackAndWhite="0"/>
  <headerFooter>
    <oddHeader/>
    <oddFooter>&amp;C&amp;8 &amp;A – page &amp;P / &amp;N</oddFooter>
    <evenHeader/>
    <evenFooter/>
    <firstHeader/>
    <firstFooter/>
  </headerFooter>
  <drawing xmlns:r="http://schemas.openxmlformats.org/officeDocument/2006/relationships" r:id="rId6"/>
</worksheet>
</file>

<file path=xl/worksheets/sheet9.xml><?xml version="1.0" encoding="utf-8"?>
<worksheet xmlns="http://schemas.openxmlformats.org/spreadsheetml/2006/main">
  <sheetPr>
    <tabColor rgb="001A3CC8"/>
    <outlinePr summaryBelow="1" summaryRight="1"/>
    <pageSetUpPr fitToPage="1"/>
  </sheetPr>
  <dimension ref="A1:AT1003"/>
  <sheetViews>
    <sheetView showGridLines="0" workbookViewId="0">
      <pane ySplit="3" topLeftCell="A4" activePane="bottomLeft" state="frozen"/>
      <selection pane="bottomLeft" activeCell="A1" sqref="A1"/>
    </sheetView>
  </sheetViews>
  <sheetFormatPr baseColWidth="8" defaultRowHeight="15"/>
  <cols>
    <col width="9" customWidth="1" min="1" max="1"/>
    <col width="34" customWidth="1" min="2" max="2"/>
    <col width="8" customWidth="1" min="3" max="3"/>
    <col width="10" customWidth="1" min="4" max="4"/>
    <col width="13" customWidth="1" min="5" max="5"/>
    <col width="14" customWidth="1" min="6" max="6"/>
    <col width="42" customWidth="1" min="7" max="7"/>
    <col width="10" customWidth="1" min="8" max="8"/>
    <col width="40" customWidth="1" min="9" max="9"/>
    <col width="10" customWidth="1" min="10" max="10"/>
    <col width="11" customWidth="1" min="11" max="11"/>
    <col width="26" customWidth="1" min="12" max="12"/>
    <col width="9" customWidth="1" min="13" max="13"/>
    <col width="9" customWidth="1" min="14" max="14"/>
    <col width="8" customWidth="1" min="15" max="15"/>
    <col width="10" customWidth="1" min="16" max="16"/>
    <col width="11" customWidth="1" min="17" max="17"/>
    <col width="10" customWidth="1" min="18" max="18"/>
    <col width="10" customWidth="1" min="19" max="19"/>
    <col width="9" customWidth="1" min="20" max="20"/>
    <col width="11" customWidth="1" min="21" max="21"/>
    <col width="8" customWidth="1" min="22" max="22"/>
    <col width="14" customWidth="1" min="23" max="23"/>
    <col width="11" customWidth="1" min="24" max="24"/>
    <col width="12" customWidth="1" min="25" max="25"/>
    <col width="11" customWidth="1" min="26" max="26"/>
    <col width="11" customWidth="1" min="27" max="27"/>
    <col hidden="1" width="12" customWidth="1" min="28" max="28"/>
    <col hidden="1" width="12" customWidth="1" min="29" max="29"/>
    <col hidden="1" width="12" customWidth="1" min="30" max="30"/>
    <col hidden="1" width="13" customWidth="1" min="31" max="31"/>
    <col hidden="1" width="10" customWidth="1" min="32" max="32"/>
    <col hidden="1" width="12" customWidth="1" min="33" max="33"/>
    <col hidden="1" width="12" customWidth="1" min="34" max="34"/>
    <col hidden="1" width="11" customWidth="1" min="35" max="35"/>
    <col hidden="1" width="9" customWidth="1" min="36" max="36"/>
    <col hidden="1" width="10" customWidth="1" min="37" max="37"/>
    <col hidden="1" width="9" customWidth="1" min="38" max="38"/>
    <col hidden="1" width="10" customWidth="1" min="39" max="39"/>
    <col hidden="1" width="20" customWidth="1" min="40" max="40"/>
    <col hidden="1" width="20" customWidth="1" min="41" max="41"/>
    <col hidden="1" width="12" customWidth="1" min="42" max="42"/>
    <col hidden="1" width="12" customWidth="1" min="43" max="43"/>
    <col hidden="1" width="12" customWidth="1" min="44" max="44"/>
    <col hidden="1" width="12" customWidth="1" min="45" max="45"/>
    <col hidden="1" width="10" customWidth="1" min="46" max="46"/>
  </cols>
  <sheetData>
    <row r="1" ht="28" customHeight="1">
      <c r="C1" s="75" t="inlineStr">
        <is>
          <t>Modèle gratuit SplitGlass · splitglass.com/outils</t>
        </is>
      </c>
      <c r="D1" s="19" t="n"/>
      <c r="E1" s="19" t="n"/>
      <c r="F1" s="19" t="n"/>
      <c r="G1" s="75" t="inlineStr">
        <is>
          <t>Appels d'offres ouverts : splitglass.com/appels-offres-maroc</t>
        </is>
      </c>
      <c r="H1" s="19" t="n"/>
      <c r="I1" s="75" t="inlineStr">
        <is>
          <t>Guides vérifiés : splitglass.com/blog</t>
        </is>
      </c>
      <c r="AM1">
        <f>IF(COUNTA(H4:K1003)&gt;0,1,0)</f>
        <v>0</v>
      </c>
    </row>
    <row r="2" ht="26" customHeight="1">
      <c r="A2" s="26" t="inlineStr">
        <is>
          <t>DÉTAIL DES LIGNES · تفاصيل الأسطر</t>
        </is>
      </c>
      <c r="H2" s="76" t="inlineStr">
        <is>
          <t>Collez ici le modèle du dossier (N°, désignation, unité, quantité) pour repérer toute différence.</t>
        </is>
      </c>
    </row>
    <row r="3">
      <c r="A3" s="29" t="inlineStr">
        <is>
          <t>N° du prix
رقم الثمن</t>
        </is>
      </c>
      <c r="B3" s="29" t="inlineStr">
        <is>
          <t>Désignation (BPU)
بيان الأعمال</t>
        </is>
      </c>
      <c r="C3" s="29" t="inlineStr">
        <is>
          <t>Unité</t>
        </is>
      </c>
      <c r="D3" s="29" t="inlineStr">
        <is>
          <t>Quantité
(DQE)</t>
        </is>
      </c>
      <c r="E3" s="29" t="inlineStr">
        <is>
          <t>Prix unitaire HT
(BPU)</t>
        </is>
      </c>
      <c r="F3" s="29" t="inlineStr">
        <is>
          <t>Type de ligne</t>
        </is>
      </c>
      <c r="G3" s="29" t="inlineStr">
        <is>
          <t>Statut de la ligne</t>
        </is>
      </c>
      <c r="H3" s="29" t="inlineStr">
        <is>
          <t>N° du modèle
(à coller)</t>
        </is>
      </c>
      <c r="I3" s="29" t="inlineStr">
        <is>
          <t>Désignation du modèle
(à coller)</t>
        </is>
      </c>
      <c r="J3" s="29" t="inlineStr">
        <is>
          <t>Unité du modèle
(à coller)</t>
        </is>
      </c>
      <c r="K3" s="29" t="inlineStr">
        <is>
          <t>Quantité du modèle
(à coller)</t>
        </is>
      </c>
      <c r="L3" s="29" t="inlineStr">
        <is>
          <t>Différence avec le modèle</t>
        </is>
      </c>
      <c r="M3" s="29" t="inlineStr">
        <is>
          <t>Prix
manquant</t>
        </is>
      </c>
      <c r="N3" s="29" t="inlineStr">
        <is>
          <t>Prix
négatif</t>
        </is>
      </c>
      <c r="O3" s="29" t="inlineStr">
        <is>
          <t>Prix
nul</t>
        </is>
      </c>
      <c r="P3" s="29" t="inlineStr">
        <is>
          <t>Plus de
2 décimales</t>
        </is>
      </c>
      <c r="Q3" s="29" t="inlineStr">
        <is>
          <t>Texte au lieu
d'un nombre</t>
        </is>
      </c>
      <c r="R3" s="29" t="inlineStr">
        <is>
          <t>Quantité
manquante</t>
        </is>
      </c>
      <c r="S3" s="29" t="inlineStr">
        <is>
          <t>Quantité
négative</t>
        </is>
      </c>
      <c r="T3" s="29" t="inlineStr">
        <is>
          <t>Unité
manquante</t>
        </is>
      </c>
      <c r="U3" s="29" t="inlineStr">
        <is>
          <t>Sans
désignation</t>
        </is>
      </c>
      <c r="V3" s="29" t="inlineStr">
        <is>
          <t>N° en
double</t>
        </is>
      </c>
      <c r="W3" s="29" t="inlineStr">
        <is>
          <t>Quantité × prix
recalculé</t>
        </is>
      </c>
      <c r="X3" s="29" t="inlineStr">
        <is>
          <t>Formule DQE
écrasée</t>
        </is>
      </c>
      <c r="Y3" s="29" t="inlineStr">
        <is>
          <t>Formule BPDE
écrasée</t>
        </is>
      </c>
      <c r="Z3" s="29" t="inlineStr">
        <is>
          <t>Différent du
modèle</t>
        </is>
      </c>
      <c r="AA3" s="29" t="inlineStr">
        <is>
          <t>N° différent
du modèle</t>
        </is>
      </c>
      <c r="AB3" s="29" t="inlineStr">
        <is>
          <t>Cumul des lignes</t>
        </is>
      </c>
      <c r="AC3" s="29" t="inlineStr">
        <is>
          <t>Cumul au dernier
sous-total</t>
        </is>
      </c>
      <c r="AD3" s="29" t="inlineStr">
        <is>
          <t>Montant du
sous-total</t>
        </is>
      </c>
      <c r="AE3" s="29" t="inlineStr">
        <is>
          <t>Quantité × prix
non arrondi</t>
        </is>
      </c>
      <c r="AF3" s="29" t="inlineStr">
        <is>
          <t>Quantité min
&gt; max</t>
        </is>
      </c>
      <c r="AG3" s="29" t="inlineStr">
        <is>
          <t>Montant min
recalculé</t>
        </is>
      </c>
      <c r="AH3" s="29" t="inlineStr">
        <is>
          <t>Montant max
recalculé</t>
        </is>
      </c>
      <c r="AI3" s="29" t="inlineStr">
        <is>
          <t>Désignation
≠ modèle</t>
        </is>
      </c>
      <c r="AJ3" s="29" t="inlineStr">
        <is>
          <t>Unité
≠ modèle</t>
        </is>
      </c>
      <c r="AK3" s="29" t="inlineStr">
        <is>
          <t>Quantité
≠ modèle</t>
        </is>
      </c>
      <c r="AL3" s="29" t="inlineStr">
        <is>
          <t>N° ≠ modèle</t>
        </is>
      </c>
      <c r="AM3" s="29" t="inlineStr">
        <is>
          <t>Modèle collé ?</t>
        </is>
      </c>
      <c r="AN3" s="29" t="inlineStr">
        <is>
          <t>Erreurs</t>
        </is>
      </c>
      <c r="AO3" s="29" t="inlineStr">
        <is>
          <t>Avertissements</t>
        </is>
      </c>
      <c r="AP3" s="29" t="inlineStr">
        <is>
          <t>Quantité min
(marché-cadre)</t>
        </is>
      </c>
      <c r="AQ3" s="29" t="inlineStr">
        <is>
          <t>Quantité max
(marché-cadre)</t>
        </is>
      </c>
      <c r="AR3" s="29" t="inlineStr">
        <is>
          <t>Montant DQE</t>
        </is>
      </c>
      <c r="AS3" s="29" t="inlineStr">
        <is>
          <t>Montant BPDE</t>
        </is>
      </c>
      <c r="AT3" s="29" t="inlineStr">
        <is>
          <t>Qté max
&gt; 2 × min</t>
        </is>
      </c>
    </row>
    <row r="4">
      <c r="A4" s="35">
        <f>IF(BPU!$A7="","",BPU!$A7)</f>
        <v>1</v>
      </c>
      <c r="B4" s="44" t="str">
        <f>IF(BPU!$B7="","",BPU!$B7)</f>
        <v>Exemple fictif : prestation mesurée au mètre carré</v>
      </c>
      <c r="C4" s="35" t="str">
        <f>IF(BPU!$C7="","",BPU!$C7)</f>
        <v>m²</v>
      </c>
      <c r="D4" s="44">
        <f>IF(DQE!$D7="","",DQE!$D7)</f>
        <v>12</v>
      </c>
      <c r="E4" s="37">
        <f>IF(BPU!$D7="","",BPU!$D7)</f>
        <v>150</v>
      </c>
      <c r="F4" s="35" t="str">
        <f t="shared" ref="F4:F1003" si="0">IF($B4="",IF(OR($A4&lt;&gt;"",$C4&lt;&gt;"",$E4&lt;&gt;"",$D4&lt;&gt;"",$AP4&lt;&gt;"",$AQ4&lt;&gt;""),"Sans désignation",""),IF(AND($C4="",$E4="",$D4="",$AP4="",$AQ4=""),IF(OR(LEFT(LOWER(TRIM($B4&amp;"")),10)="sous-total",LEFT(LOWER(TRIM($B4&amp;"")),10)="sous total",LEFT(LOWER(TRIM($B4&amp;"")),7)="s/total",LEFT(LOWER(TRIM($B4&amp;"")),14)="المجموع الفرعي",LEFT(LOWER(TRIM($B4&amp;"")),10)="مجموع فرعي"),"Sous-total","Titre"),"Ligne"))</f>
        <v>Ligne</v>
      </c>
      <c r="G4" s="44" t="str">
        <f t="shared" ref="G4:G1003" si="1">IF($F4="","",IF($F4="Titre","Titre de chapitre (non chiffré)",IF($F4="Sous-total","Sous-total (calculé)",IF($AN4&lt;&gt;"","À corriger : "&amp;MID($AN4,4,300),IF($AO4&lt;&gt;"","À vérifier : "&amp;MID($AO4,4,200),"OK")))))</f>
        <v>OK</v>
      </c>
      <c r="H4" s="36" t="n"/>
      <c r="I4" s="23" t="n"/>
      <c r="J4" s="36" t="n"/>
      <c r="K4" s="36" t="n"/>
      <c r="L4" s="44" t="str">
        <f t="shared" ref="L4:L1003" si="2">IF(NOT($AM$1=1),"",IF(AND(NOT(COUNTA($H4:$K4)&gt;0),NOT($F4&lt;&gt;"")),"",IF(NOT(COUNTA($H4:$K4)&gt;0),"Absente du modèle collé",IF(NOT($F4&lt;&gt;""),"Absente du classeur",IF($AI4+$AJ4+$AK4+$AL4=0,"OK",MID(IF($AI4=1," ; Désignation","")&amp;IF($AJ4=1," ; Unité","")&amp;IF($AK4=1," ; Quantité","")&amp;IF($AL4=1," ; N°",""),4,100))))))</f>
        <v/>
      </c>
      <c r="M4" s="35">
        <f t="shared" ref="M4:M1003" si="3">IF($F4="","",IF(AND($F4="Ligne",$E4=""),1,0))</f>
        <v>0</v>
      </c>
      <c r="N4" s="35">
        <f t="shared" ref="N4:N1003" si="4">IF($F4="","",IF(ISNUMBER($E4),IF($E4&lt;0,1,0),0))</f>
        <v>0</v>
      </c>
      <c r="O4" s="35">
        <f t="shared" ref="O4:O1003" si="5">IF($F4="","",IF(ISNUMBER($E4),IF($E4=0,1,0),0))</f>
        <v>0</v>
      </c>
      <c r="P4" s="35">
        <f t="shared" ref="P4:P1003" si="6">IF($F4="","",IF(ISNUMBER($E4),IF(ABS(ROUND($E4,2)-$E4)&gt;0.0000001,1,0),0))</f>
        <v>0</v>
      </c>
      <c r="Q4" s="35">
        <f t="shared" ref="Q4:Q1003" si="7">IF($F4="","",IF(OR(AND($E4&lt;&gt;"",NOT(ISNUMBER($E4))),AND($D4&lt;&gt;"",NOT(ISNUMBER($D4))),AND($AP4&lt;&gt;"",NOT(ISNUMBER($AP4))),AND($AQ4&lt;&gt;"",NOT(ISNUMBER($AQ4)))),1,0))</f>
        <v>0</v>
      </c>
      <c r="R4" s="35">
        <f t="shared" ref="R4:R1003" si="8">IF($F4="","",IF(AND($F4="Ligne",IF(OR($AP4&lt;&gt;"",$AQ4&lt;&gt;""),OR($AP4="",$AQ4=""),$D4="")),1,0))</f>
        <v>0</v>
      </c>
      <c r="S4" s="35">
        <f t="shared" ref="S4:S1003" si="9">IF($F4="","",IF(OR(AND(ISNUMBER($D4),$D4&lt;0),AND(ISNUMBER($AP4),$AP4&lt;0),AND(ISNUMBER($AQ4),$AQ4&lt;0)),1,0))</f>
        <v>0</v>
      </c>
      <c r="T4" s="35">
        <f t="shared" ref="T4:T1003" si="10">IF($F4="","",IF(AND($F4="Ligne",$C4=""),1,0))</f>
        <v>0</v>
      </c>
      <c r="U4" s="35">
        <f t="shared" ref="U4:U1003" si="11">IF($F4="","",IF($F4="Sans désignation",1,0))</f>
        <v>0</v>
      </c>
      <c r="V4" s="35">
        <f t="shared" ref="V4:V1003" si="12">IF($F4&lt;&gt;"Ligne",IF($F4="","",0),IF($A4="",0,IF(COUNTIFS($A$4:$A$1003,$A4,$F$4:$F$1003,"Ligne")&gt;1,1,0)))</f>
        <v>0</v>
      </c>
      <c r="W4" s="77">
        <f t="shared" ref="W4:W1003" si="13">IF($F4="","",IF($F4="Ligne",IF(AND(ISNUMBER($D4),ISNUMBER($E4)),ROUND($D4*$E4,2),0),0))</f>
        <v>1800</v>
      </c>
      <c r="X4" s="35">
        <f t="shared" ref="X4:X1003" si="14">IF($F4="","",IF($F4="Ligne",IF(ABS(N($AR4)-$W4)&gt;0.005,1,0),IF($F4="Sous-total",IF(ABS(N($AR4)-$AD4)&gt;0.005,1,0),0)))</f>
        <v>0</v>
      </c>
      <c r="Y4" s="35">
        <f t="shared" ref="Y4:Y1003" si="15">IF($F4="","",IF(OR($F4="Ligne",$F4="Sous-total"),IF(ABS(N($AS4)-N($AR4))&gt;0.005,1,0),0))</f>
        <v>0</v>
      </c>
      <c r="Z4" s="35" t="str">
        <f t="shared" ref="Z4:Z1003" si="16">IF(NOT($AM$1=1),"",IF(AND(COUNTA($H4:$K4)&gt;0,$F4&lt;&gt;""),IF($AI4+$AJ4+$AK4&gt;0,1,0),IF(OR(COUNTA($H4:$K4)&gt;0,$F4&lt;&gt;""),1,"")))</f>
        <v/>
      </c>
      <c r="AA4" s="35" t="str">
        <f t="shared" ref="AA4:AA1003" si="17">IF(NOT($AM$1=1),"",IF(AND(COUNTA($H4:$K4)&gt;0,$F4&lt;&gt;""),$AL4,""))</f>
        <v/>
      </c>
      <c r="AB4" s="77">
        <f>ROUND(N($W4),2)</f>
        <v>1800</v>
      </c>
      <c r="AC4" s="77">
        <f>IF($F4="Sous-total",$AB4,0)</f>
        <v>0</v>
      </c>
      <c r="AD4" s="77">
        <f>IF($F4="Sous-total",ROUND($AB4-0,2),0)</f>
        <v>0</v>
      </c>
      <c r="AE4" s="78">
        <f t="shared" ref="AE4:AE1003" si="18">IF($F4="","",IF($F4="Ligne",IF(AND(ISNUMBER($D4),ISNUMBER($E4)),$D4*$E4,0),0))</f>
        <v>1800</v>
      </c>
      <c r="AF4" s="35">
        <f t="shared" ref="AF4:AF1003" si="19">IF($F4="","",IF(AND(ISNUMBER($AP4),ISNUMBER($AQ4)),IF($AP4&gt;$AQ4,1,0),0))</f>
        <v>0</v>
      </c>
      <c r="AG4" s="77">
        <f t="shared" ref="AG4:AG1003" si="20">IF($F4="","",IF($F4="Ligne",IF(AND(ISNUMBER($AP4),ISNUMBER($E4)),ROUND($AP4*$E4,2),0),0))</f>
        <v>0</v>
      </c>
      <c r="AH4" s="77">
        <f t="shared" ref="AH4:AH1003" si="21">IF($F4="","",IF($F4="Ligne",IF(AND(ISNUMBER($AQ4),ISNUMBER($E4)),ROUND($AQ4*$E4,2),0),0))</f>
        <v>0</v>
      </c>
      <c r="AI4" s="35">
        <f t="shared" ref="AI4:AI1003" si="22">IF(AND($AM$1=1,COUNTA($H4:$K4)&gt;0,$F4&lt;&gt;""),IF(TRIM(SUBSTITUTE(SUBSTITUTE($I4&amp;"",CHAR(160)," "),CHAR(10)," "))&lt;&gt;TRIM(SUBSTITUTE(SUBSTITUTE($B4&amp;"",CHAR(160)," "),CHAR(10)," ")),1,0),0)</f>
        <v>0</v>
      </c>
      <c r="AJ4" s="35">
        <f t="shared" ref="AJ4:AJ1003" si="23">IF(AND($AM$1=1,COUNTA($H4:$K4)&gt;0,$F4&lt;&gt;""),IF(TRIM(SUBSTITUTE(SUBSTITUTE($J4&amp;"",CHAR(160)," "),CHAR(10)," "))&lt;&gt;TRIM(SUBSTITUTE(SUBSTITUTE($C4&amp;"",CHAR(160)," "),CHAR(10)," ")),1,0),0)</f>
        <v>0</v>
      </c>
      <c r="AK4" s="35">
        <f t="shared" ref="AK4:AK1003" si="24">IF(AND($AM$1=1,COUNTA($H4:$K4)&gt;0,$F4&lt;&gt;""),IF(AND($K4="",$D4=""),0,IF(AND(ISNUMBER($K4),ISNUMBER($D4)),IF(ABS($K4-$D4)&lt;0.0000001,0,1),IF(AND($K4&lt;&gt;"",NOT(ISNUMBER($K4)),ISNUMBER($D4)),IFERROR(IF(ABS(VALUE(TRIM(SUBSTITUTE(SUBSTITUTE($K4&amp;"",CHAR(160)," "),CHAR(10)," ")))-$D4)&lt;0.0000001,0,1),1),1))),0)</f>
        <v>0</v>
      </c>
      <c r="AL4" s="35">
        <f t="shared" ref="AL4:AL1003" si="25">IF(AND($AM$1=1,COUNTA($H4:$K4)&gt;0,$F4&lt;&gt;""),IF(TRIM(SUBSTITUTE(SUBSTITUTE($H4&amp;"",CHAR(160)," "),CHAR(10)," "))&lt;&gt;TRIM(SUBSTITUTE(SUBSTITUTE($A4&amp;"",CHAR(160)," "),CHAR(10)," ")),1,0),0)</f>
        <v>0</v>
      </c>
      <c r="AM4" s="35" t="n"/>
      <c r="AN4" s="44" t="str">
        <f t="shared" ref="AN4:AN1003" si="26">IF($F4="","",IF($M4=1," ; prix manquant","")&amp;IF($N4=1," ; prix négatif","")&amp;IF($P4=1," ; plus de 2 décimales","")&amp;IF($Q4=1," ; texte au lieu d'un nombre","")&amp;IF($R4=1," ; quantité manquante","")&amp;IF($S4=1," ; quantité négative","")&amp;IF($T4=1," ; unité manquante","")&amp;IF($U4=1," ; données sans désignation","")&amp;IF($AF4=1," ; quantité min &gt; max","")&amp;IF($X4=1," ; formule DQE écrasée","")&amp;IF($Y4=1," ; formule BPDE écrasée","")&amp;IF($Z4=1," ; différent du modèle",""))</f>
        <v/>
      </c>
      <c r="AO4" s="44" t="str">
        <f t="shared" ref="AO4:AO1003" si="27">IF($F4="","",IF($O4=1," ; prix nul (poste pour mémoire ?)","")&amp;IF($V4=1," ; N° en double","")&amp;IF($AT4=1," ; quantité max &gt; 2 × min (art. 7-1)","")&amp;IF($AA4=1," ; N° différent du modèle",""))</f>
        <v/>
      </c>
      <c r="AP4" s="35" t="str">
        <f>IF('DQE marché-cadre'!$D7="","",'DQE marché-cadre'!$D7)</f>
        <v/>
      </c>
      <c r="AQ4" s="35" t="str">
        <f>IF('DQE marché-cadre'!$E7="","",'DQE marché-cadre'!$E7)</f>
        <v/>
      </c>
      <c r="AR4" s="77">
        <f>DQE!$F7</f>
        <v>1800</v>
      </c>
      <c r="AS4" s="77">
        <f>BPDE!$G7</f>
        <v>1800</v>
      </c>
      <c r="AT4" s="35">
        <f t="shared" ref="AT4:AT1003" si="28">IF($F4="","",IF(AND(ISNUMBER($AP4),ISNUMBER($AQ4)),IF($AQ4&gt;2*$AP4+0.0000001,1,0),0))</f>
        <v>0</v>
      </c>
    </row>
    <row r="5">
      <c r="A5" s="35">
        <f>IF(BPU!$A8="","",BPU!$A8)</f>
        <v>2</v>
      </c>
      <c r="B5" s="44" t="str">
        <f>IF(BPU!$B8="","",BPU!$B8)</f>
        <v>Exemple fictif : prestation mesurée au mètre linéaire</v>
      </c>
      <c r="C5" s="35" t="str">
        <f>IF(BPU!$C8="","",BPU!$C8)</f>
        <v>ml</v>
      </c>
      <c r="D5" s="44">
        <f>IF(DQE!$D8="","",DQE!$D8)</f>
        <v>20</v>
      </c>
      <c r="E5" s="37">
        <f>IF(BPU!$D8="","",BPU!$D8)</f>
        <v>75</v>
      </c>
      <c r="F5" s="35" t="str">
        <f t="shared" si="0"/>
        <v>Ligne</v>
      </c>
      <c r="G5" s="44" t="str">
        <f t="shared" si="1"/>
        <v>OK</v>
      </c>
      <c r="H5" s="36" t="n"/>
      <c r="I5" s="23" t="n"/>
      <c r="J5" s="36" t="n"/>
      <c r="K5" s="36" t="n"/>
      <c r="L5" s="44" t="str">
        <f t="shared" si="2"/>
        <v/>
      </c>
      <c r="M5" s="35">
        <f t="shared" si="3"/>
        <v>0</v>
      </c>
      <c r="N5" s="35">
        <f t="shared" si="4"/>
        <v>0</v>
      </c>
      <c r="O5" s="35">
        <f t="shared" si="5"/>
        <v>0</v>
      </c>
      <c r="P5" s="35">
        <f t="shared" si="6"/>
        <v>0</v>
      </c>
      <c r="Q5" s="35">
        <f t="shared" si="7"/>
        <v>0</v>
      </c>
      <c r="R5" s="35">
        <f t="shared" si="8"/>
        <v>0</v>
      </c>
      <c r="S5" s="35">
        <f t="shared" si="9"/>
        <v>0</v>
      </c>
      <c r="T5" s="35">
        <f t="shared" si="10"/>
        <v>0</v>
      </c>
      <c r="U5" s="35">
        <f t="shared" si="11"/>
        <v>0</v>
      </c>
      <c r="V5" s="35">
        <f t="shared" si="12"/>
        <v>0</v>
      </c>
      <c r="W5" s="77">
        <f t="shared" si="13"/>
        <v>1500</v>
      </c>
      <c r="X5" s="35">
        <f t="shared" si="14"/>
        <v>0</v>
      </c>
      <c r="Y5" s="35">
        <f t="shared" si="15"/>
        <v>0</v>
      </c>
      <c r="Z5" s="35" t="str">
        <f t="shared" si="16"/>
        <v/>
      </c>
      <c r="AA5" s="35" t="str">
        <f t="shared" si="17"/>
        <v/>
      </c>
      <c r="AB5" s="77">
        <f t="shared" ref="AB5:AB1003" si="29">ROUND($AB4+N($W5),2)</f>
        <v>3300</v>
      </c>
      <c r="AC5" s="77">
        <f t="shared" ref="AC5:AC1003" si="30">IF($F5="Sous-total",$AB5,$AC4)</f>
        <v>0</v>
      </c>
      <c r="AD5" s="77">
        <f t="shared" ref="AD5:AD1003" si="31">IF($F5="Sous-total",ROUND($AB5-$AC4,2),0)</f>
        <v>0</v>
      </c>
      <c r="AE5" s="78">
        <f t="shared" si="18"/>
        <v>1500</v>
      </c>
      <c r="AF5" s="35">
        <f t="shared" si="19"/>
        <v>0</v>
      </c>
      <c r="AG5" s="77">
        <f t="shared" si="20"/>
        <v>0</v>
      </c>
      <c r="AH5" s="77">
        <f t="shared" si="21"/>
        <v>0</v>
      </c>
      <c r="AI5" s="35">
        <f t="shared" si="22"/>
        <v>0</v>
      </c>
      <c r="AJ5" s="35">
        <f t="shared" si="23"/>
        <v>0</v>
      </c>
      <c r="AK5" s="35">
        <f t="shared" si="24"/>
        <v>0</v>
      </c>
      <c r="AL5" s="35">
        <f t="shared" si="25"/>
        <v>0</v>
      </c>
      <c r="AM5" s="35" t="n"/>
      <c r="AN5" s="44" t="str">
        <f t="shared" si="26"/>
        <v/>
      </c>
      <c r="AO5" s="44" t="str">
        <f t="shared" si="27"/>
        <v/>
      </c>
      <c r="AP5" s="35" t="str">
        <f>IF('DQE marché-cadre'!$D8="","",'DQE marché-cadre'!$D8)</f>
        <v/>
      </c>
      <c r="AQ5" s="35" t="str">
        <f>IF('DQE marché-cadre'!$E8="","",'DQE marché-cadre'!$E8)</f>
        <v/>
      </c>
      <c r="AR5" s="77">
        <f>DQE!$F8</f>
        <v>1500</v>
      </c>
      <c r="AS5" s="77">
        <f>BPDE!$G8</f>
        <v>1500</v>
      </c>
      <c r="AT5" s="35">
        <f t="shared" si="28"/>
        <v>0</v>
      </c>
    </row>
    <row r="6">
      <c r="A6" s="35">
        <f>IF(BPU!$A9="","",BPU!$A9)</f>
        <v>3</v>
      </c>
      <c r="B6" s="44" t="str">
        <f>IF(BPU!$B9="","",BPU!$B9)</f>
        <v>Exemple fictif : poste détaillé dans la feuille Sous-détail</v>
      </c>
      <c r="C6" s="35" t="str">
        <f>IF(BPU!$C9="","",BPU!$C9)</f>
        <v>u</v>
      </c>
      <c r="D6" s="44">
        <f>IF(DQE!$D9="","",DQE!$D9)</f>
        <v>30</v>
      </c>
      <c r="E6" s="37">
        <f>IF(BPU!$D9="","",BPU!$D9)</f>
        <v>101.2</v>
      </c>
      <c r="F6" s="35" t="str">
        <f t="shared" si="0"/>
        <v>Ligne</v>
      </c>
      <c r="G6" s="44" t="str">
        <f t="shared" si="1"/>
        <v>OK</v>
      </c>
      <c r="H6" s="36" t="n"/>
      <c r="I6" s="23" t="n"/>
      <c r="J6" s="36" t="n"/>
      <c r="K6" s="36" t="n"/>
      <c r="L6" s="44" t="str">
        <f t="shared" si="2"/>
        <v/>
      </c>
      <c r="M6" s="35">
        <f t="shared" si="3"/>
        <v>0</v>
      </c>
      <c r="N6" s="35">
        <f t="shared" si="4"/>
        <v>0</v>
      </c>
      <c r="O6" s="35">
        <f t="shared" si="5"/>
        <v>0</v>
      </c>
      <c r="P6" s="35">
        <f t="shared" si="6"/>
        <v>0</v>
      </c>
      <c r="Q6" s="35">
        <f t="shared" si="7"/>
        <v>0</v>
      </c>
      <c r="R6" s="35">
        <f t="shared" si="8"/>
        <v>0</v>
      </c>
      <c r="S6" s="35">
        <f t="shared" si="9"/>
        <v>0</v>
      </c>
      <c r="T6" s="35">
        <f t="shared" si="10"/>
        <v>0</v>
      </c>
      <c r="U6" s="35">
        <f t="shared" si="11"/>
        <v>0</v>
      </c>
      <c r="V6" s="35">
        <f t="shared" si="12"/>
        <v>0</v>
      </c>
      <c r="W6" s="77">
        <f t="shared" si="13"/>
        <v>3036</v>
      </c>
      <c r="X6" s="35">
        <f t="shared" si="14"/>
        <v>0</v>
      </c>
      <c r="Y6" s="35">
        <f t="shared" si="15"/>
        <v>0</v>
      </c>
      <c r="Z6" s="35" t="str">
        <f t="shared" si="16"/>
        <v/>
      </c>
      <c r="AA6" s="35" t="str">
        <f t="shared" si="17"/>
        <v/>
      </c>
      <c r="AB6" s="77">
        <f t="shared" si="29"/>
        <v>6336</v>
      </c>
      <c r="AC6" s="77">
        <f t="shared" si="30"/>
        <v>0</v>
      </c>
      <c r="AD6" s="77">
        <f t="shared" si="31"/>
        <v>0</v>
      </c>
      <c r="AE6" s="78">
        <f t="shared" si="18"/>
        <v>3036</v>
      </c>
      <c r="AF6" s="35">
        <f t="shared" si="19"/>
        <v>0</v>
      </c>
      <c r="AG6" s="77">
        <f t="shared" si="20"/>
        <v>0</v>
      </c>
      <c r="AH6" s="77">
        <f t="shared" si="21"/>
        <v>0</v>
      </c>
      <c r="AI6" s="35">
        <f t="shared" si="22"/>
        <v>0</v>
      </c>
      <c r="AJ6" s="35">
        <f t="shared" si="23"/>
        <v>0</v>
      </c>
      <c r="AK6" s="35">
        <f t="shared" si="24"/>
        <v>0</v>
      </c>
      <c r="AL6" s="35">
        <f t="shared" si="25"/>
        <v>0</v>
      </c>
      <c r="AM6" s="35" t="n"/>
      <c r="AN6" s="44" t="str">
        <f t="shared" si="26"/>
        <v/>
      </c>
      <c r="AO6" s="44" t="str">
        <f t="shared" si="27"/>
        <v/>
      </c>
      <c r="AP6" s="35" t="str">
        <f>IF('DQE marché-cadre'!$D9="","",'DQE marché-cadre'!$D9)</f>
        <v/>
      </c>
      <c r="AQ6" s="35" t="str">
        <f>IF('DQE marché-cadre'!$E9="","",'DQE marché-cadre'!$E9)</f>
        <v/>
      </c>
      <c r="AR6" s="77">
        <f>DQE!$F9</f>
        <v>3036</v>
      </c>
      <c r="AS6" s="77">
        <f>BPDE!$G9</f>
        <v>3036</v>
      </c>
      <c r="AT6" s="35">
        <f t="shared" si="28"/>
        <v>0</v>
      </c>
    </row>
    <row r="7">
      <c r="A7" s="35" t="str">
        <f>IF(BPU!$A10="","",BPU!$A10)</f>
        <v/>
      </c>
      <c r="B7" s="44" t="str">
        <f>IF(BPU!$B10="","",BPU!$B10)</f>
        <v/>
      </c>
      <c r="C7" s="35" t="str">
        <f>IF(BPU!$C10="","",BPU!$C10)</f>
        <v/>
      </c>
      <c r="D7" s="44" t="str">
        <f>IF(DQE!$D10="","",DQE!$D10)</f>
        <v/>
      </c>
      <c r="E7" s="37" t="str">
        <f>IF(BPU!$D10="","",BPU!$D10)</f>
        <v/>
      </c>
      <c r="F7" s="35" t="str">
        <f t="shared" si="0"/>
        <v/>
      </c>
      <c r="G7" s="44" t="str">
        <f t="shared" si="1"/>
        <v/>
      </c>
      <c r="H7" s="36" t="n"/>
      <c r="I7" s="23" t="n"/>
      <c r="J7" s="36" t="n"/>
      <c r="K7" s="36" t="n"/>
      <c r="L7" s="44" t="str">
        <f t="shared" si="2"/>
        <v/>
      </c>
      <c r="M7" s="35" t="str">
        <f t="shared" si="3"/>
        <v/>
      </c>
      <c r="N7" s="35" t="str">
        <f t="shared" si="4"/>
        <v/>
      </c>
      <c r="O7" s="35" t="str">
        <f t="shared" si="5"/>
        <v/>
      </c>
      <c r="P7" s="35" t="str">
        <f t="shared" si="6"/>
        <v/>
      </c>
      <c r="Q7" s="35" t="str">
        <f t="shared" si="7"/>
        <v/>
      </c>
      <c r="R7" s="35" t="str">
        <f t="shared" si="8"/>
        <v/>
      </c>
      <c r="S7" s="35" t="str">
        <f t="shared" si="9"/>
        <v/>
      </c>
      <c r="T7" s="35" t="str">
        <f t="shared" si="10"/>
        <v/>
      </c>
      <c r="U7" s="35" t="str">
        <f t="shared" si="11"/>
        <v/>
      </c>
      <c r="V7" s="35" t="str">
        <f t="shared" si="12"/>
        <v/>
      </c>
      <c r="W7" s="77" t="str">
        <f t="shared" si="13"/>
        <v/>
      </c>
      <c r="X7" s="35" t="str">
        <f t="shared" si="14"/>
        <v/>
      </c>
      <c r="Y7" s="35" t="str">
        <f t="shared" si="15"/>
        <v/>
      </c>
      <c r="Z7" s="35" t="str">
        <f t="shared" si="16"/>
        <v/>
      </c>
      <c r="AA7" s="35" t="str">
        <f t="shared" si="17"/>
        <v/>
      </c>
      <c r="AB7" s="77">
        <f t="shared" si="29"/>
        <v>6336</v>
      </c>
      <c r="AC7" s="77">
        <f t="shared" si="30"/>
        <v>0</v>
      </c>
      <c r="AD7" s="77">
        <f t="shared" si="31"/>
        <v>0</v>
      </c>
      <c r="AE7" s="78" t="str">
        <f t="shared" si="18"/>
        <v/>
      </c>
      <c r="AF7" s="35" t="str">
        <f t="shared" si="19"/>
        <v/>
      </c>
      <c r="AG7" s="77" t="str">
        <f t="shared" si="20"/>
        <v/>
      </c>
      <c r="AH7" s="77" t="str">
        <f t="shared" si="21"/>
        <v/>
      </c>
      <c r="AI7" s="35">
        <f t="shared" si="22"/>
        <v>0</v>
      </c>
      <c r="AJ7" s="35">
        <f t="shared" si="23"/>
        <v>0</v>
      </c>
      <c r="AK7" s="35">
        <f t="shared" si="24"/>
        <v>0</v>
      </c>
      <c r="AL7" s="35">
        <f t="shared" si="25"/>
        <v>0</v>
      </c>
      <c r="AM7" s="35" t="n"/>
      <c r="AN7" s="44" t="str">
        <f t="shared" si="26"/>
        <v/>
      </c>
      <c r="AO7" s="44" t="str">
        <f t="shared" si="27"/>
        <v/>
      </c>
      <c r="AP7" s="35" t="str">
        <f>IF('DQE marché-cadre'!$D10="","",'DQE marché-cadre'!$D10)</f>
        <v/>
      </c>
      <c r="AQ7" s="35" t="str">
        <f>IF('DQE marché-cadre'!$E10="","",'DQE marché-cadre'!$E10)</f>
        <v/>
      </c>
      <c r="AR7" s="77" t="str">
        <f>DQE!$F10</f>
        <v/>
      </c>
      <c r="AS7" s="77" t="str">
        <f>BPDE!$G10</f>
        <v/>
      </c>
      <c r="AT7" s="35" t="str">
        <f t="shared" si="28"/>
        <v/>
      </c>
    </row>
    <row r="8">
      <c r="A8" s="35" t="str">
        <f>IF(BPU!$A11="","",BPU!$A11)</f>
        <v/>
      </c>
      <c r="B8" s="44" t="str">
        <f>IF(BPU!$B11="","",BPU!$B11)</f>
        <v/>
      </c>
      <c r="C8" s="35" t="str">
        <f>IF(BPU!$C11="","",BPU!$C11)</f>
        <v/>
      </c>
      <c r="D8" s="44" t="str">
        <f>IF(DQE!$D11="","",DQE!$D11)</f>
        <v/>
      </c>
      <c r="E8" s="37" t="str">
        <f>IF(BPU!$D11="","",BPU!$D11)</f>
        <v/>
      </c>
      <c r="F8" s="35" t="str">
        <f t="shared" si="0"/>
        <v/>
      </c>
      <c r="G8" s="44" t="str">
        <f t="shared" si="1"/>
        <v/>
      </c>
      <c r="H8" s="36" t="n"/>
      <c r="I8" s="23" t="n"/>
      <c r="J8" s="36" t="n"/>
      <c r="K8" s="36" t="n"/>
      <c r="L8" s="44" t="str">
        <f t="shared" si="2"/>
        <v/>
      </c>
      <c r="M8" s="35" t="str">
        <f t="shared" si="3"/>
        <v/>
      </c>
      <c r="N8" s="35" t="str">
        <f t="shared" si="4"/>
        <v/>
      </c>
      <c r="O8" s="35" t="str">
        <f t="shared" si="5"/>
        <v/>
      </c>
      <c r="P8" s="35" t="str">
        <f t="shared" si="6"/>
        <v/>
      </c>
      <c r="Q8" s="35" t="str">
        <f t="shared" si="7"/>
        <v/>
      </c>
      <c r="R8" s="35" t="str">
        <f t="shared" si="8"/>
        <v/>
      </c>
      <c r="S8" s="35" t="str">
        <f t="shared" si="9"/>
        <v/>
      </c>
      <c r="T8" s="35" t="str">
        <f t="shared" si="10"/>
        <v/>
      </c>
      <c r="U8" s="35" t="str">
        <f t="shared" si="11"/>
        <v/>
      </c>
      <c r="V8" s="35" t="str">
        <f t="shared" si="12"/>
        <v/>
      </c>
      <c r="W8" s="77" t="str">
        <f t="shared" si="13"/>
        <v/>
      </c>
      <c r="X8" s="35" t="str">
        <f t="shared" si="14"/>
        <v/>
      </c>
      <c r="Y8" s="35" t="str">
        <f t="shared" si="15"/>
        <v/>
      </c>
      <c r="Z8" s="35" t="str">
        <f t="shared" si="16"/>
        <v/>
      </c>
      <c r="AA8" s="35" t="str">
        <f t="shared" si="17"/>
        <v/>
      </c>
      <c r="AB8" s="77">
        <f t="shared" si="29"/>
        <v>6336</v>
      </c>
      <c r="AC8" s="77">
        <f t="shared" si="30"/>
        <v>0</v>
      </c>
      <c r="AD8" s="77">
        <f t="shared" si="31"/>
        <v>0</v>
      </c>
      <c r="AE8" s="78" t="str">
        <f t="shared" si="18"/>
        <v/>
      </c>
      <c r="AF8" s="35" t="str">
        <f t="shared" si="19"/>
        <v/>
      </c>
      <c r="AG8" s="77" t="str">
        <f t="shared" si="20"/>
        <v/>
      </c>
      <c r="AH8" s="77" t="str">
        <f t="shared" si="21"/>
        <v/>
      </c>
      <c r="AI8" s="35">
        <f t="shared" si="22"/>
        <v>0</v>
      </c>
      <c r="AJ8" s="35">
        <f t="shared" si="23"/>
        <v>0</v>
      </c>
      <c r="AK8" s="35">
        <f t="shared" si="24"/>
        <v>0</v>
      </c>
      <c r="AL8" s="35">
        <f t="shared" si="25"/>
        <v>0</v>
      </c>
      <c r="AM8" s="35" t="n"/>
      <c r="AN8" s="44" t="str">
        <f t="shared" si="26"/>
        <v/>
      </c>
      <c r="AO8" s="44" t="str">
        <f t="shared" si="27"/>
        <v/>
      </c>
      <c r="AP8" s="35" t="str">
        <f>IF('DQE marché-cadre'!$D11="","",'DQE marché-cadre'!$D11)</f>
        <v/>
      </c>
      <c r="AQ8" s="35" t="str">
        <f>IF('DQE marché-cadre'!$E11="","",'DQE marché-cadre'!$E11)</f>
        <v/>
      </c>
      <c r="AR8" s="77" t="str">
        <f>DQE!$F11</f>
        <v/>
      </c>
      <c r="AS8" s="77" t="str">
        <f>BPDE!$G11</f>
        <v/>
      </c>
      <c r="AT8" s="35" t="str">
        <f t="shared" si="28"/>
        <v/>
      </c>
    </row>
    <row r="9">
      <c r="A9" s="35" t="str">
        <f>IF(BPU!$A12="","",BPU!$A12)</f>
        <v/>
      </c>
      <c r="B9" s="44" t="str">
        <f>IF(BPU!$B12="","",BPU!$B12)</f>
        <v/>
      </c>
      <c r="C9" s="35" t="str">
        <f>IF(BPU!$C12="","",BPU!$C12)</f>
        <v/>
      </c>
      <c r="D9" s="44" t="str">
        <f>IF(DQE!$D12="","",DQE!$D12)</f>
        <v/>
      </c>
      <c r="E9" s="37" t="str">
        <f>IF(BPU!$D12="","",BPU!$D12)</f>
        <v/>
      </c>
      <c r="F9" s="35" t="str">
        <f t="shared" si="0"/>
        <v/>
      </c>
      <c r="G9" s="44" t="str">
        <f t="shared" si="1"/>
        <v/>
      </c>
      <c r="H9" s="36" t="n"/>
      <c r="I9" s="23" t="n"/>
      <c r="J9" s="36" t="n"/>
      <c r="K9" s="36" t="n"/>
      <c r="L9" s="44" t="str">
        <f t="shared" si="2"/>
        <v/>
      </c>
      <c r="M9" s="35" t="str">
        <f t="shared" si="3"/>
        <v/>
      </c>
      <c r="N9" s="35" t="str">
        <f t="shared" si="4"/>
        <v/>
      </c>
      <c r="O9" s="35" t="str">
        <f t="shared" si="5"/>
        <v/>
      </c>
      <c r="P9" s="35" t="str">
        <f t="shared" si="6"/>
        <v/>
      </c>
      <c r="Q9" s="35" t="str">
        <f t="shared" si="7"/>
        <v/>
      </c>
      <c r="R9" s="35" t="str">
        <f t="shared" si="8"/>
        <v/>
      </c>
      <c r="S9" s="35" t="str">
        <f t="shared" si="9"/>
        <v/>
      </c>
      <c r="T9" s="35" t="str">
        <f t="shared" si="10"/>
        <v/>
      </c>
      <c r="U9" s="35" t="str">
        <f t="shared" si="11"/>
        <v/>
      </c>
      <c r="V9" s="35" t="str">
        <f t="shared" si="12"/>
        <v/>
      </c>
      <c r="W9" s="77" t="str">
        <f t="shared" si="13"/>
        <v/>
      </c>
      <c r="X9" s="35" t="str">
        <f t="shared" si="14"/>
        <v/>
      </c>
      <c r="Y9" s="35" t="str">
        <f t="shared" si="15"/>
        <v/>
      </c>
      <c r="Z9" s="35" t="str">
        <f t="shared" si="16"/>
        <v/>
      </c>
      <c r="AA9" s="35" t="str">
        <f t="shared" si="17"/>
        <v/>
      </c>
      <c r="AB9" s="77">
        <f t="shared" si="29"/>
        <v>6336</v>
      </c>
      <c r="AC9" s="77">
        <f t="shared" si="30"/>
        <v>0</v>
      </c>
      <c r="AD9" s="77">
        <f t="shared" si="31"/>
        <v>0</v>
      </c>
      <c r="AE9" s="78" t="str">
        <f t="shared" si="18"/>
        <v/>
      </c>
      <c r="AF9" s="35" t="str">
        <f t="shared" si="19"/>
        <v/>
      </c>
      <c r="AG9" s="77" t="str">
        <f t="shared" si="20"/>
        <v/>
      </c>
      <c r="AH9" s="77" t="str">
        <f t="shared" si="21"/>
        <v/>
      </c>
      <c r="AI9" s="35">
        <f t="shared" si="22"/>
        <v>0</v>
      </c>
      <c r="AJ9" s="35">
        <f t="shared" si="23"/>
        <v>0</v>
      </c>
      <c r="AK9" s="35">
        <f t="shared" si="24"/>
        <v>0</v>
      </c>
      <c r="AL9" s="35">
        <f t="shared" si="25"/>
        <v>0</v>
      </c>
      <c r="AM9" s="35" t="n"/>
      <c r="AN9" s="44" t="str">
        <f t="shared" si="26"/>
        <v/>
      </c>
      <c r="AO9" s="44" t="str">
        <f t="shared" si="27"/>
        <v/>
      </c>
      <c r="AP9" s="35" t="str">
        <f>IF('DQE marché-cadre'!$D12="","",'DQE marché-cadre'!$D12)</f>
        <v/>
      </c>
      <c r="AQ9" s="35" t="str">
        <f>IF('DQE marché-cadre'!$E12="","",'DQE marché-cadre'!$E12)</f>
        <v/>
      </c>
      <c r="AR9" s="77" t="str">
        <f>DQE!$F12</f>
        <v/>
      </c>
      <c r="AS9" s="77" t="str">
        <f>BPDE!$G12</f>
        <v/>
      </c>
      <c r="AT9" s="35" t="str">
        <f t="shared" si="28"/>
        <v/>
      </c>
    </row>
    <row r="10">
      <c r="A10" s="35" t="str">
        <f>IF(BPU!$A13="","",BPU!$A13)</f>
        <v/>
      </c>
      <c r="B10" s="44" t="str">
        <f>IF(BPU!$B13="","",BPU!$B13)</f>
        <v/>
      </c>
      <c r="C10" s="35" t="str">
        <f>IF(BPU!$C13="","",BPU!$C13)</f>
        <v/>
      </c>
      <c r="D10" s="44" t="str">
        <f>IF(DQE!$D13="","",DQE!$D13)</f>
        <v/>
      </c>
      <c r="E10" s="37" t="str">
        <f>IF(BPU!$D13="","",BPU!$D13)</f>
        <v/>
      </c>
      <c r="F10" s="35" t="str">
        <f t="shared" si="0"/>
        <v/>
      </c>
      <c r="G10" s="44" t="str">
        <f t="shared" si="1"/>
        <v/>
      </c>
      <c r="H10" s="36" t="n"/>
      <c r="I10" s="23" t="n"/>
      <c r="J10" s="36" t="n"/>
      <c r="K10" s="36" t="n"/>
      <c r="L10" s="44" t="str">
        <f t="shared" si="2"/>
        <v/>
      </c>
      <c r="M10" s="35" t="str">
        <f t="shared" si="3"/>
        <v/>
      </c>
      <c r="N10" s="35" t="str">
        <f t="shared" si="4"/>
        <v/>
      </c>
      <c r="O10" s="35" t="str">
        <f t="shared" si="5"/>
        <v/>
      </c>
      <c r="P10" s="35" t="str">
        <f t="shared" si="6"/>
        <v/>
      </c>
      <c r="Q10" s="35" t="str">
        <f t="shared" si="7"/>
        <v/>
      </c>
      <c r="R10" s="35" t="str">
        <f t="shared" si="8"/>
        <v/>
      </c>
      <c r="S10" s="35" t="str">
        <f t="shared" si="9"/>
        <v/>
      </c>
      <c r="T10" s="35" t="str">
        <f t="shared" si="10"/>
        <v/>
      </c>
      <c r="U10" s="35" t="str">
        <f t="shared" si="11"/>
        <v/>
      </c>
      <c r="V10" s="35" t="str">
        <f t="shared" si="12"/>
        <v/>
      </c>
      <c r="W10" s="77" t="str">
        <f t="shared" si="13"/>
        <v/>
      </c>
      <c r="X10" s="35" t="str">
        <f t="shared" si="14"/>
        <v/>
      </c>
      <c r="Y10" s="35" t="str">
        <f t="shared" si="15"/>
        <v/>
      </c>
      <c r="Z10" s="35" t="str">
        <f t="shared" si="16"/>
        <v/>
      </c>
      <c r="AA10" s="35" t="str">
        <f t="shared" si="17"/>
        <v/>
      </c>
      <c r="AB10" s="77">
        <f t="shared" si="29"/>
        <v>6336</v>
      </c>
      <c r="AC10" s="77">
        <f t="shared" si="30"/>
        <v>0</v>
      </c>
      <c r="AD10" s="77">
        <f t="shared" si="31"/>
        <v>0</v>
      </c>
      <c r="AE10" s="78" t="str">
        <f t="shared" si="18"/>
        <v/>
      </c>
      <c r="AF10" s="35" t="str">
        <f t="shared" si="19"/>
        <v/>
      </c>
      <c r="AG10" s="77" t="str">
        <f t="shared" si="20"/>
        <v/>
      </c>
      <c r="AH10" s="77" t="str">
        <f t="shared" si="21"/>
        <v/>
      </c>
      <c r="AI10" s="35">
        <f t="shared" si="22"/>
        <v>0</v>
      </c>
      <c r="AJ10" s="35">
        <f t="shared" si="23"/>
        <v>0</v>
      </c>
      <c r="AK10" s="35">
        <f t="shared" si="24"/>
        <v>0</v>
      </c>
      <c r="AL10" s="35">
        <f t="shared" si="25"/>
        <v>0</v>
      </c>
      <c r="AM10" s="35" t="n"/>
      <c r="AN10" s="44" t="str">
        <f t="shared" si="26"/>
        <v/>
      </c>
      <c r="AO10" s="44" t="str">
        <f t="shared" si="27"/>
        <v/>
      </c>
      <c r="AP10" s="35" t="str">
        <f>IF('DQE marché-cadre'!$D13="","",'DQE marché-cadre'!$D13)</f>
        <v/>
      </c>
      <c r="AQ10" s="35" t="str">
        <f>IF('DQE marché-cadre'!$E13="","",'DQE marché-cadre'!$E13)</f>
        <v/>
      </c>
      <c r="AR10" s="77" t="str">
        <f>DQE!$F13</f>
        <v/>
      </c>
      <c r="AS10" s="77" t="str">
        <f>BPDE!$G13</f>
        <v/>
      </c>
      <c r="AT10" s="35" t="str">
        <f t="shared" si="28"/>
        <v/>
      </c>
    </row>
    <row r="11">
      <c r="A11" s="35" t="str">
        <f>IF(BPU!$A14="","",BPU!$A14)</f>
        <v/>
      </c>
      <c r="B11" s="44" t="str">
        <f>IF(BPU!$B14="","",BPU!$B14)</f>
        <v/>
      </c>
      <c r="C11" s="35" t="str">
        <f>IF(BPU!$C14="","",BPU!$C14)</f>
        <v/>
      </c>
      <c r="D11" s="44" t="str">
        <f>IF(DQE!$D14="","",DQE!$D14)</f>
        <v/>
      </c>
      <c r="E11" s="37" t="str">
        <f>IF(BPU!$D14="","",BPU!$D14)</f>
        <v/>
      </c>
      <c r="F11" s="35" t="str">
        <f t="shared" si="0"/>
        <v/>
      </c>
      <c r="G11" s="44" t="str">
        <f t="shared" si="1"/>
        <v/>
      </c>
      <c r="H11" s="36" t="n"/>
      <c r="I11" s="23" t="n"/>
      <c r="J11" s="36" t="n"/>
      <c r="K11" s="36" t="n"/>
      <c r="L11" s="44" t="str">
        <f t="shared" si="2"/>
        <v/>
      </c>
      <c r="M11" s="35" t="str">
        <f t="shared" si="3"/>
        <v/>
      </c>
      <c r="N11" s="35" t="str">
        <f t="shared" si="4"/>
        <v/>
      </c>
      <c r="O11" s="35" t="str">
        <f t="shared" si="5"/>
        <v/>
      </c>
      <c r="P11" s="35" t="str">
        <f t="shared" si="6"/>
        <v/>
      </c>
      <c r="Q11" s="35" t="str">
        <f t="shared" si="7"/>
        <v/>
      </c>
      <c r="R11" s="35" t="str">
        <f t="shared" si="8"/>
        <v/>
      </c>
      <c r="S11" s="35" t="str">
        <f t="shared" si="9"/>
        <v/>
      </c>
      <c r="T11" s="35" t="str">
        <f t="shared" si="10"/>
        <v/>
      </c>
      <c r="U11" s="35" t="str">
        <f t="shared" si="11"/>
        <v/>
      </c>
      <c r="V11" s="35" t="str">
        <f t="shared" si="12"/>
        <v/>
      </c>
      <c r="W11" s="77" t="str">
        <f t="shared" si="13"/>
        <v/>
      </c>
      <c r="X11" s="35" t="str">
        <f t="shared" si="14"/>
        <v/>
      </c>
      <c r="Y11" s="35" t="str">
        <f t="shared" si="15"/>
        <v/>
      </c>
      <c r="Z11" s="35" t="str">
        <f t="shared" si="16"/>
        <v/>
      </c>
      <c r="AA11" s="35" t="str">
        <f t="shared" si="17"/>
        <v/>
      </c>
      <c r="AB11" s="77">
        <f t="shared" si="29"/>
        <v>6336</v>
      </c>
      <c r="AC11" s="77">
        <f t="shared" si="30"/>
        <v>0</v>
      </c>
      <c r="AD11" s="77">
        <f t="shared" si="31"/>
        <v>0</v>
      </c>
      <c r="AE11" s="78" t="str">
        <f t="shared" si="18"/>
        <v/>
      </c>
      <c r="AF11" s="35" t="str">
        <f t="shared" si="19"/>
        <v/>
      </c>
      <c r="AG11" s="77" t="str">
        <f t="shared" si="20"/>
        <v/>
      </c>
      <c r="AH11" s="77" t="str">
        <f t="shared" si="21"/>
        <v/>
      </c>
      <c r="AI11" s="35">
        <f t="shared" si="22"/>
        <v>0</v>
      </c>
      <c r="AJ11" s="35">
        <f t="shared" si="23"/>
        <v>0</v>
      </c>
      <c r="AK11" s="35">
        <f t="shared" si="24"/>
        <v>0</v>
      </c>
      <c r="AL11" s="35">
        <f t="shared" si="25"/>
        <v>0</v>
      </c>
      <c r="AM11" s="35" t="n"/>
      <c r="AN11" s="44" t="str">
        <f t="shared" si="26"/>
        <v/>
      </c>
      <c r="AO11" s="44" t="str">
        <f t="shared" si="27"/>
        <v/>
      </c>
      <c r="AP11" s="35" t="str">
        <f>IF('DQE marché-cadre'!$D14="","",'DQE marché-cadre'!$D14)</f>
        <v/>
      </c>
      <c r="AQ11" s="35" t="str">
        <f>IF('DQE marché-cadre'!$E14="","",'DQE marché-cadre'!$E14)</f>
        <v/>
      </c>
      <c r="AR11" s="77" t="str">
        <f>DQE!$F14</f>
        <v/>
      </c>
      <c r="AS11" s="77" t="str">
        <f>BPDE!$G14</f>
        <v/>
      </c>
      <c r="AT11" s="35" t="str">
        <f t="shared" si="28"/>
        <v/>
      </c>
    </row>
    <row r="12">
      <c r="A12" s="35" t="str">
        <f>IF(BPU!$A15="","",BPU!$A15)</f>
        <v/>
      </c>
      <c r="B12" s="44" t="str">
        <f>IF(BPU!$B15="","",BPU!$B15)</f>
        <v/>
      </c>
      <c r="C12" s="35" t="str">
        <f>IF(BPU!$C15="","",BPU!$C15)</f>
        <v/>
      </c>
      <c r="D12" s="44" t="str">
        <f>IF(DQE!$D15="","",DQE!$D15)</f>
        <v/>
      </c>
      <c r="E12" s="37" t="str">
        <f>IF(BPU!$D15="","",BPU!$D15)</f>
        <v/>
      </c>
      <c r="F12" s="35" t="str">
        <f t="shared" si="0"/>
        <v/>
      </c>
      <c r="G12" s="44" t="str">
        <f t="shared" si="1"/>
        <v/>
      </c>
      <c r="H12" s="36" t="n"/>
      <c r="I12" s="23" t="n"/>
      <c r="J12" s="36" t="n"/>
      <c r="K12" s="36" t="n"/>
      <c r="L12" s="44" t="str">
        <f t="shared" si="2"/>
        <v/>
      </c>
      <c r="M12" s="35" t="str">
        <f t="shared" si="3"/>
        <v/>
      </c>
      <c r="N12" s="35" t="str">
        <f t="shared" si="4"/>
        <v/>
      </c>
      <c r="O12" s="35" t="str">
        <f t="shared" si="5"/>
        <v/>
      </c>
      <c r="P12" s="35" t="str">
        <f t="shared" si="6"/>
        <v/>
      </c>
      <c r="Q12" s="35" t="str">
        <f t="shared" si="7"/>
        <v/>
      </c>
      <c r="R12" s="35" t="str">
        <f t="shared" si="8"/>
        <v/>
      </c>
      <c r="S12" s="35" t="str">
        <f t="shared" si="9"/>
        <v/>
      </c>
      <c r="T12" s="35" t="str">
        <f t="shared" si="10"/>
        <v/>
      </c>
      <c r="U12" s="35" t="str">
        <f t="shared" si="11"/>
        <v/>
      </c>
      <c r="V12" s="35" t="str">
        <f t="shared" si="12"/>
        <v/>
      </c>
      <c r="W12" s="77" t="str">
        <f t="shared" si="13"/>
        <v/>
      </c>
      <c r="X12" s="35" t="str">
        <f t="shared" si="14"/>
        <v/>
      </c>
      <c r="Y12" s="35" t="str">
        <f t="shared" si="15"/>
        <v/>
      </c>
      <c r="Z12" s="35" t="str">
        <f t="shared" si="16"/>
        <v/>
      </c>
      <c r="AA12" s="35" t="str">
        <f t="shared" si="17"/>
        <v/>
      </c>
      <c r="AB12" s="77">
        <f t="shared" si="29"/>
        <v>6336</v>
      </c>
      <c r="AC12" s="77">
        <f t="shared" si="30"/>
        <v>0</v>
      </c>
      <c r="AD12" s="77">
        <f t="shared" si="31"/>
        <v>0</v>
      </c>
      <c r="AE12" s="78" t="str">
        <f t="shared" si="18"/>
        <v/>
      </c>
      <c r="AF12" s="35" t="str">
        <f t="shared" si="19"/>
        <v/>
      </c>
      <c r="AG12" s="77" t="str">
        <f t="shared" si="20"/>
        <v/>
      </c>
      <c r="AH12" s="77" t="str">
        <f t="shared" si="21"/>
        <v/>
      </c>
      <c r="AI12" s="35">
        <f t="shared" si="22"/>
        <v>0</v>
      </c>
      <c r="AJ12" s="35">
        <f t="shared" si="23"/>
        <v>0</v>
      </c>
      <c r="AK12" s="35">
        <f t="shared" si="24"/>
        <v>0</v>
      </c>
      <c r="AL12" s="35">
        <f t="shared" si="25"/>
        <v>0</v>
      </c>
      <c r="AM12" s="35" t="n"/>
      <c r="AN12" s="44" t="str">
        <f t="shared" si="26"/>
        <v/>
      </c>
      <c r="AO12" s="44" t="str">
        <f t="shared" si="27"/>
        <v/>
      </c>
      <c r="AP12" s="35" t="str">
        <f>IF('DQE marché-cadre'!$D15="","",'DQE marché-cadre'!$D15)</f>
        <v/>
      </c>
      <c r="AQ12" s="35" t="str">
        <f>IF('DQE marché-cadre'!$E15="","",'DQE marché-cadre'!$E15)</f>
        <v/>
      </c>
      <c r="AR12" s="77" t="str">
        <f>DQE!$F15</f>
        <v/>
      </c>
      <c r="AS12" s="77" t="str">
        <f>BPDE!$G15</f>
        <v/>
      </c>
      <c r="AT12" s="35" t="str">
        <f t="shared" si="28"/>
        <v/>
      </c>
    </row>
    <row r="13">
      <c r="A13" s="35" t="str">
        <f>IF(BPU!$A16="","",BPU!$A16)</f>
        <v/>
      </c>
      <c r="B13" s="44" t="str">
        <f>IF(BPU!$B16="","",BPU!$B16)</f>
        <v/>
      </c>
      <c r="C13" s="35" t="str">
        <f>IF(BPU!$C16="","",BPU!$C16)</f>
        <v/>
      </c>
      <c r="D13" s="44" t="str">
        <f>IF(DQE!$D16="","",DQE!$D16)</f>
        <v/>
      </c>
      <c r="E13" s="37" t="str">
        <f>IF(BPU!$D16="","",BPU!$D16)</f>
        <v/>
      </c>
      <c r="F13" s="35" t="str">
        <f t="shared" si="0"/>
        <v/>
      </c>
      <c r="G13" s="44" t="str">
        <f t="shared" si="1"/>
        <v/>
      </c>
      <c r="H13" s="36" t="n"/>
      <c r="I13" s="23" t="n"/>
      <c r="J13" s="36" t="n"/>
      <c r="K13" s="36" t="n"/>
      <c r="L13" s="44" t="str">
        <f t="shared" si="2"/>
        <v/>
      </c>
      <c r="M13" s="35" t="str">
        <f t="shared" si="3"/>
        <v/>
      </c>
      <c r="N13" s="35" t="str">
        <f t="shared" si="4"/>
        <v/>
      </c>
      <c r="O13" s="35" t="str">
        <f t="shared" si="5"/>
        <v/>
      </c>
      <c r="P13" s="35" t="str">
        <f t="shared" si="6"/>
        <v/>
      </c>
      <c r="Q13" s="35" t="str">
        <f t="shared" si="7"/>
        <v/>
      </c>
      <c r="R13" s="35" t="str">
        <f t="shared" si="8"/>
        <v/>
      </c>
      <c r="S13" s="35" t="str">
        <f t="shared" si="9"/>
        <v/>
      </c>
      <c r="T13" s="35" t="str">
        <f t="shared" si="10"/>
        <v/>
      </c>
      <c r="U13" s="35" t="str">
        <f t="shared" si="11"/>
        <v/>
      </c>
      <c r="V13" s="35" t="str">
        <f t="shared" si="12"/>
        <v/>
      </c>
      <c r="W13" s="77" t="str">
        <f t="shared" si="13"/>
        <v/>
      </c>
      <c r="X13" s="35" t="str">
        <f t="shared" si="14"/>
        <v/>
      </c>
      <c r="Y13" s="35" t="str">
        <f t="shared" si="15"/>
        <v/>
      </c>
      <c r="Z13" s="35" t="str">
        <f t="shared" si="16"/>
        <v/>
      </c>
      <c r="AA13" s="35" t="str">
        <f t="shared" si="17"/>
        <v/>
      </c>
      <c r="AB13" s="77">
        <f t="shared" si="29"/>
        <v>6336</v>
      </c>
      <c r="AC13" s="77">
        <f t="shared" si="30"/>
        <v>0</v>
      </c>
      <c r="AD13" s="77">
        <f t="shared" si="31"/>
        <v>0</v>
      </c>
      <c r="AE13" s="78" t="str">
        <f t="shared" si="18"/>
        <v/>
      </c>
      <c r="AF13" s="35" t="str">
        <f t="shared" si="19"/>
        <v/>
      </c>
      <c r="AG13" s="77" t="str">
        <f t="shared" si="20"/>
        <v/>
      </c>
      <c r="AH13" s="77" t="str">
        <f t="shared" si="21"/>
        <v/>
      </c>
      <c r="AI13" s="35">
        <f t="shared" si="22"/>
        <v>0</v>
      </c>
      <c r="AJ13" s="35">
        <f t="shared" si="23"/>
        <v>0</v>
      </c>
      <c r="AK13" s="35">
        <f t="shared" si="24"/>
        <v>0</v>
      </c>
      <c r="AL13" s="35">
        <f t="shared" si="25"/>
        <v>0</v>
      </c>
      <c r="AM13" s="35" t="n"/>
      <c r="AN13" s="44" t="str">
        <f t="shared" si="26"/>
        <v/>
      </c>
      <c r="AO13" s="44" t="str">
        <f t="shared" si="27"/>
        <v/>
      </c>
      <c r="AP13" s="35" t="str">
        <f>IF('DQE marché-cadre'!$D16="","",'DQE marché-cadre'!$D16)</f>
        <v/>
      </c>
      <c r="AQ13" s="35" t="str">
        <f>IF('DQE marché-cadre'!$E16="","",'DQE marché-cadre'!$E16)</f>
        <v/>
      </c>
      <c r="AR13" s="77" t="str">
        <f>DQE!$F16</f>
        <v/>
      </c>
      <c r="AS13" s="77" t="str">
        <f>BPDE!$G16</f>
        <v/>
      </c>
      <c r="AT13" s="35" t="str">
        <f t="shared" si="28"/>
        <v/>
      </c>
    </row>
    <row r="14">
      <c r="A14" s="35" t="str">
        <f>IF(BPU!$A17="","",BPU!$A17)</f>
        <v/>
      </c>
      <c r="B14" s="44" t="str">
        <f>IF(BPU!$B17="","",BPU!$B17)</f>
        <v/>
      </c>
      <c r="C14" s="35" t="str">
        <f>IF(BPU!$C17="","",BPU!$C17)</f>
        <v/>
      </c>
      <c r="D14" s="44" t="str">
        <f>IF(DQE!$D17="","",DQE!$D17)</f>
        <v/>
      </c>
      <c r="E14" s="37" t="str">
        <f>IF(BPU!$D17="","",BPU!$D17)</f>
        <v/>
      </c>
      <c r="F14" s="35" t="str">
        <f t="shared" si="0"/>
        <v/>
      </c>
      <c r="G14" s="44" t="str">
        <f t="shared" si="1"/>
        <v/>
      </c>
      <c r="H14" s="36" t="n"/>
      <c r="I14" s="23" t="n"/>
      <c r="J14" s="36" t="n"/>
      <c r="K14" s="36" t="n"/>
      <c r="L14" s="44" t="str">
        <f t="shared" si="2"/>
        <v/>
      </c>
      <c r="M14" s="35" t="str">
        <f t="shared" si="3"/>
        <v/>
      </c>
      <c r="N14" s="35" t="str">
        <f t="shared" si="4"/>
        <v/>
      </c>
      <c r="O14" s="35" t="str">
        <f t="shared" si="5"/>
        <v/>
      </c>
      <c r="P14" s="35" t="str">
        <f t="shared" si="6"/>
        <v/>
      </c>
      <c r="Q14" s="35" t="str">
        <f t="shared" si="7"/>
        <v/>
      </c>
      <c r="R14" s="35" t="str">
        <f t="shared" si="8"/>
        <v/>
      </c>
      <c r="S14" s="35" t="str">
        <f t="shared" si="9"/>
        <v/>
      </c>
      <c r="T14" s="35" t="str">
        <f t="shared" si="10"/>
        <v/>
      </c>
      <c r="U14" s="35" t="str">
        <f t="shared" si="11"/>
        <v/>
      </c>
      <c r="V14" s="35" t="str">
        <f t="shared" si="12"/>
        <v/>
      </c>
      <c r="W14" s="77" t="str">
        <f t="shared" si="13"/>
        <v/>
      </c>
      <c r="X14" s="35" t="str">
        <f t="shared" si="14"/>
        <v/>
      </c>
      <c r="Y14" s="35" t="str">
        <f t="shared" si="15"/>
        <v/>
      </c>
      <c r="Z14" s="35" t="str">
        <f t="shared" si="16"/>
        <v/>
      </c>
      <c r="AA14" s="35" t="str">
        <f t="shared" si="17"/>
        <v/>
      </c>
      <c r="AB14" s="77">
        <f t="shared" si="29"/>
        <v>6336</v>
      </c>
      <c r="AC14" s="77">
        <f t="shared" si="30"/>
        <v>0</v>
      </c>
      <c r="AD14" s="77">
        <f t="shared" si="31"/>
        <v>0</v>
      </c>
      <c r="AE14" s="78" t="str">
        <f t="shared" si="18"/>
        <v/>
      </c>
      <c r="AF14" s="35" t="str">
        <f t="shared" si="19"/>
        <v/>
      </c>
      <c r="AG14" s="77" t="str">
        <f t="shared" si="20"/>
        <v/>
      </c>
      <c r="AH14" s="77" t="str">
        <f t="shared" si="21"/>
        <v/>
      </c>
      <c r="AI14" s="35">
        <f t="shared" si="22"/>
        <v>0</v>
      </c>
      <c r="AJ14" s="35">
        <f t="shared" si="23"/>
        <v>0</v>
      </c>
      <c r="AK14" s="35">
        <f t="shared" si="24"/>
        <v>0</v>
      </c>
      <c r="AL14" s="35">
        <f t="shared" si="25"/>
        <v>0</v>
      </c>
      <c r="AM14" s="35" t="n"/>
      <c r="AN14" s="44" t="str">
        <f t="shared" si="26"/>
        <v/>
      </c>
      <c r="AO14" s="44" t="str">
        <f t="shared" si="27"/>
        <v/>
      </c>
      <c r="AP14" s="35" t="str">
        <f>IF('DQE marché-cadre'!$D17="","",'DQE marché-cadre'!$D17)</f>
        <v/>
      </c>
      <c r="AQ14" s="35" t="str">
        <f>IF('DQE marché-cadre'!$E17="","",'DQE marché-cadre'!$E17)</f>
        <v/>
      </c>
      <c r="AR14" s="77" t="str">
        <f>DQE!$F17</f>
        <v/>
      </c>
      <c r="AS14" s="77" t="str">
        <f>BPDE!$G17</f>
        <v/>
      </c>
      <c r="AT14" s="35" t="str">
        <f t="shared" si="28"/>
        <v/>
      </c>
    </row>
    <row r="15">
      <c r="A15" s="35" t="str">
        <f>IF(BPU!$A18="","",BPU!$A18)</f>
        <v/>
      </c>
      <c r="B15" s="44" t="str">
        <f>IF(BPU!$B18="","",BPU!$B18)</f>
        <v/>
      </c>
      <c r="C15" s="35" t="str">
        <f>IF(BPU!$C18="","",BPU!$C18)</f>
        <v/>
      </c>
      <c r="D15" s="44" t="str">
        <f>IF(DQE!$D18="","",DQE!$D18)</f>
        <v/>
      </c>
      <c r="E15" s="37" t="str">
        <f>IF(BPU!$D18="","",BPU!$D18)</f>
        <v/>
      </c>
      <c r="F15" s="35" t="str">
        <f t="shared" si="0"/>
        <v/>
      </c>
      <c r="G15" s="44" t="str">
        <f t="shared" si="1"/>
        <v/>
      </c>
      <c r="H15" s="36" t="n"/>
      <c r="I15" s="23" t="n"/>
      <c r="J15" s="36" t="n"/>
      <c r="K15" s="36" t="n"/>
      <c r="L15" s="44" t="str">
        <f t="shared" si="2"/>
        <v/>
      </c>
      <c r="M15" s="35" t="str">
        <f t="shared" si="3"/>
        <v/>
      </c>
      <c r="N15" s="35" t="str">
        <f t="shared" si="4"/>
        <v/>
      </c>
      <c r="O15" s="35" t="str">
        <f t="shared" si="5"/>
        <v/>
      </c>
      <c r="P15" s="35" t="str">
        <f t="shared" si="6"/>
        <v/>
      </c>
      <c r="Q15" s="35" t="str">
        <f t="shared" si="7"/>
        <v/>
      </c>
      <c r="R15" s="35" t="str">
        <f t="shared" si="8"/>
        <v/>
      </c>
      <c r="S15" s="35" t="str">
        <f t="shared" si="9"/>
        <v/>
      </c>
      <c r="T15" s="35" t="str">
        <f t="shared" si="10"/>
        <v/>
      </c>
      <c r="U15" s="35" t="str">
        <f t="shared" si="11"/>
        <v/>
      </c>
      <c r="V15" s="35" t="str">
        <f t="shared" si="12"/>
        <v/>
      </c>
      <c r="W15" s="77" t="str">
        <f t="shared" si="13"/>
        <v/>
      </c>
      <c r="X15" s="35" t="str">
        <f t="shared" si="14"/>
        <v/>
      </c>
      <c r="Y15" s="35" t="str">
        <f t="shared" si="15"/>
        <v/>
      </c>
      <c r="Z15" s="35" t="str">
        <f t="shared" si="16"/>
        <v/>
      </c>
      <c r="AA15" s="35" t="str">
        <f t="shared" si="17"/>
        <v/>
      </c>
      <c r="AB15" s="77">
        <f t="shared" si="29"/>
        <v>6336</v>
      </c>
      <c r="AC15" s="77">
        <f t="shared" si="30"/>
        <v>0</v>
      </c>
      <c r="AD15" s="77">
        <f t="shared" si="31"/>
        <v>0</v>
      </c>
      <c r="AE15" s="78" t="str">
        <f t="shared" si="18"/>
        <v/>
      </c>
      <c r="AF15" s="35" t="str">
        <f t="shared" si="19"/>
        <v/>
      </c>
      <c r="AG15" s="77" t="str">
        <f t="shared" si="20"/>
        <v/>
      </c>
      <c r="AH15" s="77" t="str">
        <f t="shared" si="21"/>
        <v/>
      </c>
      <c r="AI15" s="35">
        <f t="shared" si="22"/>
        <v>0</v>
      </c>
      <c r="AJ15" s="35">
        <f t="shared" si="23"/>
        <v>0</v>
      </c>
      <c r="AK15" s="35">
        <f t="shared" si="24"/>
        <v>0</v>
      </c>
      <c r="AL15" s="35">
        <f t="shared" si="25"/>
        <v>0</v>
      </c>
      <c r="AM15" s="35" t="n"/>
      <c r="AN15" s="44" t="str">
        <f t="shared" si="26"/>
        <v/>
      </c>
      <c r="AO15" s="44" t="str">
        <f t="shared" si="27"/>
        <v/>
      </c>
      <c r="AP15" s="35" t="str">
        <f>IF('DQE marché-cadre'!$D18="","",'DQE marché-cadre'!$D18)</f>
        <v/>
      </c>
      <c r="AQ15" s="35" t="str">
        <f>IF('DQE marché-cadre'!$E18="","",'DQE marché-cadre'!$E18)</f>
        <v/>
      </c>
      <c r="AR15" s="77" t="str">
        <f>DQE!$F18</f>
        <v/>
      </c>
      <c r="AS15" s="77" t="str">
        <f>BPDE!$G18</f>
        <v/>
      </c>
      <c r="AT15" s="35" t="str">
        <f t="shared" si="28"/>
        <v/>
      </c>
    </row>
    <row r="16">
      <c r="A16" s="35" t="str">
        <f>IF(BPU!$A19="","",BPU!$A19)</f>
        <v/>
      </c>
      <c r="B16" s="44" t="str">
        <f>IF(BPU!$B19="","",BPU!$B19)</f>
        <v/>
      </c>
      <c r="C16" s="35" t="str">
        <f>IF(BPU!$C19="","",BPU!$C19)</f>
        <v/>
      </c>
      <c r="D16" s="44" t="str">
        <f>IF(DQE!$D19="","",DQE!$D19)</f>
        <v/>
      </c>
      <c r="E16" s="37" t="str">
        <f>IF(BPU!$D19="","",BPU!$D19)</f>
        <v/>
      </c>
      <c r="F16" s="35" t="str">
        <f t="shared" si="0"/>
        <v/>
      </c>
      <c r="G16" s="44" t="str">
        <f t="shared" si="1"/>
        <v/>
      </c>
      <c r="H16" s="36" t="n"/>
      <c r="I16" s="23" t="n"/>
      <c r="J16" s="36" t="n"/>
      <c r="K16" s="36" t="n"/>
      <c r="L16" s="44" t="str">
        <f t="shared" si="2"/>
        <v/>
      </c>
      <c r="M16" s="35" t="str">
        <f t="shared" si="3"/>
        <v/>
      </c>
      <c r="N16" s="35" t="str">
        <f t="shared" si="4"/>
        <v/>
      </c>
      <c r="O16" s="35" t="str">
        <f t="shared" si="5"/>
        <v/>
      </c>
      <c r="P16" s="35" t="str">
        <f t="shared" si="6"/>
        <v/>
      </c>
      <c r="Q16" s="35" t="str">
        <f t="shared" si="7"/>
        <v/>
      </c>
      <c r="R16" s="35" t="str">
        <f t="shared" si="8"/>
        <v/>
      </c>
      <c r="S16" s="35" t="str">
        <f t="shared" si="9"/>
        <v/>
      </c>
      <c r="T16" s="35" t="str">
        <f t="shared" si="10"/>
        <v/>
      </c>
      <c r="U16" s="35" t="str">
        <f t="shared" si="11"/>
        <v/>
      </c>
      <c r="V16" s="35" t="str">
        <f t="shared" si="12"/>
        <v/>
      </c>
      <c r="W16" s="77" t="str">
        <f t="shared" si="13"/>
        <v/>
      </c>
      <c r="X16" s="35" t="str">
        <f t="shared" si="14"/>
        <v/>
      </c>
      <c r="Y16" s="35" t="str">
        <f t="shared" si="15"/>
        <v/>
      </c>
      <c r="Z16" s="35" t="str">
        <f t="shared" si="16"/>
        <v/>
      </c>
      <c r="AA16" s="35" t="str">
        <f t="shared" si="17"/>
        <v/>
      </c>
      <c r="AB16" s="77">
        <f t="shared" si="29"/>
        <v>6336</v>
      </c>
      <c r="AC16" s="77">
        <f t="shared" si="30"/>
        <v>0</v>
      </c>
      <c r="AD16" s="77">
        <f t="shared" si="31"/>
        <v>0</v>
      </c>
      <c r="AE16" s="78" t="str">
        <f t="shared" si="18"/>
        <v/>
      </c>
      <c r="AF16" s="35" t="str">
        <f t="shared" si="19"/>
        <v/>
      </c>
      <c r="AG16" s="77" t="str">
        <f t="shared" si="20"/>
        <v/>
      </c>
      <c r="AH16" s="77" t="str">
        <f t="shared" si="21"/>
        <v/>
      </c>
      <c r="AI16" s="35">
        <f t="shared" si="22"/>
        <v>0</v>
      </c>
      <c r="AJ16" s="35">
        <f t="shared" si="23"/>
        <v>0</v>
      </c>
      <c r="AK16" s="35">
        <f t="shared" si="24"/>
        <v>0</v>
      </c>
      <c r="AL16" s="35">
        <f t="shared" si="25"/>
        <v>0</v>
      </c>
      <c r="AM16" s="35" t="n"/>
      <c r="AN16" s="44" t="str">
        <f t="shared" si="26"/>
        <v/>
      </c>
      <c r="AO16" s="44" t="str">
        <f t="shared" si="27"/>
        <v/>
      </c>
      <c r="AP16" s="35" t="str">
        <f>IF('DQE marché-cadre'!$D19="","",'DQE marché-cadre'!$D19)</f>
        <v/>
      </c>
      <c r="AQ16" s="35" t="str">
        <f>IF('DQE marché-cadre'!$E19="","",'DQE marché-cadre'!$E19)</f>
        <v/>
      </c>
      <c r="AR16" s="77" t="str">
        <f>DQE!$F19</f>
        <v/>
      </c>
      <c r="AS16" s="77" t="str">
        <f>BPDE!$G19</f>
        <v/>
      </c>
      <c r="AT16" s="35" t="str">
        <f t="shared" si="28"/>
        <v/>
      </c>
    </row>
    <row r="17">
      <c r="A17" s="35" t="str">
        <f>IF(BPU!$A20="","",BPU!$A20)</f>
        <v/>
      </c>
      <c r="B17" s="44" t="str">
        <f>IF(BPU!$B20="","",BPU!$B20)</f>
        <v/>
      </c>
      <c r="C17" s="35" t="str">
        <f>IF(BPU!$C20="","",BPU!$C20)</f>
        <v/>
      </c>
      <c r="D17" s="44" t="str">
        <f>IF(DQE!$D20="","",DQE!$D20)</f>
        <v/>
      </c>
      <c r="E17" s="37" t="str">
        <f>IF(BPU!$D20="","",BPU!$D20)</f>
        <v/>
      </c>
      <c r="F17" s="35" t="str">
        <f t="shared" si="0"/>
        <v/>
      </c>
      <c r="G17" s="44" t="str">
        <f t="shared" si="1"/>
        <v/>
      </c>
      <c r="H17" s="36" t="n"/>
      <c r="I17" s="23" t="n"/>
      <c r="J17" s="36" t="n"/>
      <c r="K17" s="36" t="n"/>
      <c r="L17" s="44" t="str">
        <f t="shared" si="2"/>
        <v/>
      </c>
      <c r="M17" s="35" t="str">
        <f t="shared" si="3"/>
        <v/>
      </c>
      <c r="N17" s="35" t="str">
        <f t="shared" si="4"/>
        <v/>
      </c>
      <c r="O17" s="35" t="str">
        <f t="shared" si="5"/>
        <v/>
      </c>
      <c r="P17" s="35" t="str">
        <f t="shared" si="6"/>
        <v/>
      </c>
      <c r="Q17" s="35" t="str">
        <f t="shared" si="7"/>
        <v/>
      </c>
      <c r="R17" s="35" t="str">
        <f t="shared" si="8"/>
        <v/>
      </c>
      <c r="S17" s="35" t="str">
        <f t="shared" si="9"/>
        <v/>
      </c>
      <c r="T17" s="35" t="str">
        <f t="shared" si="10"/>
        <v/>
      </c>
      <c r="U17" s="35" t="str">
        <f t="shared" si="11"/>
        <v/>
      </c>
      <c r="V17" s="35" t="str">
        <f t="shared" si="12"/>
        <v/>
      </c>
      <c r="W17" s="77" t="str">
        <f t="shared" si="13"/>
        <v/>
      </c>
      <c r="X17" s="35" t="str">
        <f t="shared" si="14"/>
        <v/>
      </c>
      <c r="Y17" s="35" t="str">
        <f t="shared" si="15"/>
        <v/>
      </c>
      <c r="Z17" s="35" t="str">
        <f t="shared" si="16"/>
        <v/>
      </c>
      <c r="AA17" s="35" t="str">
        <f t="shared" si="17"/>
        <v/>
      </c>
      <c r="AB17" s="77">
        <f t="shared" si="29"/>
        <v>6336</v>
      </c>
      <c r="AC17" s="77">
        <f t="shared" si="30"/>
        <v>0</v>
      </c>
      <c r="AD17" s="77">
        <f t="shared" si="31"/>
        <v>0</v>
      </c>
      <c r="AE17" s="78" t="str">
        <f t="shared" si="18"/>
        <v/>
      </c>
      <c r="AF17" s="35" t="str">
        <f t="shared" si="19"/>
        <v/>
      </c>
      <c r="AG17" s="77" t="str">
        <f t="shared" si="20"/>
        <v/>
      </c>
      <c r="AH17" s="77" t="str">
        <f t="shared" si="21"/>
        <v/>
      </c>
      <c r="AI17" s="35">
        <f t="shared" si="22"/>
        <v>0</v>
      </c>
      <c r="AJ17" s="35">
        <f t="shared" si="23"/>
        <v>0</v>
      </c>
      <c r="AK17" s="35">
        <f t="shared" si="24"/>
        <v>0</v>
      </c>
      <c r="AL17" s="35">
        <f t="shared" si="25"/>
        <v>0</v>
      </c>
      <c r="AM17" s="35" t="n"/>
      <c r="AN17" s="44" t="str">
        <f t="shared" si="26"/>
        <v/>
      </c>
      <c r="AO17" s="44" t="str">
        <f t="shared" si="27"/>
        <v/>
      </c>
      <c r="AP17" s="35" t="str">
        <f>IF('DQE marché-cadre'!$D20="","",'DQE marché-cadre'!$D20)</f>
        <v/>
      </c>
      <c r="AQ17" s="35" t="str">
        <f>IF('DQE marché-cadre'!$E20="","",'DQE marché-cadre'!$E20)</f>
        <v/>
      </c>
      <c r="AR17" s="77" t="str">
        <f>DQE!$F20</f>
        <v/>
      </c>
      <c r="AS17" s="77" t="str">
        <f>BPDE!$G20</f>
        <v/>
      </c>
      <c r="AT17" s="35" t="str">
        <f t="shared" si="28"/>
        <v/>
      </c>
    </row>
    <row r="18">
      <c r="A18" s="35" t="str">
        <f>IF(BPU!$A21="","",BPU!$A21)</f>
        <v/>
      </c>
      <c r="B18" s="44" t="str">
        <f>IF(BPU!$B21="","",BPU!$B21)</f>
        <v/>
      </c>
      <c r="C18" s="35" t="str">
        <f>IF(BPU!$C21="","",BPU!$C21)</f>
        <v/>
      </c>
      <c r="D18" s="44" t="str">
        <f>IF(DQE!$D21="","",DQE!$D21)</f>
        <v/>
      </c>
      <c r="E18" s="37" t="str">
        <f>IF(BPU!$D21="","",BPU!$D21)</f>
        <v/>
      </c>
      <c r="F18" s="35" t="str">
        <f t="shared" si="0"/>
        <v/>
      </c>
      <c r="G18" s="44" t="str">
        <f t="shared" si="1"/>
        <v/>
      </c>
      <c r="H18" s="36" t="n"/>
      <c r="I18" s="23" t="n"/>
      <c r="J18" s="36" t="n"/>
      <c r="K18" s="36" t="n"/>
      <c r="L18" s="44" t="str">
        <f t="shared" si="2"/>
        <v/>
      </c>
      <c r="M18" s="35" t="str">
        <f t="shared" si="3"/>
        <v/>
      </c>
      <c r="N18" s="35" t="str">
        <f t="shared" si="4"/>
        <v/>
      </c>
      <c r="O18" s="35" t="str">
        <f t="shared" si="5"/>
        <v/>
      </c>
      <c r="P18" s="35" t="str">
        <f t="shared" si="6"/>
        <v/>
      </c>
      <c r="Q18" s="35" t="str">
        <f t="shared" si="7"/>
        <v/>
      </c>
      <c r="R18" s="35" t="str">
        <f t="shared" si="8"/>
        <v/>
      </c>
      <c r="S18" s="35" t="str">
        <f t="shared" si="9"/>
        <v/>
      </c>
      <c r="T18" s="35" t="str">
        <f t="shared" si="10"/>
        <v/>
      </c>
      <c r="U18" s="35" t="str">
        <f t="shared" si="11"/>
        <v/>
      </c>
      <c r="V18" s="35" t="str">
        <f t="shared" si="12"/>
        <v/>
      </c>
      <c r="W18" s="77" t="str">
        <f t="shared" si="13"/>
        <v/>
      </c>
      <c r="X18" s="35" t="str">
        <f t="shared" si="14"/>
        <v/>
      </c>
      <c r="Y18" s="35" t="str">
        <f t="shared" si="15"/>
        <v/>
      </c>
      <c r="Z18" s="35" t="str">
        <f t="shared" si="16"/>
        <v/>
      </c>
      <c r="AA18" s="35" t="str">
        <f t="shared" si="17"/>
        <v/>
      </c>
      <c r="AB18" s="77">
        <f t="shared" si="29"/>
        <v>6336</v>
      </c>
      <c r="AC18" s="77">
        <f t="shared" si="30"/>
        <v>0</v>
      </c>
      <c r="AD18" s="77">
        <f t="shared" si="31"/>
        <v>0</v>
      </c>
      <c r="AE18" s="78" t="str">
        <f t="shared" si="18"/>
        <v/>
      </c>
      <c r="AF18" s="35" t="str">
        <f t="shared" si="19"/>
        <v/>
      </c>
      <c r="AG18" s="77" t="str">
        <f t="shared" si="20"/>
        <v/>
      </c>
      <c r="AH18" s="77" t="str">
        <f t="shared" si="21"/>
        <v/>
      </c>
      <c r="AI18" s="35">
        <f t="shared" si="22"/>
        <v>0</v>
      </c>
      <c r="AJ18" s="35">
        <f t="shared" si="23"/>
        <v>0</v>
      </c>
      <c r="AK18" s="35">
        <f t="shared" si="24"/>
        <v>0</v>
      </c>
      <c r="AL18" s="35">
        <f t="shared" si="25"/>
        <v>0</v>
      </c>
      <c r="AM18" s="35" t="n"/>
      <c r="AN18" s="44" t="str">
        <f t="shared" si="26"/>
        <v/>
      </c>
      <c r="AO18" s="44" t="str">
        <f t="shared" si="27"/>
        <v/>
      </c>
      <c r="AP18" s="35" t="str">
        <f>IF('DQE marché-cadre'!$D21="","",'DQE marché-cadre'!$D21)</f>
        <v/>
      </c>
      <c r="AQ18" s="35" t="str">
        <f>IF('DQE marché-cadre'!$E21="","",'DQE marché-cadre'!$E21)</f>
        <v/>
      </c>
      <c r="AR18" s="77" t="str">
        <f>DQE!$F21</f>
        <v/>
      </c>
      <c r="AS18" s="77" t="str">
        <f>BPDE!$G21</f>
        <v/>
      </c>
      <c r="AT18" s="35" t="str">
        <f t="shared" si="28"/>
        <v/>
      </c>
    </row>
    <row r="19">
      <c r="A19" s="35" t="str">
        <f>IF(BPU!$A22="","",BPU!$A22)</f>
        <v/>
      </c>
      <c r="B19" s="44" t="str">
        <f>IF(BPU!$B22="","",BPU!$B22)</f>
        <v/>
      </c>
      <c r="C19" s="35" t="str">
        <f>IF(BPU!$C22="","",BPU!$C22)</f>
        <v/>
      </c>
      <c r="D19" s="44" t="str">
        <f>IF(DQE!$D22="","",DQE!$D22)</f>
        <v/>
      </c>
      <c r="E19" s="37" t="str">
        <f>IF(BPU!$D22="","",BPU!$D22)</f>
        <v/>
      </c>
      <c r="F19" s="35" t="str">
        <f t="shared" si="0"/>
        <v/>
      </c>
      <c r="G19" s="44" t="str">
        <f t="shared" si="1"/>
        <v/>
      </c>
      <c r="H19" s="36" t="n"/>
      <c r="I19" s="23" t="n"/>
      <c r="J19" s="36" t="n"/>
      <c r="K19" s="36" t="n"/>
      <c r="L19" s="44" t="str">
        <f t="shared" si="2"/>
        <v/>
      </c>
      <c r="M19" s="35" t="str">
        <f t="shared" si="3"/>
        <v/>
      </c>
      <c r="N19" s="35" t="str">
        <f t="shared" si="4"/>
        <v/>
      </c>
      <c r="O19" s="35" t="str">
        <f t="shared" si="5"/>
        <v/>
      </c>
      <c r="P19" s="35" t="str">
        <f t="shared" si="6"/>
        <v/>
      </c>
      <c r="Q19" s="35" t="str">
        <f t="shared" si="7"/>
        <v/>
      </c>
      <c r="R19" s="35" t="str">
        <f t="shared" si="8"/>
        <v/>
      </c>
      <c r="S19" s="35" t="str">
        <f t="shared" si="9"/>
        <v/>
      </c>
      <c r="T19" s="35" t="str">
        <f t="shared" si="10"/>
        <v/>
      </c>
      <c r="U19" s="35" t="str">
        <f t="shared" si="11"/>
        <v/>
      </c>
      <c r="V19" s="35" t="str">
        <f t="shared" si="12"/>
        <v/>
      </c>
      <c r="W19" s="77" t="str">
        <f t="shared" si="13"/>
        <v/>
      </c>
      <c r="X19" s="35" t="str">
        <f t="shared" si="14"/>
        <v/>
      </c>
      <c r="Y19" s="35" t="str">
        <f t="shared" si="15"/>
        <v/>
      </c>
      <c r="Z19" s="35" t="str">
        <f t="shared" si="16"/>
        <v/>
      </c>
      <c r="AA19" s="35" t="str">
        <f t="shared" si="17"/>
        <v/>
      </c>
      <c r="AB19" s="77">
        <f t="shared" si="29"/>
        <v>6336</v>
      </c>
      <c r="AC19" s="77">
        <f t="shared" si="30"/>
        <v>0</v>
      </c>
      <c r="AD19" s="77">
        <f t="shared" si="31"/>
        <v>0</v>
      </c>
      <c r="AE19" s="78" t="str">
        <f t="shared" si="18"/>
        <v/>
      </c>
      <c r="AF19" s="35" t="str">
        <f t="shared" si="19"/>
        <v/>
      </c>
      <c r="AG19" s="77" t="str">
        <f t="shared" si="20"/>
        <v/>
      </c>
      <c r="AH19" s="77" t="str">
        <f t="shared" si="21"/>
        <v/>
      </c>
      <c r="AI19" s="35">
        <f t="shared" si="22"/>
        <v>0</v>
      </c>
      <c r="AJ19" s="35">
        <f t="shared" si="23"/>
        <v>0</v>
      </c>
      <c r="AK19" s="35">
        <f t="shared" si="24"/>
        <v>0</v>
      </c>
      <c r="AL19" s="35">
        <f t="shared" si="25"/>
        <v>0</v>
      </c>
      <c r="AM19" s="35" t="n"/>
      <c r="AN19" s="44" t="str">
        <f t="shared" si="26"/>
        <v/>
      </c>
      <c r="AO19" s="44" t="str">
        <f t="shared" si="27"/>
        <v/>
      </c>
      <c r="AP19" s="35" t="str">
        <f>IF('DQE marché-cadre'!$D22="","",'DQE marché-cadre'!$D22)</f>
        <v/>
      </c>
      <c r="AQ19" s="35" t="str">
        <f>IF('DQE marché-cadre'!$E22="","",'DQE marché-cadre'!$E22)</f>
        <v/>
      </c>
      <c r="AR19" s="77" t="str">
        <f>DQE!$F22</f>
        <v/>
      </c>
      <c r="AS19" s="77" t="str">
        <f>BPDE!$G22</f>
        <v/>
      </c>
      <c r="AT19" s="35" t="str">
        <f t="shared" si="28"/>
        <v/>
      </c>
    </row>
    <row r="20">
      <c r="A20" s="35" t="str">
        <f>IF(BPU!$A23="","",BPU!$A23)</f>
        <v/>
      </c>
      <c r="B20" s="44" t="str">
        <f>IF(BPU!$B23="","",BPU!$B23)</f>
        <v/>
      </c>
      <c r="C20" s="35" t="str">
        <f>IF(BPU!$C23="","",BPU!$C23)</f>
        <v/>
      </c>
      <c r="D20" s="44" t="str">
        <f>IF(DQE!$D23="","",DQE!$D23)</f>
        <v/>
      </c>
      <c r="E20" s="37" t="str">
        <f>IF(BPU!$D23="","",BPU!$D23)</f>
        <v/>
      </c>
      <c r="F20" s="35" t="str">
        <f t="shared" si="0"/>
        <v/>
      </c>
      <c r="G20" s="44" t="str">
        <f t="shared" si="1"/>
        <v/>
      </c>
      <c r="H20" s="36" t="n"/>
      <c r="I20" s="23" t="n"/>
      <c r="J20" s="36" t="n"/>
      <c r="K20" s="36" t="n"/>
      <c r="L20" s="44" t="str">
        <f t="shared" si="2"/>
        <v/>
      </c>
      <c r="M20" s="35" t="str">
        <f t="shared" si="3"/>
        <v/>
      </c>
      <c r="N20" s="35" t="str">
        <f t="shared" si="4"/>
        <v/>
      </c>
      <c r="O20" s="35" t="str">
        <f t="shared" si="5"/>
        <v/>
      </c>
      <c r="P20" s="35" t="str">
        <f t="shared" si="6"/>
        <v/>
      </c>
      <c r="Q20" s="35" t="str">
        <f t="shared" si="7"/>
        <v/>
      </c>
      <c r="R20" s="35" t="str">
        <f t="shared" si="8"/>
        <v/>
      </c>
      <c r="S20" s="35" t="str">
        <f t="shared" si="9"/>
        <v/>
      </c>
      <c r="T20" s="35" t="str">
        <f t="shared" si="10"/>
        <v/>
      </c>
      <c r="U20" s="35" t="str">
        <f t="shared" si="11"/>
        <v/>
      </c>
      <c r="V20" s="35" t="str">
        <f t="shared" si="12"/>
        <v/>
      </c>
      <c r="W20" s="77" t="str">
        <f t="shared" si="13"/>
        <v/>
      </c>
      <c r="X20" s="35" t="str">
        <f t="shared" si="14"/>
        <v/>
      </c>
      <c r="Y20" s="35" t="str">
        <f t="shared" si="15"/>
        <v/>
      </c>
      <c r="Z20" s="35" t="str">
        <f t="shared" si="16"/>
        <v/>
      </c>
      <c r="AA20" s="35" t="str">
        <f t="shared" si="17"/>
        <v/>
      </c>
      <c r="AB20" s="77">
        <f t="shared" si="29"/>
        <v>6336</v>
      </c>
      <c r="AC20" s="77">
        <f t="shared" si="30"/>
        <v>0</v>
      </c>
      <c r="AD20" s="77">
        <f t="shared" si="31"/>
        <v>0</v>
      </c>
      <c r="AE20" s="78" t="str">
        <f t="shared" si="18"/>
        <v/>
      </c>
      <c r="AF20" s="35" t="str">
        <f t="shared" si="19"/>
        <v/>
      </c>
      <c r="AG20" s="77" t="str">
        <f t="shared" si="20"/>
        <v/>
      </c>
      <c r="AH20" s="77" t="str">
        <f t="shared" si="21"/>
        <v/>
      </c>
      <c r="AI20" s="35">
        <f t="shared" si="22"/>
        <v>0</v>
      </c>
      <c r="AJ20" s="35">
        <f t="shared" si="23"/>
        <v>0</v>
      </c>
      <c r="AK20" s="35">
        <f t="shared" si="24"/>
        <v>0</v>
      </c>
      <c r="AL20" s="35">
        <f t="shared" si="25"/>
        <v>0</v>
      </c>
      <c r="AM20" s="35" t="n"/>
      <c r="AN20" s="44" t="str">
        <f t="shared" si="26"/>
        <v/>
      </c>
      <c r="AO20" s="44" t="str">
        <f t="shared" si="27"/>
        <v/>
      </c>
      <c r="AP20" s="35" t="str">
        <f>IF('DQE marché-cadre'!$D23="","",'DQE marché-cadre'!$D23)</f>
        <v/>
      </c>
      <c r="AQ20" s="35" t="str">
        <f>IF('DQE marché-cadre'!$E23="","",'DQE marché-cadre'!$E23)</f>
        <v/>
      </c>
      <c r="AR20" s="77" t="str">
        <f>DQE!$F23</f>
        <v/>
      </c>
      <c r="AS20" s="77" t="str">
        <f>BPDE!$G23</f>
        <v/>
      </c>
      <c r="AT20" s="35" t="str">
        <f t="shared" si="28"/>
        <v/>
      </c>
    </row>
    <row r="21">
      <c r="A21" s="35" t="str">
        <f>IF(BPU!$A24="","",BPU!$A24)</f>
        <v/>
      </c>
      <c r="B21" s="44" t="str">
        <f>IF(BPU!$B24="","",BPU!$B24)</f>
        <v/>
      </c>
      <c r="C21" s="35" t="str">
        <f>IF(BPU!$C24="","",BPU!$C24)</f>
        <v/>
      </c>
      <c r="D21" s="44" t="str">
        <f>IF(DQE!$D24="","",DQE!$D24)</f>
        <v/>
      </c>
      <c r="E21" s="37" t="str">
        <f>IF(BPU!$D24="","",BPU!$D24)</f>
        <v/>
      </c>
      <c r="F21" s="35" t="str">
        <f t="shared" si="0"/>
        <v/>
      </c>
      <c r="G21" s="44" t="str">
        <f t="shared" si="1"/>
        <v/>
      </c>
      <c r="H21" s="36" t="n"/>
      <c r="I21" s="23" t="n"/>
      <c r="J21" s="36" t="n"/>
      <c r="K21" s="36" t="n"/>
      <c r="L21" s="44" t="str">
        <f t="shared" si="2"/>
        <v/>
      </c>
      <c r="M21" s="35" t="str">
        <f t="shared" si="3"/>
        <v/>
      </c>
      <c r="N21" s="35" t="str">
        <f t="shared" si="4"/>
        <v/>
      </c>
      <c r="O21" s="35" t="str">
        <f t="shared" si="5"/>
        <v/>
      </c>
      <c r="P21" s="35" t="str">
        <f t="shared" si="6"/>
        <v/>
      </c>
      <c r="Q21" s="35" t="str">
        <f t="shared" si="7"/>
        <v/>
      </c>
      <c r="R21" s="35" t="str">
        <f t="shared" si="8"/>
        <v/>
      </c>
      <c r="S21" s="35" t="str">
        <f t="shared" si="9"/>
        <v/>
      </c>
      <c r="T21" s="35" t="str">
        <f t="shared" si="10"/>
        <v/>
      </c>
      <c r="U21" s="35" t="str">
        <f t="shared" si="11"/>
        <v/>
      </c>
      <c r="V21" s="35" t="str">
        <f t="shared" si="12"/>
        <v/>
      </c>
      <c r="W21" s="77" t="str">
        <f t="shared" si="13"/>
        <v/>
      </c>
      <c r="X21" s="35" t="str">
        <f t="shared" si="14"/>
        <v/>
      </c>
      <c r="Y21" s="35" t="str">
        <f t="shared" si="15"/>
        <v/>
      </c>
      <c r="Z21" s="35" t="str">
        <f t="shared" si="16"/>
        <v/>
      </c>
      <c r="AA21" s="35" t="str">
        <f t="shared" si="17"/>
        <v/>
      </c>
      <c r="AB21" s="77">
        <f t="shared" si="29"/>
        <v>6336</v>
      </c>
      <c r="AC21" s="77">
        <f t="shared" si="30"/>
        <v>0</v>
      </c>
      <c r="AD21" s="77">
        <f t="shared" si="31"/>
        <v>0</v>
      </c>
      <c r="AE21" s="78" t="str">
        <f t="shared" si="18"/>
        <v/>
      </c>
      <c r="AF21" s="35" t="str">
        <f t="shared" si="19"/>
        <v/>
      </c>
      <c r="AG21" s="77" t="str">
        <f t="shared" si="20"/>
        <v/>
      </c>
      <c r="AH21" s="77" t="str">
        <f t="shared" si="21"/>
        <v/>
      </c>
      <c r="AI21" s="35">
        <f t="shared" si="22"/>
        <v>0</v>
      </c>
      <c r="AJ21" s="35">
        <f t="shared" si="23"/>
        <v>0</v>
      </c>
      <c r="AK21" s="35">
        <f t="shared" si="24"/>
        <v>0</v>
      </c>
      <c r="AL21" s="35">
        <f t="shared" si="25"/>
        <v>0</v>
      </c>
      <c r="AM21" s="35" t="n"/>
      <c r="AN21" s="44" t="str">
        <f t="shared" si="26"/>
        <v/>
      </c>
      <c r="AO21" s="44" t="str">
        <f t="shared" si="27"/>
        <v/>
      </c>
      <c r="AP21" s="35" t="str">
        <f>IF('DQE marché-cadre'!$D24="","",'DQE marché-cadre'!$D24)</f>
        <v/>
      </c>
      <c r="AQ21" s="35" t="str">
        <f>IF('DQE marché-cadre'!$E24="","",'DQE marché-cadre'!$E24)</f>
        <v/>
      </c>
      <c r="AR21" s="77" t="str">
        <f>DQE!$F24</f>
        <v/>
      </c>
      <c r="AS21" s="77" t="str">
        <f>BPDE!$G24</f>
        <v/>
      </c>
      <c r="AT21" s="35" t="str">
        <f t="shared" si="28"/>
        <v/>
      </c>
    </row>
    <row r="22">
      <c r="A22" s="35" t="str">
        <f>IF(BPU!$A25="","",BPU!$A25)</f>
        <v/>
      </c>
      <c r="B22" s="44" t="str">
        <f>IF(BPU!$B25="","",BPU!$B25)</f>
        <v/>
      </c>
      <c r="C22" s="35" t="str">
        <f>IF(BPU!$C25="","",BPU!$C25)</f>
        <v/>
      </c>
      <c r="D22" s="44" t="str">
        <f>IF(DQE!$D25="","",DQE!$D25)</f>
        <v/>
      </c>
      <c r="E22" s="37" t="str">
        <f>IF(BPU!$D25="","",BPU!$D25)</f>
        <v/>
      </c>
      <c r="F22" s="35" t="str">
        <f t="shared" si="0"/>
        <v/>
      </c>
      <c r="G22" s="44" t="str">
        <f t="shared" si="1"/>
        <v/>
      </c>
      <c r="H22" s="36" t="n"/>
      <c r="I22" s="23" t="n"/>
      <c r="J22" s="36" t="n"/>
      <c r="K22" s="36" t="n"/>
      <c r="L22" s="44" t="str">
        <f t="shared" si="2"/>
        <v/>
      </c>
      <c r="M22" s="35" t="str">
        <f t="shared" si="3"/>
        <v/>
      </c>
      <c r="N22" s="35" t="str">
        <f t="shared" si="4"/>
        <v/>
      </c>
      <c r="O22" s="35" t="str">
        <f t="shared" si="5"/>
        <v/>
      </c>
      <c r="P22" s="35" t="str">
        <f t="shared" si="6"/>
        <v/>
      </c>
      <c r="Q22" s="35" t="str">
        <f t="shared" si="7"/>
        <v/>
      </c>
      <c r="R22" s="35" t="str">
        <f t="shared" si="8"/>
        <v/>
      </c>
      <c r="S22" s="35" t="str">
        <f t="shared" si="9"/>
        <v/>
      </c>
      <c r="T22" s="35" t="str">
        <f t="shared" si="10"/>
        <v/>
      </c>
      <c r="U22" s="35" t="str">
        <f t="shared" si="11"/>
        <v/>
      </c>
      <c r="V22" s="35" t="str">
        <f t="shared" si="12"/>
        <v/>
      </c>
      <c r="W22" s="77" t="str">
        <f t="shared" si="13"/>
        <v/>
      </c>
      <c r="X22" s="35" t="str">
        <f t="shared" si="14"/>
        <v/>
      </c>
      <c r="Y22" s="35" t="str">
        <f t="shared" si="15"/>
        <v/>
      </c>
      <c r="Z22" s="35" t="str">
        <f t="shared" si="16"/>
        <v/>
      </c>
      <c r="AA22" s="35" t="str">
        <f t="shared" si="17"/>
        <v/>
      </c>
      <c r="AB22" s="77">
        <f t="shared" si="29"/>
        <v>6336</v>
      </c>
      <c r="AC22" s="77">
        <f t="shared" si="30"/>
        <v>0</v>
      </c>
      <c r="AD22" s="77">
        <f t="shared" si="31"/>
        <v>0</v>
      </c>
      <c r="AE22" s="78" t="str">
        <f t="shared" si="18"/>
        <v/>
      </c>
      <c r="AF22" s="35" t="str">
        <f t="shared" si="19"/>
        <v/>
      </c>
      <c r="AG22" s="77" t="str">
        <f t="shared" si="20"/>
        <v/>
      </c>
      <c r="AH22" s="77" t="str">
        <f t="shared" si="21"/>
        <v/>
      </c>
      <c r="AI22" s="35">
        <f t="shared" si="22"/>
        <v>0</v>
      </c>
      <c r="AJ22" s="35">
        <f t="shared" si="23"/>
        <v>0</v>
      </c>
      <c r="AK22" s="35">
        <f t="shared" si="24"/>
        <v>0</v>
      </c>
      <c r="AL22" s="35">
        <f t="shared" si="25"/>
        <v>0</v>
      </c>
      <c r="AM22" s="35" t="n"/>
      <c r="AN22" s="44" t="str">
        <f t="shared" si="26"/>
        <v/>
      </c>
      <c r="AO22" s="44" t="str">
        <f t="shared" si="27"/>
        <v/>
      </c>
      <c r="AP22" s="35" t="str">
        <f>IF('DQE marché-cadre'!$D25="","",'DQE marché-cadre'!$D25)</f>
        <v/>
      </c>
      <c r="AQ22" s="35" t="str">
        <f>IF('DQE marché-cadre'!$E25="","",'DQE marché-cadre'!$E25)</f>
        <v/>
      </c>
      <c r="AR22" s="77" t="str">
        <f>DQE!$F25</f>
        <v/>
      </c>
      <c r="AS22" s="77" t="str">
        <f>BPDE!$G25</f>
        <v/>
      </c>
      <c r="AT22" s="35" t="str">
        <f t="shared" si="28"/>
        <v/>
      </c>
    </row>
    <row r="23">
      <c r="A23" s="35" t="str">
        <f>IF(BPU!$A26="","",BPU!$A26)</f>
        <v/>
      </c>
      <c r="B23" s="44" t="str">
        <f>IF(BPU!$B26="","",BPU!$B26)</f>
        <v/>
      </c>
      <c r="C23" s="35" t="str">
        <f>IF(BPU!$C26="","",BPU!$C26)</f>
        <v/>
      </c>
      <c r="D23" s="44" t="str">
        <f>IF(DQE!$D26="","",DQE!$D26)</f>
        <v/>
      </c>
      <c r="E23" s="37" t="str">
        <f>IF(BPU!$D26="","",BPU!$D26)</f>
        <v/>
      </c>
      <c r="F23" s="35" t="str">
        <f t="shared" si="0"/>
        <v/>
      </c>
      <c r="G23" s="44" t="str">
        <f t="shared" si="1"/>
        <v/>
      </c>
      <c r="H23" s="36" t="n"/>
      <c r="I23" s="23" t="n"/>
      <c r="J23" s="36" t="n"/>
      <c r="K23" s="36" t="n"/>
      <c r="L23" s="44" t="str">
        <f t="shared" si="2"/>
        <v/>
      </c>
      <c r="M23" s="35" t="str">
        <f t="shared" si="3"/>
        <v/>
      </c>
      <c r="N23" s="35" t="str">
        <f t="shared" si="4"/>
        <v/>
      </c>
      <c r="O23" s="35" t="str">
        <f t="shared" si="5"/>
        <v/>
      </c>
      <c r="P23" s="35" t="str">
        <f t="shared" si="6"/>
        <v/>
      </c>
      <c r="Q23" s="35" t="str">
        <f t="shared" si="7"/>
        <v/>
      </c>
      <c r="R23" s="35" t="str">
        <f t="shared" si="8"/>
        <v/>
      </c>
      <c r="S23" s="35" t="str">
        <f t="shared" si="9"/>
        <v/>
      </c>
      <c r="T23" s="35" t="str">
        <f t="shared" si="10"/>
        <v/>
      </c>
      <c r="U23" s="35" t="str">
        <f t="shared" si="11"/>
        <v/>
      </c>
      <c r="V23" s="35" t="str">
        <f t="shared" si="12"/>
        <v/>
      </c>
      <c r="W23" s="77" t="str">
        <f t="shared" si="13"/>
        <v/>
      </c>
      <c r="X23" s="35" t="str">
        <f t="shared" si="14"/>
        <v/>
      </c>
      <c r="Y23" s="35" t="str">
        <f t="shared" si="15"/>
        <v/>
      </c>
      <c r="Z23" s="35" t="str">
        <f t="shared" si="16"/>
        <v/>
      </c>
      <c r="AA23" s="35" t="str">
        <f t="shared" si="17"/>
        <v/>
      </c>
      <c r="AB23" s="77">
        <f t="shared" si="29"/>
        <v>6336</v>
      </c>
      <c r="AC23" s="77">
        <f t="shared" si="30"/>
        <v>0</v>
      </c>
      <c r="AD23" s="77">
        <f t="shared" si="31"/>
        <v>0</v>
      </c>
      <c r="AE23" s="78" t="str">
        <f t="shared" si="18"/>
        <v/>
      </c>
      <c r="AF23" s="35" t="str">
        <f t="shared" si="19"/>
        <v/>
      </c>
      <c r="AG23" s="77" t="str">
        <f t="shared" si="20"/>
        <v/>
      </c>
      <c r="AH23" s="77" t="str">
        <f t="shared" si="21"/>
        <v/>
      </c>
      <c r="AI23" s="35">
        <f t="shared" si="22"/>
        <v>0</v>
      </c>
      <c r="AJ23" s="35">
        <f t="shared" si="23"/>
        <v>0</v>
      </c>
      <c r="AK23" s="35">
        <f t="shared" si="24"/>
        <v>0</v>
      </c>
      <c r="AL23" s="35">
        <f t="shared" si="25"/>
        <v>0</v>
      </c>
      <c r="AM23" s="35" t="n"/>
      <c r="AN23" s="44" t="str">
        <f t="shared" si="26"/>
        <v/>
      </c>
      <c r="AO23" s="44" t="str">
        <f t="shared" si="27"/>
        <v/>
      </c>
      <c r="AP23" s="35" t="str">
        <f>IF('DQE marché-cadre'!$D26="","",'DQE marché-cadre'!$D26)</f>
        <v/>
      </c>
      <c r="AQ23" s="35" t="str">
        <f>IF('DQE marché-cadre'!$E26="","",'DQE marché-cadre'!$E26)</f>
        <v/>
      </c>
      <c r="AR23" s="77" t="str">
        <f>DQE!$F26</f>
        <v/>
      </c>
      <c r="AS23" s="77" t="str">
        <f>BPDE!$G26</f>
        <v/>
      </c>
      <c r="AT23" s="35" t="str">
        <f t="shared" si="28"/>
        <v/>
      </c>
    </row>
    <row r="24">
      <c r="A24" s="35" t="str">
        <f>IF(BPU!$A27="","",BPU!$A27)</f>
        <v/>
      </c>
      <c r="B24" s="44" t="str">
        <f>IF(BPU!$B27="","",BPU!$B27)</f>
        <v/>
      </c>
      <c r="C24" s="35" t="str">
        <f>IF(BPU!$C27="","",BPU!$C27)</f>
        <v/>
      </c>
      <c r="D24" s="44" t="str">
        <f>IF(DQE!$D27="","",DQE!$D27)</f>
        <v/>
      </c>
      <c r="E24" s="37" t="str">
        <f>IF(BPU!$D27="","",BPU!$D27)</f>
        <v/>
      </c>
      <c r="F24" s="35" t="str">
        <f t="shared" si="0"/>
        <v/>
      </c>
      <c r="G24" s="44" t="str">
        <f t="shared" si="1"/>
        <v/>
      </c>
      <c r="H24" s="36" t="n"/>
      <c r="I24" s="23" t="n"/>
      <c r="J24" s="36" t="n"/>
      <c r="K24" s="36" t="n"/>
      <c r="L24" s="44" t="str">
        <f t="shared" si="2"/>
        <v/>
      </c>
      <c r="M24" s="35" t="str">
        <f t="shared" si="3"/>
        <v/>
      </c>
      <c r="N24" s="35" t="str">
        <f t="shared" si="4"/>
        <v/>
      </c>
      <c r="O24" s="35" t="str">
        <f t="shared" si="5"/>
        <v/>
      </c>
      <c r="P24" s="35" t="str">
        <f t="shared" si="6"/>
        <v/>
      </c>
      <c r="Q24" s="35" t="str">
        <f t="shared" si="7"/>
        <v/>
      </c>
      <c r="R24" s="35" t="str">
        <f t="shared" si="8"/>
        <v/>
      </c>
      <c r="S24" s="35" t="str">
        <f t="shared" si="9"/>
        <v/>
      </c>
      <c r="T24" s="35" t="str">
        <f t="shared" si="10"/>
        <v/>
      </c>
      <c r="U24" s="35" t="str">
        <f t="shared" si="11"/>
        <v/>
      </c>
      <c r="V24" s="35" t="str">
        <f t="shared" si="12"/>
        <v/>
      </c>
      <c r="W24" s="77" t="str">
        <f t="shared" si="13"/>
        <v/>
      </c>
      <c r="X24" s="35" t="str">
        <f t="shared" si="14"/>
        <v/>
      </c>
      <c r="Y24" s="35" t="str">
        <f t="shared" si="15"/>
        <v/>
      </c>
      <c r="Z24" s="35" t="str">
        <f t="shared" si="16"/>
        <v/>
      </c>
      <c r="AA24" s="35" t="str">
        <f t="shared" si="17"/>
        <v/>
      </c>
      <c r="AB24" s="77">
        <f t="shared" si="29"/>
        <v>6336</v>
      </c>
      <c r="AC24" s="77">
        <f t="shared" si="30"/>
        <v>0</v>
      </c>
      <c r="AD24" s="77">
        <f t="shared" si="31"/>
        <v>0</v>
      </c>
      <c r="AE24" s="78" t="str">
        <f t="shared" si="18"/>
        <v/>
      </c>
      <c r="AF24" s="35" t="str">
        <f t="shared" si="19"/>
        <v/>
      </c>
      <c r="AG24" s="77" t="str">
        <f t="shared" si="20"/>
        <v/>
      </c>
      <c r="AH24" s="77" t="str">
        <f t="shared" si="21"/>
        <v/>
      </c>
      <c r="AI24" s="35">
        <f t="shared" si="22"/>
        <v>0</v>
      </c>
      <c r="AJ24" s="35">
        <f t="shared" si="23"/>
        <v>0</v>
      </c>
      <c r="AK24" s="35">
        <f t="shared" si="24"/>
        <v>0</v>
      </c>
      <c r="AL24" s="35">
        <f t="shared" si="25"/>
        <v>0</v>
      </c>
      <c r="AM24" s="35" t="n"/>
      <c r="AN24" s="44" t="str">
        <f t="shared" si="26"/>
        <v/>
      </c>
      <c r="AO24" s="44" t="str">
        <f t="shared" si="27"/>
        <v/>
      </c>
      <c r="AP24" s="35" t="str">
        <f>IF('DQE marché-cadre'!$D27="","",'DQE marché-cadre'!$D27)</f>
        <v/>
      </c>
      <c r="AQ24" s="35" t="str">
        <f>IF('DQE marché-cadre'!$E27="","",'DQE marché-cadre'!$E27)</f>
        <v/>
      </c>
      <c r="AR24" s="77" t="str">
        <f>DQE!$F27</f>
        <v/>
      </c>
      <c r="AS24" s="77" t="str">
        <f>BPDE!$G27</f>
        <v/>
      </c>
      <c r="AT24" s="35" t="str">
        <f t="shared" si="28"/>
        <v/>
      </c>
    </row>
    <row r="25">
      <c r="A25" s="35" t="str">
        <f>IF(BPU!$A28="","",BPU!$A28)</f>
        <v/>
      </c>
      <c r="B25" s="44" t="str">
        <f>IF(BPU!$B28="","",BPU!$B28)</f>
        <v/>
      </c>
      <c r="C25" s="35" t="str">
        <f>IF(BPU!$C28="","",BPU!$C28)</f>
        <v/>
      </c>
      <c r="D25" s="44" t="str">
        <f>IF(DQE!$D28="","",DQE!$D28)</f>
        <v/>
      </c>
      <c r="E25" s="37" t="str">
        <f>IF(BPU!$D28="","",BPU!$D28)</f>
        <v/>
      </c>
      <c r="F25" s="35" t="str">
        <f t="shared" si="0"/>
        <v/>
      </c>
      <c r="G25" s="44" t="str">
        <f t="shared" si="1"/>
        <v/>
      </c>
      <c r="H25" s="36" t="n"/>
      <c r="I25" s="23" t="n"/>
      <c r="J25" s="36" t="n"/>
      <c r="K25" s="36" t="n"/>
      <c r="L25" s="44" t="str">
        <f t="shared" si="2"/>
        <v/>
      </c>
      <c r="M25" s="35" t="str">
        <f t="shared" si="3"/>
        <v/>
      </c>
      <c r="N25" s="35" t="str">
        <f t="shared" si="4"/>
        <v/>
      </c>
      <c r="O25" s="35" t="str">
        <f t="shared" si="5"/>
        <v/>
      </c>
      <c r="P25" s="35" t="str">
        <f t="shared" si="6"/>
        <v/>
      </c>
      <c r="Q25" s="35" t="str">
        <f t="shared" si="7"/>
        <v/>
      </c>
      <c r="R25" s="35" t="str">
        <f t="shared" si="8"/>
        <v/>
      </c>
      <c r="S25" s="35" t="str">
        <f t="shared" si="9"/>
        <v/>
      </c>
      <c r="T25" s="35" t="str">
        <f t="shared" si="10"/>
        <v/>
      </c>
      <c r="U25" s="35" t="str">
        <f t="shared" si="11"/>
        <v/>
      </c>
      <c r="V25" s="35" t="str">
        <f t="shared" si="12"/>
        <v/>
      </c>
      <c r="W25" s="77" t="str">
        <f t="shared" si="13"/>
        <v/>
      </c>
      <c r="X25" s="35" t="str">
        <f t="shared" si="14"/>
        <v/>
      </c>
      <c r="Y25" s="35" t="str">
        <f t="shared" si="15"/>
        <v/>
      </c>
      <c r="Z25" s="35" t="str">
        <f t="shared" si="16"/>
        <v/>
      </c>
      <c r="AA25" s="35" t="str">
        <f t="shared" si="17"/>
        <v/>
      </c>
      <c r="AB25" s="77">
        <f t="shared" si="29"/>
        <v>6336</v>
      </c>
      <c r="AC25" s="77">
        <f t="shared" si="30"/>
        <v>0</v>
      </c>
      <c r="AD25" s="77">
        <f t="shared" si="31"/>
        <v>0</v>
      </c>
      <c r="AE25" s="78" t="str">
        <f t="shared" si="18"/>
        <v/>
      </c>
      <c r="AF25" s="35" t="str">
        <f t="shared" si="19"/>
        <v/>
      </c>
      <c r="AG25" s="77" t="str">
        <f t="shared" si="20"/>
        <v/>
      </c>
      <c r="AH25" s="77" t="str">
        <f t="shared" si="21"/>
        <v/>
      </c>
      <c r="AI25" s="35">
        <f t="shared" si="22"/>
        <v>0</v>
      </c>
      <c r="AJ25" s="35">
        <f t="shared" si="23"/>
        <v>0</v>
      </c>
      <c r="AK25" s="35">
        <f t="shared" si="24"/>
        <v>0</v>
      </c>
      <c r="AL25" s="35">
        <f t="shared" si="25"/>
        <v>0</v>
      </c>
      <c r="AM25" s="35" t="n"/>
      <c r="AN25" s="44" t="str">
        <f t="shared" si="26"/>
        <v/>
      </c>
      <c r="AO25" s="44" t="str">
        <f t="shared" si="27"/>
        <v/>
      </c>
      <c r="AP25" s="35" t="str">
        <f>IF('DQE marché-cadre'!$D28="","",'DQE marché-cadre'!$D28)</f>
        <v/>
      </c>
      <c r="AQ25" s="35" t="str">
        <f>IF('DQE marché-cadre'!$E28="","",'DQE marché-cadre'!$E28)</f>
        <v/>
      </c>
      <c r="AR25" s="77" t="str">
        <f>DQE!$F28</f>
        <v/>
      </c>
      <c r="AS25" s="77" t="str">
        <f>BPDE!$G28</f>
        <v/>
      </c>
      <c r="AT25" s="35" t="str">
        <f t="shared" si="28"/>
        <v/>
      </c>
    </row>
    <row r="26">
      <c r="A26" s="35" t="str">
        <f>IF(BPU!$A29="","",BPU!$A29)</f>
        <v/>
      </c>
      <c r="B26" s="44" t="str">
        <f>IF(BPU!$B29="","",BPU!$B29)</f>
        <v/>
      </c>
      <c r="C26" s="35" t="str">
        <f>IF(BPU!$C29="","",BPU!$C29)</f>
        <v/>
      </c>
      <c r="D26" s="44" t="str">
        <f>IF(DQE!$D29="","",DQE!$D29)</f>
        <v/>
      </c>
      <c r="E26" s="37" t="str">
        <f>IF(BPU!$D29="","",BPU!$D29)</f>
        <v/>
      </c>
      <c r="F26" s="35" t="str">
        <f t="shared" si="0"/>
        <v/>
      </c>
      <c r="G26" s="44" t="str">
        <f t="shared" si="1"/>
        <v/>
      </c>
      <c r="H26" s="36" t="n"/>
      <c r="I26" s="23" t="n"/>
      <c r="J26" s="36" t="n"/>
      <c r="K26" s="36" t="n"/>
      <c r="L26" s="44" t="str">
        <f t="shared" si="2"/>
        <v/>
      </c>
      <c r="M26" s="35" t="str">
        <f t="shared" si="3"/>
        <v/>
      </c>
      <c r="N26" s="35" t="str">
        <f t="shared" si="4"/>
        <v/>
      </c>
      <c r="O26" s="35" t="str">
        <f t="shared" si="5"/>
        <v/>
      </c>
      <c r="P26" s="35" t="str">
        <f t="shared" si="6"/>
        <v/>
      </c>
      <c r="Q26" s="35" t="str">
        <f t="shared" si="7"/>
        <v/>
      </c>
      <c r="R26" s="35" t="str">
        <f t="shared" si="8"/>
        <v/>
      </c>
      <c r="S26" s="35" t="str">
        <f t="shared" si="9"/>
        <v/>
      </c>
      <c r="T26" s="35" t="str">
        <f t="shared" si="10"/>
        <v/>
      </c>
      <c r="U26" s="35" t="str">
        <f t="shared" si="11"/>
        <v/>
      </c>
      <c r="V26" s="35" t="str">
        <f t="shared" si="12"/>
        <v/>
      </c>
      <c r="W26" s="77" t="str">
        <f t="shared" si="13"/>
        <v/>
      </c>
      <c r="X26" s="35" t="str">
        <f t="shared" si="14"/>
        <v/>
      </c>
      <c r="Y26" s="35" t="str">
        <f t="shared" si="15"/>
        <v/>
      </c>
      <c r="Z26" s="35" t="str">
        <f t="shared" si="16"/>
        <v/>
      </c>
      <c r="AA26" s="35" t="str">
        <f t="shared" si="17"/>
        <v/>
      </c>
      <c r="AB26" s="77">
        <f t="shared" si="29"/>
        <v>6336</v>
      </c>
      <c r="AC26" s="77">
        <f t="shared" si="30"/>
        <v>0</v>
      </c>
      <c r="AD26" s="77">
        <f t="shared" si="31"/>
        <v>0</v>
      </c>
      <c r="AE26" s="78" t="str">
        <f t="shared" si="18"/>
        <v/>
      </c>
      <c r="AF26" s="35" t="str">
        <f t="shared" si="19"/>
        <v/>
      </c>
      <c r="AG26" s="77" t="str">
        <f t="shared" si="20"/>
        <v/>
      </c>
      <c r="AH26" s="77" t="str">
        <f t="shared" si="21"/>
        <v/>
      </c>
      <c r="AI26" s="35">
        <f t="shared" si="22"/>
        <v>0</v>
      </c>
      <c r="AJ26" s="35">
        <f t="shared" si="23"/>
        <v>0</v>
      </c>
      <c r="AK26" s="35">
        <f t="shared" si="24"/>
        <v>0</v>
      </c>
      <c r="AL26" s="35">
        <f t="shared" si="25"/>
        <v>0</v>
      </c>
      <c r="AM26" s="35" t="n"/>
      <c r="AN26" s="44" t="str">
        <f t="shared" si="26"/>
        <v/>
      </c>
      <c r="AO26" s="44" t="str">
        <f t="shared" si="27"/>
        <v/>
      </c>
      <c r="AP26" s="35" t="str">
        <f>IF('DQE marché-cadre'!$D29="","",'DQE marché-cadre'!$D29)</f>
        <v/>
      </c>
      <c r="AQ26" s="35" t="str">
        <f>IF('DQE marché-cadre'!$E29="","",'DQE marché-cadre'!$E29)</f>
        <v/>
      </c>
      <c r="AR26" s="77" t="str">
        <f>DQE!$F29</f>
        <v/>
      </c>
      <c r="AS26" s="77" t="str">
        <f>BPDE!$G29</f>
        <v/>
      </c>
      <c r="AT26" s="35" t="str">
        <f t="shared" si="28"/>
        <v/>
      </c>
    </row>
    <row r="27">
      <c r="A27" s="35" t="str">
        <f>IF(BPU!$A30="","",BPU!$A30)</f>
        <v/>
      </c>
      <c r="B27" s="44" t="str">
        <f>IF(BPU!$B30="","",BPU!$B30)</f>
        <v/>
      </c>
      <c r="C27" s="35" t="str">
        <f>IF(BPU!$C30="","",BPU!$C30)</f>
        <v/>
      </c>
      <c r="D27" s="44" t="str">
        <f>IF(DQE!$D30="","",DQE!$D30)</f>
        <v/>
      </c>
      <c r="E27" s="37" t="str">
        <f>IF(BPU!$D30="","",BPU!$D30)</f>
        <v/>
      </c>
      <c r="F27" s="35" t="str">
        <f t="shared" si="0"/>
        <v/>
      </c>
      <c r="G27" s="44" t="str">
        <f t="shared" si="1"/>
        <v/>
      </c>
      <c r="H27" s="36" t="n"/>
      <c r="I27" s="23" t="n"/>
      <c r="J27" s="36" t="n"/>
      <c r="K27" s="36" t="n"/>
      <c r="L27" s="44" t="str">
        <f t="shared" si="2"/>
        <v/>
      </c>
      <c r="M27" s="35" t="str">
        <f t="shared" si="3"/>
        <v/>
      </c>
      <c r="N27" s="35" t="str">
        <f t="shared" si="4"/>
        <v/>
      </c>
      <c r="O27" s="35" t="str">
        <f t="shared" si="5"/>
        <v/>
      </c>
      <c r="P27" s="35" t="str">
        <f t="shared" si="6"/>
        <v/>
      </c>
      <c r="Q27" s="35" t="str">
        <f t="shared" si="7"/>
        <v/>
      </c>
      <c r="R27" s="35" t="str">
        <f t="shared" si="8"/>
        <v/>
      </c>
      <c r="S27" s="35" t="str">
        <f t="shared" si="9"/>
        <v/>
      </c>
      <c r="T27" s="35" t="str">
        <f t="shared" si="10"/>
        <v/>
      </c>
      <c r="U27" s="35" t="str">
        <f t="shared" si="11"/>
        <v/>
      </c>
      <c r="V27" s="35" t="str">
        <f t="shared" si="12"/>
        <v/>
      </c>
      <c r="W27" s="77" t="str">
        <f t="shared" si="13"/>
        <v/>
      </c>
      <c r="X27" s="35" t="str">
        <f t="shared" si="14"/>
        <v/>
      </c>
      <c r="Y27" s="35" t="str">
        <f t="shared" si="15"/>
        <v/>
      </c>
      <c r="Z27" s="35" t="str">
        <f t="shared" si="16"/>
        <v/>
      </c>
      <c r="AA27" s="35" t="str">
        <f t="shared" si="17"/>
        <v/>
      </c>
      <c r="AB27" s="77">
        <f t="shared" si="29"/>
        <v>6336</v>
      </c>
      <c r="AC27" s="77">
        <f t="shared" si="30"/>
        <v>0</v>
      </c>
      <c r="AD27" s="77">
        <f t="shared" si="31"/>
        <v>0</v>
      </c>
      <c r="AE27" s="78" t="str">
        <f t="shared" si="18"/>
        <v/>
      </c>
      <c r="AF27" s="35" t="str">
        <f t="shared" si="19"/>
        <v/>
      </c>
      <c r="AG27" s="77" t="str">
        <f t="shared" si="20"/>
        <v/>
      </c>
      <c r="AH27" s="77" t="str">
        <f t="shared" si="21"/>
        <v/>
      </c>
      <c r="AI27" s="35">
        <f t="shared" si="22"/>
        <v>0</v>
      </c>
      <c r="AJ27" s="35">
        <f t="shared" si="23"/>
        <v>0</v>
      </c>
      <c r="AK27" s="35">
        <f t="shared" si="24"/>
        <v>0</v>
      </c>
      <c r="AL27" s="35">
        <f t="shared" si="25"/>
        <v>0</v>
      </c>
      <c r="AM27" s="35" t="n"/>
      <c r="AN27" s="44" t="str">
        <f t="shared" si="26"/>
        <v/>
      </c>
      <c r="AO27" s="44" t="str">
        <f t="shared" si="27"/>
        <v/>
      </c>
      <c r="AP27" s="35" t="str">
        <f>IF('DQE marché-cadre'!$D30="","",'DQE marché-cadre'!$D30)</f>
        <v/>
      </c>
      <c r="AQ27" s="35" t="str">
        <f>IF('DQE marché-cadre'!$E30="","",'DQE marché-cadre'!$E30)</f>
        <v/>
      </c>
      <c r="AR27" s="77" t="str">
        <f>DQE!$F30</f>
        <v/>
      </c>
      <c r="AS27" s="77" t="str">
        <f>BPDE!$G30</f>
        <v/>
      </c>
      <c r="AT27" s="35" t="str">
        <f t="shared" si="28"/>
        <v/>
      </c>
    </row>
    <row r="28">
      <c r="A28" s="35" t="str">
        <f>IF(BPU!$A31="","",BPU!$A31)</f>
        <v/>
      </c>
      <c r="B28" s="44" t="str">
        <f>IF(BPU!$B31="","",BPU!$B31)</f>
        <v/>
      </c>
      <c r="C28" s="35" t="str">
        <f>IF(BPU!$C31="","",BPU!$C31)</f>
        <v/>
      </c>
      <c r="D28" s="44" t="str">
        <f>IF(DQE!$D31="","",DQE!$D31)</f>
        <v/>
      </c>
      <c r="E28" s="37" t="str">
        <f>IF(BPU!$D31="","",BPU!$D31)</f>
        <v/>
      </c>
      <c r="F28" s="35" t="str">
        <f t="shared" si="0"/>
        <v/>
      </c>
      <c r="G28" s="44" t="str">
        <f t="shared" si="1"/>
        <v/>
      </c>
      <c r="H28" s="36" t="n"/>
      <c r="I28" s="23" t="n"/>
      <c r="J28" s="36" t="n"/>
      <c r="K28" s="36" t="n"/>
      <c r="L28" s="44" t="str">
        <f t="shared" si="2"/>
        <v/>
      </c>
      <c r="M28" s="35" t="str">
        <f t="shared" si="3"/>
        <v/>
      </c>
      <c r="N28" s="35" t="str">
        <f t="shared" si="4"/>
        <v/>
      </c>
      <c r="O28" s="35" t="str">
        <f t="shared" si="5"/>
        <v/>
      </c>
      <c r="P28" s="35" t="str">
        <f t="shared" si="6"/>
        <v/>
      </c>
      <c r="Q28" s="35" t="str">
        <f t="shared" si="7"/>
        <v/>
      </c>
      <c r="R28" s="35" t="str">
        <f t="shared" si="8"/>
        <v/>
      </c>
      <c r="S28" s="35" t="str">
        <f t="shared" si="9"/>
        <v/>
      </c>
      <c r="T28" s="35" t="str">
        <f t="shared" si="10"/>
        <v/>
      </c>
      <c r="U28" s="35" t="str">
        <f t="shared" si="11"/>
        <v/>
      </c>
      <c r="V28" s="35" t="str">
        <f t="shared" si="12"/>
        <v/>
      </c>
      <c r="W28" s="77" t="str">
        <f t="shared" si="13"/>
        <v/>
      </c>
      <c r="X28" s="35" t="str">
        <f t="shared" si="14"/>
        <v/>
      </c>
      <c r="Y28" s="35" t="str">
        <f t="shared" si="15"/>
        <v/>
      </c>
      <c r="Z28" s="35" t="str">
        <f t="shared" si="16"/>
        <v/>
      </c>
      <c r="AA28" s="35" t="str">
        <f t="shared" si="17"/>
        <v/>
      </c>
      <c r="AB28" s="77">
        <f t="shared" si="29"/>
        <v>6336</v>
      </c>
      <c r="AC28" s="77">
        <f t="shared" si="30"/>
        <v>0</v>
      </c>
      <c r="AD28" s="77">
        <f t="shared" si="31"/>
        <v>0</v>
      </c>
      <c r="AE28" s="78" t="str">
        <f t="shared" si="18"/>
        <v/>
      </c>
      <c r="AF28" s="35" t="str">
        <f t="shared" si="19"/>
        <v/>
      </c>
      <c r="AG28" s="77" t="str">
        <f t="shared" si="20"/>
        <v/>
      </c>
      <c r="AH28" s="77" t="str">
        <f t="shared" si="21"/>
        <v/>
      </c>
      <c r="AI28" s="35">
        <f t="shared" si="22"/>
        <v>0</v>
      </c>
      <c r="AJ28" s="35">
        <f t="shared" si="23"/>
        <v>0</v>
      </c>
      <c r="AK28" s="35">
        <f t="shared" si="24"/>
        <v>0</v>
      </c>
      <c r="AL28" s="35">
        <f t="shared" si="25"/>
        <v>0</v>
      </c>
      <c r="AM28" s="35" t="n"/>
      <c r="AN28" s="44" t="str">
        <f t="shared" si="26"/>
        <v/>
      </c>
      <c r="AO28" s="44" t="str">
        <f t="shared" si="27"/>
        <v/>
      </c>
      <c r="AP28" s="35" t="str">
        <f>IF('DQE marché-cadre'!$D31="","",'DQE marché-cadre'!$D31)</f>
        <v/>
      </c>
      <c r="AQ28" s="35" t="str">
        <f>IF('DQE marché-cadre'!$E31="","",'DQE marché-cadre'!$E31)</f>
        <v/>
      </c>
      <c r="AR28" s="77" t="str">
        <f>DQE!$F31</f>
        <v/>
      </c>
      <c r="AS28" s="77" t="str">
        <f>BPDE!$G31</f>
        <v/>
      </c>
      <c r="AT28" s="35" t="str">
        <f t="shared" si="28"/>
        <v/>
      </c>
    </row>
    <row r="29">
      <c r="A29" s="35" t="str">
        <f>IF(BPU!$A32="","",BPU!$A32)</f>
        <v/>
      </c>
      <c r="B29" s="44" t="str">
        <f>IF(BPU!$B32="","",BPU!$B32)</f>
        <v/>
      </c>
      <c r="C29" s="35" t="str">
        <f>IF(BPU!$C32="","",BPU!$C32)</f>
        <v/>
      </c>
      <c r="D29" s="44" t="str">
        <f>IF(DQE!$D32="","",DQE!$D32)</f>
        <v/>
      </c>
      <c r="E29" s="37" t="str">
        <f>IF(BPU!$D32="","",BPU!$D32)</f>
        <v/>
      </c>
      <c r="F29" s="35" t="str">
        <f t="shared" si="0"/>
        <v/>
      </c>
      <c r="G29" s="44" t="str">
        <f t="shared" si="1"/>
        <v/>
      </c>
      <c r="H29" s="36" t="n"/>
      <c r="I29" s="23" t="n"/>
      <c r="J29" s="36" t="n"/>
      <c r="K29" s="36" t="n"/>
      <c r="L29" s="44" t="str">
        <f t="shared" si="2"/>
        <v/>
      </c>
      <c r="M29" s="35" t="str">
        <f t="shared" si="3"/>
        <v/>
      </c>
      <c r="N29" s="35" t="str">
        <f t="shared" si="4"/>
        <v/>
      </c>
      <c r="O29" s="35" t="str">
        <f t="shared" si="5"/>
        <v/>
      </c>
      <c r="P29" s="35" t="str">
        <f t="shared" si="6"/>
        <v/>
      </c>
      <c r="Q29" s="35" t="str">
        <f t="shared" si="7"/>
        <v/>
      </c>
      <c r="R29" s="35" t="str">
        <f t="shared" si="8"/>
        <v/>
      </c>
      <c r="S29" s="35" t="str">
        <f t="shared" si="9"/>
        <v/>
      </c>
      <c r="T29" s="35" t="str">
        <f t="shared" si="10"/>
        <v/>
      </c>
      <c r="U29" s="35" t="str">
        <f t="shared" si="11"/>
        <v/>
      </c>
      <c r="V29" s="35" t="str">
        <f t="shared" si="12"/>
        <v/>
      </c>
      <c r="W29" s="77" t="str">
        <f t="shared" si="13"/>
        <v/>
      </c>
      <c r="X29" s="35" t="str">
        <f t="shared" si="14"/>
        <v/>
      </c>
      <c r="Y29" s="35" t="str">
        <f t="shared" si="15"/>
        <v/>
      </c>
      <c r="Z29" s="35" t="str">
        <f t="shared" si="16"/>
        <v/>
      </c>
      <c r="AA29" s="35" t="str">
        <f t="shared" si="17"/>
        <v/>
      </c>
      <c r="AB29" s="77">
        <f t="shared" si="29"/>
        <v>6336</v>
      </c>
      <c r="AC29" s="77">
        <f t="shared" si="30"/>
        <v>0</v>
      </c>
      <c r="AD29" s="77">
        <f t="shared" si="31"/>
        <v>0</v>
      </c>
      <c r="AE29" s="78" t="str">
        <f t="shared" si="18"/>
        <v/>
      </c>
      <c r="AF29" s="35" t="str">
        <f t="shared" si="19"/>
        <v/>
      </c>
      <c r="AG29" s="77" t="str">
        <f t="shared" si="20"/>
        <v/>
      </c>
      <c r="AH29" s="77" t="str">
        <f t="shared" si="21"/>
        <v/>
      </c>
      <c r="AI29" s="35">
        <f t="shared" si="22"/>
        <v>0</v>
      </c>
      <c r="AJ29" s="35">
        <f t="shared" si="23"/>
        <v>0</v>
      </c>
      <c r="AK29" s="35">
        <f t="shared" si="24"/>
        <v>0</v>
      </c>
      <c r="AL29" s="35">
        <f t="shared" si="25"/>
        <v>0</v>
      </c>
      <c r="AM29" s="35" t="n"/>
      <c r="AN29" s="44" t="str">
        <f t="shared" si="26"/>
        <v/>
      </c>
      <c r="AO29" s="44" t="str">
        <f t="shared" si="27"/>
        <v/>
      </c>
      <c r="AP29" s="35" t="str">
        <f>IF('DQE marché-cadre'!$D32="","",'DQE marché-cadre'!$D32)</f>
        <v/>
      </c>
      <c r="AQ29" s="35" t="str">
        <f>IF('DQE marché-cadre'!$E32="","",'DQE marché-cadre'!$E32)</f>
        <v/>
      </c>
      <c r="AR29" s="77" t="str">
        <f>DQE!$F32</f>
        <v/>
      </c>
      <c r="AS29" s="77" t="str">
        <f>BPDE!$G32</f>
        <v/>
      </c>
      <c r="AT29" s="35" t="str">
        <f t="shared" si="28"/>
        <v/>
      </c>
    </row>
    <row r="30">
      <c r="A30" s="35" t="str">
        <f>IF(BPU!$A33="","",BPU!$A33)</f>
        <v/>
      </c>
      <c r="B30" s="44" t="str">
        <f>IF(BPU!$B33="","",BPU!$B33)</f>
        <v/>
      </c>
      <c r="C30" s="35" t="str">
        <f>IF(BPU!$C33="","",BPU!$C33)</f>
        <v/>
      </c>
      <c r="D30" s="44" t="str">
        <f>IF(DQE!$D33="","",DQE!$D33)</f>
        <v/>
      </c>
      <c r="E30" s="37" t="str">
        <f>IF(BPU!$D33="","",BPU!$D33)</f>
        <v/>
      </c>
      <c r="F30" s="35" t="str">
        <f t="shared" si="0"/>
        <v/>
      </c>
      <c r="G30" s="44" t="str">
        <f t="shared" si="1"/>
        <v/>
      </c>
      <c r="H30" s="36" t="n"/>
      <c r="I30" s="23" t="n"/>
      <c r="J30" s="36" t="n"/>
      <c r="K30" s="36" t="n"/>
      <c r="L30" s="44" t="str">
        <f t="shared" si="2"/>
        <v/>
      </c>
      <c r="M30" s="35" t="str">
        <f t="shared" si="3"/>
        <v/>
      </c>
      <c r="N30" s="35" t="str">
        <f t="shared" si="4"/>
        <v/>
      </c>
      <c r="O30" s="35" t="str">
        <f t="shared" si="5"/>
        <v/>
      </c>
      <c r="P30" s="35" t="str">
        <f t="shared" si="6"/>
        <v/>
      </c>
      <c r="Q30" s="35" t="str">
        <f t="shared" si="7"/>
        <v/>
      </c>
      <c r="R30" s="35" t="str">
        <f t="shared" si="8"/>
        <v/>
      </c>
      <c r="S30" s="35" t="str">
        <f t="shared" si="9"/>
        <v/>
      </c>
      <c r="T30" s="35" t="str">
        <f t="shared" si="10"/>
        <v/>
      </c>
      <c r="U30" s="35" t="str">
        <f t="shared" si="11"/>
        <v/>
      </c>
      <c r="V30" s="35" t="str">
        <f t="shared" si="12"/>
        <v/>
      </c>
      <c r="W30" s="77" t="str">
        <f t="shared" si="13"/>
        <v/>
      </c>
      <c r="X30" s="35" t="str">
        <f t="shared" si="14"/>
        <v/>
      </c>
      <c r="Y30" s="35" t="str">
        <f t="shared" si="15"/>
        <v/>
      </c>
      <c r="Z30" s="35" t="str">
        <f t="shared" si="16"/>
        <v/>
      </c>
      <c r="AA30" s="35" t="str">
        <f t="shared" si="17"/>
        <v/>
      </c>
      <c r="AB30" s="77">
        <f t="shared" si="29"/>
        <v>6336</v>
      </c>
      <c r="AC30" s="77">
        <f t="shared" si="30"/>
        <v>0</v>
      </c>
      <c r="AD30" s="77">
        <f t="shared" si="31"/>
        <v>0</v>
      </c>
      <c r="AE30" s="78" t="str">
        <f t="shared" si="18"/>
        <v/>
      </c>
      <c r="AF30" s="35" t="str">
        <f t="shared" si="19"/>
        <v/>
      </c>
      <c r="AG30" s="77" t="str">
        <f t="shared" si="20"/>
        <v/>
      </c>
      <c r="AH30" s="77" t="str">
        <f t="shared" si="21"/>
        <v/>
      </c>
      <c r="AI30" s="35">
        <f t="shared" si="22"/>
        <v>0</v>
      </c>
      <c r="AJ30" s="35">
        <f t="shared" si="23"/>
        <v>0</v>
      </c>
      <c r="AK30" s="35">
        <f t="shared" si="24"/>
        <v>0</v>
      </c>
      <c r="AL30" s="35">
        <f t="shared" si="25"/>
        <v>0</v>
      </c>
      <c r="AM30" s="35" t="n"/>
      <c r="AN30" s="44" t="str">
        <f t="shared" si="26"/>
        <v/>
      </c>
      <c r="AO30" s="44" t="str">
        <f t="shared" si="27"/>
        <v/>
      </c>
      <c r="AP30" s="35" t="str">
        <f>IF('DQE marché-cadre'!$D33="","",'DQE marché-cadre'!$D33)</f>
        <v/>
      </c>
      <c r="AQ30" s="35" t="str">
        <f>IF('DQE marché-cadre'!$E33="","",'DQE marché-cadre'!$E33)</f>
        <v/>
      </c>
      <c r="AR30" s="77" t="str">
        <f>DQE!$F33</f>
        <v/>
      </c>
      <c r="AS30" s="77" t="str">
        <f>BPDE!$G33</f>
        <v/>
      </c>
      <c r="AT30" s="35" t="str">
        <f t="shared" si="28"/>
        <v/>
      </c>
    </row>
    <row r="31">
      <c r="A31" s="35" t="str">
        <f>IF(BPU!$A34="","",BPU!$A34)</f>
        <v/>
      </c>
      <c r="B31" s="44" t="str">
        <f>IF(BPU!$B34="","",BPU!$B34)</f>
        <v/>
      </c>
      <c r="C31" s="35" t="str">
        <f>IF(BPU!$C34="","",BPU!$C34)</f>
        <v/>
      </c>
      <c r="D31" s="44" t="str">
        <f>IF(DQE!$D34="","",DQE!$D34)</f>
        <v/>
      </c>
      <c r="E31" s="37" t="str">
        <f>IF(BPU!$D34="","",BPU!$D34)</f>
        <v/>
      </c>
      <c r="F31" s="35" t="str">
        <f t="shared" si="0"/>
        <v/>
      </c>
      <c r="G31" s="44" t="str">
        <f t="shared" si="1"/>
        <v/>
      </c>
      <c r="H31" s="36" t="n"/>
      <c r="I31" s="23" t="n"/>
      <c r="J31" s="36" t="n"/>
      <c r="K31" s="36" t="n"/>
      <c r="L31" s="44" t="str">
        <f t="shared" si="2"/>
        <v/>
      </c>
      <c r="M31" s="35" t="str">
        <f t="shared" si="3"/>
        <v/>
      </c>
      <c r="N31" s="35" t="str">
        <f t="shared" si="4"/>
        <v/>
      </c>
      <c r="O31" s="35" t="str">
        <f t="shared" si="5"/>
        <v/>
      </c>
      <c r="P31" s="35" t="str">
        <f t="shared" si="6"/>
        <v/>
      </c>
      <c r="Q31" s="35" t="str">
        <f t="shared" si="7"/>
        <v/>
      </c>
      <c r="R31" s="35" t="str">
        <f t="shared" si="8"/>
        <v/>
      </c>
      <c r="S31" s="35" t="str">
        <f t="shared" si="9"/>
        <v/>
      </c>
      <c r="T31" s="35" t="str">
        <f t="shared" si="10"/>
        <v/>
      </c>
      <c r="U31" s="35" t="str">
        <f t="shared" si="11"/>
        <v/>
      </c>
      <c r="V31" s="35" t="str">
        <f t="shared" si="12"/>
        <v/>
      </c>
      <c r="W31" s="77" t="str">
        <f t="shared" si="13"/>
        <v/>
      </c>
      <c r="X31" s="35" t="str">
        <f t="shared" si="14"/>
        <v/>
      </c>
      <c r="Y31" s="35" t="str">
        <f t="shared" si="15"/>
        <v/>
      </c>
      <c r="Z31" s="35" t="str">
        <f t="shared" si="16"/>
        <v/>
      </c>
      <c r="AA31" s="35" t="str">
        <f t="shared" si="17"/>
        <v/>
      </c>
      <c r="AB31" s="77">
        <f t="shared" si="29"/>
        <v>6336</v>
      </c>
      <c r="AC31" s="77">
        <f t="shared" si="30"/>
        <v>0</v>
      </c>
      <c r="AD31" s="77">
        <f t="shared" si="31"/>
        <v>0</v>
      </c>
      <c r="AE31" s="78" t="str">
        <f t="shared" si="18"/>
        <v/>
      </c>
      <c r="AF31" s="35" t="str">
        <f t="shared" si="19"/>
        <v/>
      </c>
      <c r="AG31" s="77" t="str">
        <f t="shared" si="20"/>
        <v/>
      </c>
      <c r="AH31" s="77" t="str">
        <f t="shared" si="21"/>
        <v/>
      </c>
      <c r="AI31" s="35">
        <f t="shared" si="22"/>
        <v>0</v>
      </c>
      <c r="AJ31" s="35">
        <f t="shared" si="23"/>
        <v>0</v>
      </c>
      <c r="AK31" s="35">
        <f t="shared" si="24"/>
        <v>0</v>
      </c>
      <c r="AL31" s="35">
        <f t="shared" si="25"/>
        <v>0</v>
      </c>
      <c r="AM31" s="35" t="n"/>
      <c r="AN31" s="44" t="str">
        <f t="shared" si="26"/>
        <v/>
      </c>
      <c r="AO31" s="44" t="str">
        <f t="shared" si="27"/>
        <v/>
      </c>
      <c r="AP31" s="35" t="str">
        <f>IF('DQE marché-cadre'!$D34="","",'DQE marché-cadre'!$D34)</f>
        <v/>
      </c>
      <c r="AQ31" s="35" t="str">
        <f>IF('DQE marché-cadre'!$E34="","",'DQE marché-cadre'!$E34)</f>
        <v/>
      </c>
      <c r="AR31" s="77" t="str">
        <f>DQE!$F34</f>
        <v/>
      </c>
      <c r="AS31" s="77" t="str">
        <f>BPDE!$G34</f>
        <v/>
      </c>
      <c r="AT31" s="35" t="str">
        <f t="shared" si="28"/>
        <v/>
      </c>
    </row>
    <row r="32">
      <c r="A32" s="35" t="str">
        <f>IF(BPU!$A35="","",BPU!$A35)</f>
        <v/>
      </c>
      <c r="B32" s="44" t="str">
        <f>IF(BPU!$B35="","",BPU!$B35)</f>
        <v/>
      </c>
      <c r="C32" s="35" t="str">
        <f>IF(BPU!$C35="","",BPU!$C35)</f>
        <v/>
      </c>
      <c r="D32" s="44" t="str">
        <f>IF(DQE!$D35="","",DQE!$D35)</f>
        <v/>
      </c>
      <c r="E32" s="37" t="str">
        <f>IF(BPU!$D35="","",BPU!$D35)</f>
        <v/>
      </c>
      <c r="F32" s="35" t="str">
        <f t="shared" si="0"/>
        <v/>
      </c>
      <c r="G32" s="44" t="str">
        <f t="shared" si="1"/>
        <v/>
      </c>
      <c r="H32" s="36" t="n"/>
      <c r="I32" s="23" t="n"/>
      <c r="J32" s="36" t="n"/>
      <c r="K32" s="36" t="n"/>
      <c r="L32" s="44" t="str">
        <f t="shared" si="2"/>
        <v/>
      </c>
      <c r="M32" s="35" t="str">
        <f t="shared" si="3"/>
        <v/>
      </c>
      <c r="N32" s="35" t="str">
        <f t="shared" si="4"/>
        <v/>
      </c>
      <c r="O32" s="35" t="str">
        <f t="shared" si="5"/>
        <v/>
      </c>
      <c r="P32" s="35" t="str">
        <f t="shared" si="6"/>
        <v/>
      </c>
      <c r="Q32" s="35" t="str">
        <f t="shared" si="7"/>
        <v/>
      </c>
      <c r="R32" s="35" t="str">
        <f t="shared" si="8"/>
        <v/>
      </c>
      <c r="S32" s="35" t="str">
        <f t="shared" si="9"/>
        <v/>
      </c>
      <c r="T32" s="35" t="str">
        <f t="shared" si="10"/>
        <v/>
      </c>
      <c r="U32" s="35" t="str">
        <f t="shared" si="11"/>
        <v/>
      </c>
      <c r="V32" s="35" t="str">
        <f t="shared" si="12"/>
        <v/>
      </c>
      <c r="W32" s="77" t="str">
        <f t="shared" si="13"/>
        <v/>
      </c>
      <c r="X32" s="35" t="str">
        <f t="shared" si="14"/>
        <v/>
      </c>
      <c r="Y32" s="35" t="str">
        <f t="shared" si="15"/>
        <v/>
      </c>
      <c r="Z32" s="35" t="str">
        <f t="shared" si="16"/>
        <v/>
      </c>
      <c r="AA32" s="35" t="str">
        <f t="shared" si="17"/>
        <v/>
      </c>
      <c r="AB32" s="77">
        <f t="shared" si="29"/>
        <v>6336</v>
      </c>
      <c r="AC32" s="77">
        <f t="shared" si="30"/>
        <v>0</v>
      </c>
      <c r="AD32" s="77">
        <f t="shared" si="31"/>
        <v>0</v>
      </c>
      <c r="AE32" s="78" t="str">
        <f t="shared" si="18"/>
        <v/>
      </c>
      <c r="AF32" s="35" t="str">
        <f t="shared" si="19"/>
        <v/>
      </c>
      <c r="AG32" s="77" t="str">
        <f t="shared" si="20"/>
        <v/>
      </c>
      <c r="AH32" s="77" t="str">
        <f t="shared" si="21"/>
        <v/>
      </c>
      <c r="AI32" s="35">
        <f t="shared" si="22"/>
        <v>0</v>
      </c>
      <c r="AJ32" s="35">
        <f t="shared" si="23"/>
        <v>0</v>
      </c>
      <c r="AK32" s="35">
        <f t="shared" si="24"/>
        <v>0</v>
      </c>
      <c r="AL32" s="35">
        <f t="shared" si="25"/>
        <v>0</v>
      </c>
      <c r="AM32" s="35" t="n"/>
      <c r="AN32" s="44" t="str">
        <f t="shared" si="26"/>
        <v/>
      </c>
      <c r="AO32" s="44" t="str">
        <f t="shared" si="27"/>
        <v/>
      </c>
      <c r="AP32" s="35" t="str">
        <f>IF('DQE marché-cadre'!$D35="","",'DQE marché-cadre'!$D35)</f>
        <v/>
      </c>
      <c r="AQ32" s="35" t="str">
        <f>IF('DQE marché-cadre'!$E35="","",'DQE marché-cadre'!$E35)</f>
        <v/>
      </c>
      <c r="AR32" s="77" t="str">
        <f>DQE!$F35</f>
        <v/>
      </c>
      <c r="AS32" s="77" t="str">
        <f>BPDE!$G35</f>
        <v/>
      </c>
      <c r="AT32" s="35" t="str">
        <f t="shared" si="28"/>
        <v/>
      </c>
    </row>
    <row r="33">
      <c r="A33" s="35" t="str">
        <f>IF(BPU!$A36="","",BPU!$A36)</f>
        <v/>
      </c>
      <c r="B33" s="44" t="str">
        <f>IF(BPU!$B36="","",BPU!$B36)</f>
        <v/>
      </c>
      <c r="C33" s="35" t="str">
        <f>IF(BPU!$C36="","",BPU!$C36)</f>
        <v/>
      </c>
      <c r="D33" s="44" t="str">
        <f>IF(DQE!$D36="","",DQE!$D36)</f>
        <v/>
      </c>
      <c r="E33" s="37" t="str">
        <f>IF(BPU!$D36="","",BPU!$D36)</f>
        <v/>
      </c>
      <c r="F33" s="35" t="str">
        <f t="shared" si="0"/>
        <v/>
      </c>
      <c r="G33" s="44" t="str">
        <f t="shared" si="1"/>
        <v/>
      </c>
      <c r="H33" s="36" t="n"/>
      <c r="I33" s="23" t="n"/>
      <c r="J33" s="36" t="n"/>
      <c r="K33" s="36" t="n"/>
      <c r="L33" s="44" t="str">
        <f t="shared" si="2"/>
        <v/>
      </c>
      <c r="M33" s="35" t="str">
        <f t="shared" si="3"/>
        <v/>
      </c>
      <c r="N33" s="35" t="str">
        <f t="shared" si="4"/>
        <v/>
      </c>
      <c r="O33" s="35" t="str">
        <f t="shared" si="5"/>
        <v/>
      </c>
      <c r="P33" s="35" t="str">
        <f t="shared" si="6"/>
        <v/>
      </c>
      <c r="Q33" s="35" t="str">
        <f t="shared" si="7"/>
        <v/>
      </c>
      <c r="R33" s="35" t="str">
        <f t="shared" si="8"/>
        <v/>
      </c>
      <c r="S33" s="35" t="str">
        <f t="shared" si="9"/>
        <v/>
      </c>
      <c r="T33" s="35" t="str">
        <f t="shared" si="10"/>
        <v/>
      </c>
      <c r="U33" s="35" t="str">
        <f t="shared" si="11"/>
        <v/>
      </c>
      <c r="V33" s="35" t="str">
        <f t="shared" si="12"/>
        <v/>
      </c>
      <c r="W33" s="77" t="str">
        <f t="shared" si="13"/>
        <v/>
      </c>
      <c r="X33" s="35" t="str">
        <f t="shared" si="14"/>
        <v/>
      </c>
      <c r="Y33" s="35" t="str">
        <f t="shared" si="15"/>
        <v/>
      </c>
      <c r="Z33" s="35" t="str">
        <f t="shared" si="16"/>
        <v/>
      </c>
      <c r="AA33" s="35" t="str">
        <f t="shared" si="17"/>
        <v/>
      </c>
      <c r="AB33" s="77">
        <f t="shared" si="29"/>
        <v>6336</v>
      </c>
      <c r="AC33" s="77">
        <f t="shared" si="30"/>
        <v>0</v>
      </c>
      <c r="AD33" s="77">
        <f t="shared" si="31"/>
        <v>0</v>
      </c>
      <c r="AE33" s="78" t="str">
        <f t="shared" si="18"/>
        <v/>
      </c>
      <c r="AF33" s="35" t="str">
        <f t="shared" si="19"/>
        <v/>
      </c>
      <c r="AG33" s="77" t="str">
        <f t="shared" si="20"/>
        <v/>
      </c>
      <c r="AH33" s="77" t="str">
        <f t="shared" si="21"/>
        <v/>
      </c>
      <c r="AI33" s="35">
        <f t="shared" si="22"/>
        <v>0</v>
      </c>
      <c r="AJ33" s="35">
        <f t="shared" si="23"/>
        <v>0</v>
      </c>
      <c r="AK33" s="35">
        <f t="shared" si="24"/>
        <v>0</v>
      </c>
      <c r="AL33" s="35">
        <f t="shared" si="25"/>
        <v>0</v>
      </c>
      <c r="AM33" s="35" t="n"/>
      <c r="AN33" s="44" t="str">
        <f t="shared" si="26"/>
        <v/>
      </c>
      <c r="AO33" s="44" t="str">
        <f t="shared" si="27"/>
        <v/>
      </c>
      <c r="AP33" s="35" t="str">
        <f>IF('DQE marché-cadre'!$D36="","",'DQE marché-cadre'!$D36)</f>
        <v/>
      </c>
      <c r="AQ33" s="35" t="str">
        <f>IF('DQE marché-cadre'!$E36="","",'DQE marché-cadre'!$E36)</f>
        <v/>
      </c>
      <c r="AR33" s="77" t="str">
        <f>DQE!$F36</f>
        <v/>
      </c>
      <c r="AS33" s="77" t="str">
        <f>BPDE!$G36</f>
        <v/>
      </c>
      <c r="AT33" s="35" t="str">
        <f t="shared" si="28"/>
        <v/>
      </c>
    </row>
    <row r="34">
      <c r="A34" s="35" t="str">
        <f>IF(BPU!$A37="","",BPU!$A37)</f>
        <v/>
      </c>
      <c r="B34" s="44" t="str">
        <f>IF(BPU!$B37="","",BPU!$B37)</f>
        <v/>
      </c>
      <c r="C34" s="35" t="str">
        <f>IF(BPU!$C37="","",BPU!$C37)</f>
        <v/>
      </c>
      <c r="D34" s="44" t="str">
        <f>IF(DQE!$D37="","",DQE!$D37)</f>
        <v/>
      </c>
      <c r="E34" s="37" t="str">
        <f>IF(BPU!$D37="","",BPU!$D37)</f>
        <v/>
      </c>
      <c r="F34" s="35" t="str">
        <f t="shared" si="0"/>
        <v/>
      </c>
      <c r="G34" s="44" t="str">
        <f t="shared" si="1"/>
        <v/>
      </c>
      <c r="H34" s="36" t="n"/>
      <c r="I34" s="23" t="n"/>
      <c r="J34" s="36" t="n"/>
      <c r="K34" s="36" t="n"/>
      <c r="L34" s="44" t="str">
        <f t="shared" si="2"/>
        <v/>
      </c>
      <c r="M34" s="35" t="str">
        <f t="shared" si="3"/>
        <v/>
      </c>
      <c r="N34" s="35" t="str">
        <f t="shared" si="4"/>
        <v/>
      </c>
      <c r="O34" s="35" t="str">
        <f t="shared" si="5"/>
        <v/>
      </c>
      <c r="P34" s="35" t="str">
        <f t="shared" si="6"/>
        <v/>
      </c>
      <c r="Q34" s="35" t="str">
        <f t="shared" si="7"/>
        <v/>
      </c>
      <c r="R34" s="35" t="str">
        <f t="shared" si="8"/>
        <v/>
      </c>
      <c r="S34" s="35" t="str">
        <f t="shared" si="9"/>
        <v/>
      </c>
      <c r="T34" s="35" t="str">
        <f t="shared" si="10"/>
        <v/>
      </c>
      <c r="U34" s="35" t="str">
        <f t="shared" si="11"/>
        <v/>
      </c>
      <c r="V34" s="35" t="str">
        <f t="shared" si="12"/>
        <v/>
      </c>
      <c r="W34" s="77" t="str">
        <f t="shared" si="13"/>
        <v/>
      </c>
      <c r="X34" s="35" t="str">
        <f t="shared" si="14"/>
        <v/>
      </c>
      <c r="Y34" s="35" t="str">
        <f t="shared" si="15"/>
        <v/>
      </c>
      <c r="Z34" s="35" t="str">
        <f t="shared" si="16"/>
        <v/>
      </c>
      <c r="AA34" s="35" t="str">
        <f t="shared" si="17"/>
        <v/>
      </c>
      <c r="AB34" s="77">
        <f t="shared" si="29"/>
        <v>6336</v>
      </c>
      <c r="AC34" s="77">
        <f t="shared" si="30"/>
        <v>0</v>
      </c>
      <c r="AD34" s="77">
        <f t="shared" si="31"/>
        <v>0</v>
      </c>
      <c r="AE34" s="78" t="str">
        <f t="shared" si="18"/>
        <v/>
      </c>
      <c r="AF34" s="35" t="str">
        <f t="shared" si="19"/>
        <v/>
      </c>
      <c r="AG34" s="77" t="str">
        <f t="shared" si="20"/>
        <v/>
      </c>
      <c r="AH34" s="77" t="str">
        <f t="shared" si="21"/>
        <v/>
      </c>
      <c r="AI34" s="35">
        <f t="shared" si="22"/>
        <v>0</v>
      </c>
      <c r="AJ34" s="35">
        <f t="shared" si="23"/>
        <v>0</v>
      </c>
      <c r="AK34" s="35">
        <f t="shared" si="24"/>
        <v>0</v>
      </c>
      <c r="AL34" s="35">
        <f t="shared" si="25"/>
        <v>0</v>
      </c>
      <c r="AM34" s="35" t="n"/>
      <c r="AN34" s="44" t="str">
        <f t="shared" si="26"/>
        <v/>
      </c>
      <c r="AO34" s="44" t="str">
        <f t="shared" si="27"/>
        <v/>
      </c>
      <c r="AP34" s="35" t="str">
        <f>IF('DQE marché-cadre'!$D37="","",'DQE marché-cadre'!$D37)</f>
        <v/>
      </c>
      <c r="AQ34" s="35" t="str">
        <f>IF('DQE marché-cadre'!$E37="","",'DQE marché-cadre'!$E37)</f>
        <v/>
      </c>
      <c r="AR34" s="77" t="str">
        <f>DQE!$F37</f>
        <v/>
      </c>
      <c r="AS34" s="77" t="str">
        <f>BPDE!$G37</f>
        <v/>
      </c>
      <c r="AT34" s="35" t="str">
        <f t="shared" si="28"/>
        <v/>
      </c>
    </row>
    <row r="35">
      <c r="A35" s="35" t="str">
        <f>IF(BPU!$A38="","",BPU!$A38)</f>
        <v/>
      </c>
      <c r="B35" s="44" t="str">
        <f>IF(BPU!$B38="","",BPU!$B38)</f>
        <v/>
      </c>
      <c r="C35" s="35" t="str">
        <f>IF(BPU!$C38="","",BPU!$C38)</f>
        <v/>
      </c>
      <c r="D35" s="44" t="str">
        <f>IF(DQE!$D38="","",DQE!$D38)</f>
        <v/>
      </c>
      <c r="E35" s="37" t="str">
        <f>IF(BPU!$D38="","",BPU!$D38)</f>
        <v/>
      </c>
      <c r="F35" s="35" t="str">
        <f t="shared" si="0"/>
        <v/>
      </c>
      <c r="G35" s="44" t="str">
        <f t="shared" si="1"/>
        <v/>
      </c>
      <c r="H35" s="36" t="n"/>
      <c r="I35" s="23" t="n"/>
      <c r="J35" s="36" t="n"/>
      <c r="K35" s="36" t="n"/>
      <c r="L35" s="44" t="str">
        <f t="shared" si="2"/>
        <v/>
      </c>
      <c r="M35" s="35" t="str">
        <f t="shared" si="3"/>
        <v/>
      </c>
      <c r="N35" s="35" t="str">
        <f t="shared" si="4"/>
        <v/>
      </c>
      <c r="O35" s="35" t="str">
        <f t="shared" si="5"/>
        <v/>
      </c>
      <c r="P35" s="35" t="str">
        <f t="shared" si="6"/>
        <v/>
      </c>
      <c r="Q35" s="35" t="str">
        <f t="shared" si="7"/>
        <v/>
      </c>
      <c r="R35" s="35" t="str">
        <f t="shared" si="8"/>
        <v/>
      </c>
      <c r="S35" s="35" t="str">
        <f t="shared" si="9"/>
        <v/>
      </c>
      <c r="T35" s="35" t="str">
        <f t="shared" si="10"/>
        <v/>
      </c>
      <c r="U35" s="35" t="str">
        <f t="shared" si="11"/>
        <v/>
      </c>
      <c r="V35" s="35" t="str">
        <f t="shared" si="12"/>
        <v/>
      </c>
      <c r="W35" s="77" t="str">
        <f t="shared" si="13"/>
        <v/>
      </c>
      <c r="X35" s="35" t="str">
        <f t="shared" si="14"/>
        <v/>
      </c>
      <c r="Y35" s="35" t="str">
        <f t="shared" si="15"/>
        <v/>
      </c>
      <c r="Z35" s="35" t="str">
        <f t="shared" si="16"/>
        <v/>
      </c>
      <c r="AA35" s="35" t="str">
        <f t="shared" si="17"/>
        <v/>
      </c>
      <c r="AB35" s="77">
        <f t="shared" si="29"/>
        <v>6336</v>
      </c>
      <c r="AC35" s="77">
        <f t="shared" si="30"/>
        <v>0</v>
      </c>
      <c r="AD35" s="77">
        <f t="shared" si="31"/>
        <v>0</v>
      </c>
      <c r="AE35" s="78" t="str">
        <f t="shared" si="18"/>
        <v/>
      </c>
      <c r="AF35" s="35" t="str">
        <f t="shared" si="19"/>
        <v/>
      </c>
      <c r="AG35" s="77" t="str">
        <f t="shared" si="20"/>
        <v/>
      </c>
      <c r="AH35" s="77" t="str">
        <f t="shared" si="21"/>
        <v/>
      </c>
      <c r="AI35" s="35">
        <f t="shared" si="22"/>
        <v>0</v>
      </c>
      <c r="AJ35" s="35">
        <f t="shared" si="23"/>
        <v>0</v>
      </c>
      <c r="AK35" s="35">
        <f t="shared" si="24"/>
        <v>0</v>
      </c>
      <c r="AL35" s="35">
        <f t="shared" si="25"/>
        <v>0</v>
      </c>
      <c r="AM35" s="35" t="n"/>
      <c r="AN35" s="44" t="str">
        <f t="shared" si="26"/>
        <v/>
      </c>
      <c r="AO35" s="44" t="str">
        <f t="shared" si="27"/>
        <v/>
      </c>
      <c r="AP35" s="35" t="str">
        <f>IF('DQE marché-cadre'!$D38="","",'DQE marché-cadre'!$D38)</f>
        <v/>
      </c>
      <c r="AQ35" s="35" t="str">
        <f>IF('DQE marché-cadre'!$E38="","",'DQE marché-cadre'!$E38)</f>
        <v/>
      </c>
      <c r="AR35" s="77" t="str">
        <f>DQE!$F38</f>
        <v/>
      </c>
      <c r="AS35" s="77" t="str">
        <f>BPDE!$G38</f>
        <v/>
      </c>
      <c r="AT35" s="35" t="str">
        <f t="shared" si="28"/>
        <v/>
      </c>
    </row>
    <row r="36">
      <c r="A36" s="35" t="str">
        <f>IF(BPU!$A39="","",BPU!$A39)</f>
        <v/>
      </c>
      <c r="B36" s="44" t="str">
        <f>IF(BPU!$B39="","",BPU!$B39)</f>
        <v/>
      </c>
      <c r="C36" s="35" t="str">
        <f>IF(BPU!$C39="","",BPU!$C39)</f>
        <v/>
      </c>
      <c r="D36" s="44" t="str">
        <f>IF(DQE!$D39="","",DQE!$D39)</f>
        <v/>
      </c>
      <c r="E36" s="37" t="str">
        <f>IF(BPU!$D39="","",BPU!$D39)</f>
        <v/>
      </c>
      <c r="F36" s="35" t="str">
        <f t="shared" si="0"/>
        <v/>
      </c>
      <c r="G36" s="44" t="str">
        <f t="shared" si="1"/>
        <v/>
      </c>
      <c r="H36" s="36" t="n"/>
      <c r="I36" s="23" t="n"/>
      <c r="J36" s="36" t="n"/>
      <c r="K36" s="36" t="n"/>
      <c r="L36" s="44" t="str">
        <f t="shared" si="2"/>
        <v/>
      </c>
      <c r="M36" s="35" t="str">
        <f t="shared" si="3"/>
        <v/>
      </c>
      <c r="N36" s="35" t="str">
        <f t="shared" si="4"/>
        <v/>
      </c>
      <c r="O36" s="35" t="str">
        <f t="shared" si="5"/>
        <v/>
      </c>
      <c r="P36" s="35" t="str">
        <f t="shared" si="6"/>
        <v/>
      </c>
      <c r="Q36" s="35" t="str">
        <f t="shared" si="7"/>
        <v/>
      </c>
      <c r="R36" s="35" t="str">
        <f t="shared" si="8"/>
        <v/>
      </c>
      <c r="S36" s="35" t="str">
        <f t="shared" si="9"/>
        <v/>
      </c>
      <c r="T36" s="35" t="str">
        <f t="shared" si="10"/>
        <v/>
      </c>
      <c r="U36" s="35" t="str">
        <f t="shared" si="11"/>
        <v/>
      </c>
      <c r="V36" s="35" t="str">
        <f t="shared" si="12"/>
        <v/>
      </c>
      <c r="W36" s="77" t="str">
        <f t="shared" si="13"/>
        <v/>
      </c>
      <c r="X36" s="35" t="str">
        <f t="shared" si="14"/>
        <v/>
      </c>
      <c r="Y36" s="35" t="str">
        <f t="shared" si="15"/>
        <v/>
      </c>
      <c r="Z36" s="35" t="str">
        <f t="shared" si="16"/>
        <v/>
      </c>
      <c r="AA36" s="35" t="str">
        <f t="shared" si="17"/>
        <v/>
      </c>
      <c r="AB36" s="77">
        <f t="shared" si="29"/>
        <v>6336</v>
      </c>
      <c r="AC36" s="77">
        <f t="shared" si="30"/>
        <v>0</v>
      </c>
      <c r="AD36" s="77">
        <f t="shared" si="31"/>
        <v>0</v>
      </c>
      <c r="AE36" s="78" t="str">
        <f t="shared" si="18"/>
        <v/>
      </c>
      <c r="AF36" s="35" t="str">
        <f t="shared" si="19"/>
        <v/>
      </c>
      <c r="AG36" s="77" t="str">
        <f t="shared" si="20"/>
        <v/>
      </c>
      <c r="AH36" s="77" t="str">
        <f t="shared" si="21"/>
        <v/>
      </c>
      <c r="AI36" s="35">
        <f t="shared" si="22"/>
        <v>0</v>
      </c>
      <c r="AJ36" s="35">
        <f t="shared" si="23"/>
        <v>0</v>
      </c>
      <c r="AK36" s="35">
        <f t="shared" si="24"/>
        <v>0</v>
      </c>
      <c r="AL36" s="35">
        <f t="shared" si="25"/>
        <v>0</v>
      </c>
      <c r="AM36" s="35" t="n"/>
      <c r="AN36" s="44" t="str">
        <f t="shared" si="26"/>
        <v/>
      </c>
      <c r="AO36" s="44" t="str">
        <f t="shared" si="27"/>
        <v/>
      </c>
      <c r="AP36" s="35" t="str">
        <f>IF('DQE marché-cadre'!$D39="","",'DQE marché-cadre'!$D39)</f>
        <v/>
      </c>
      <c r="AQ36" s="35" t="str">
        <f>IF('DQE marché-cadre'!$E39="","",'DQE marché-cadre'!$E39)</f>
        <v/>
      </c>
      <c r="AR36" s="77" t="str">
        <f>DQE!$F39</f>
        <v/>
      </c>
      <c r="AS36" s="77" t="str">
        <f>BPDE!$G39</f>
        <v/>
      </c>
      <c r="AT36" s="35" t="str">
        <f t="shared" si="28"/>
        <v/>
      </c>
    </row>
    <row r="37">
      <c r="A37" s="35" t="str">
        <f>IF(BPU!$A40="","",BPU!$A40)</f>
        <v/>
      </c>
      <c r="B37" s="44" t="str">
        <f>IF(BPU!$B40="","",BPU!$B40)</f>
        <v/>
      </c>
      <c r="C37" s="35" t="str">
        <f>IF(BPU!$C40="","",BPU!$C40)</f>
        <v/>
      </c>
      <c r="D37" s="44" t="str">
        <f>IF(DQE!$D40="","",DQE!$D40)</f>
        <v/>
      </c>
      <c r="E37" s="37" t="str">
        <f>IF(BPU!$D40="","",BPU!$D40)</f>
        <v/>
      </c>
      <c r="F37" s="35" t="str">
        <f t="shared" si="0"/>
        <v/>
      </c>
      <c r="G37" s="44" t="str">
        <f t="shared" si="1"/>
        <v/>
      </c>
      <c r="H37" s="36" t="n"/>
      <c r="I37" s="23" t="n"/>
      <c r="J37" s="36" t="n"/>
      <c r="K37" s="36" t="n"/>
      <c r="L37" s="44" t="str">
        <f t="shared" si="2"/>
        <v/>
      </c>
      <c r="M37" s="35" t="str">
        <f t="shared" si="3"/>
        <v/>
      </c>
      <c r="N37" s="35" t="str">
        <f t="shared" si="4"/>
        <v/>
      </c>
      <c r="O37" s="35" t="str">
        <f t="shared" si="5"/>
        <v/>
      </c>
      <c r="P37" s="35" t="str">
        <f t="shared" si="6"/>
        <v/>
      </c>
      <c r="Q37" s="35" t="str">
        <f t="shared" si="7"/>
        <v/>
      </c>
      <c r="R37" s="35" t="str">
        <f t="shared" si="8"/>
        <v/>
      </c>
      <c r="S37" s="35" t="str">
        <f t="shared" si="9"/>
        <v/>
      </c>
      <c r="T37" s="35" t="str">
        <f t="shared" si="10"/>
        <v/>
      </c>
      <c r="U37" s="35" t="str">
        <f t="shared" si="11"/>
        <v/>
      </c>
      <c r="V37" s="35" t="str">
        <f t="shared" si="12"/>
        <v/>
      </c>
      <c r="W37" s="77" t="str">
        <f t="shared" si="13"/>
        <v/>
      </c>
      <c r="X37" s="35" t="str">
        <f t="shared" si="14"/>
        <v/>
      </c>
      <c r="Y37" s="35" t="str">
        <f t="shared" si="15"/>
        <v/>
      </c>
      <c r="Z37" s="35" t="str">
        <f t="shared" si="16"/>
        <v/>
      </c>
      <c r="AA37" s="35" t="str">
        <f t="shared" si="17"/>
        <v/>
      </c>
      <c r="AB37" s="77">
        <f t="shared" si="29"/>
        <v>6336</v>
      </c>
      <c r="AC37" s="77">
        <f t="shared" si="30"/>
        <v>0</v>
      </c>
      <c r="AD37" s="77">
        <f t="shared" si="31"/>
        <v>0</v>
      </c>
      <c r="AE37" s="78" t="str">
        <f t="shared" si="18"/>
        <v/>
      </c>
      <c r="AF37" s="35" t="str">
        <f t="shared" si="19"/>
        <v/>
      </c>
      <c r="AG37" s="77" t="str">
        <f t="shared" si="20"/>
        <v/>
      </c>
      <c r="AH37" s="77" t="str">
        <f t="shared" si="21"/>
        <v/>
      </c>
      <c r="AI37" s="35">
        <f t="shared" si="22"/>
        <v>0</v>
      </c>
      <c r="AJ37" s="35">
        <f t="shared" si="23"/>
        <v>0</v>
      </c>
      <c r="AK37" s="35">
        <f t="shared" si="24"/>
        <v>0</v>
      </c>
      <c r="AL37" s="35">
        <f t="shared" si="25"/>
        <v>0</v>
      </c>
      <c r="AM37" s="35" t="n"/>
      <c r="AN37" s="44" t="str">
        <f t="shared" si="26"/>
        <v/>
      </c>
      <c r="AO37" s="44" t="str">
        <f t="shared" si="27"/>
        <v/>
      </c>
      <c r="AP37" s="35" t="str">
        <f>IF('DQE marché-cadre'!$D40="","",'DQE marché-cadre'!$D40)</f>
        <v/>
      </c>
      <c r="AQ37" s="35" t="str">
        <f>IF('DQE marché-cadre'!$E40="","",'DQE marché-cadre'!$E40)</f>
        <v/>
      </c>
      <c r="AR37" s="77" t="str">
        <f>DQE!$F40</f>
        <v/>
      </c>
      <c r="AS37" s="77" t="str">
        <f>BPDE!$G40</f>
        <v/>
      </c>
      <c r="AT37" s="35" t="str">
        <f t="shared" si="28"/>
        <v/>
      </c>
    </row>
    <row r="38">
      <c r="A38" s="35" t="str">
        <f>IF(BPU!$A41="","",BPU!$A41)</f>
        <v/>
      </c>
      <c r="B38" s="44" t="str">
        <f>IF(BPU!$B41="","",BPU!$B41)</f>
        <v/>
      </c>
      <c r="C38" s="35" t="str">
        <f>IF(BPU!$C41="","",BPU!$C41)</f>
        <v/>
      </c>
      <c r="D38" s="44" t="str">
        <f>IF(DQE!$D41="","",DQE!$D41)</f>
        <v/>
      </c>
      <c r="E38" s="37" t="str">
        <f>IF(BPU!$D41="","",BPU!$D41)</f>
        <v/>
      </c>
      <c r="F38" s="35" t="str">
        <f t="shared" si="0"/>
        <v/>
      </c>
      <c r="G38" s="44" t="str">
        <f t="shared" si="1"/>
        <v/>
      </c>
      <c r="H38" s="36" t="n"/>
      <c r="I38" s="23" t="n"/>
      <c r="J38" s="36" t="n"/>
      <c r="K38" s="36" t="n"/>
      <c r="L38" s="44" t="str">
        <f t="shared" si="2"/>
        <v/>
      </c>
      <c r="M38" s="35" t="str">
        <f t="shared" si="3"/>
        <v/>
      </c>
      <c r="N38" s="35" t="str">
        <f t="shared" si="4"/>
        <v/>
      </c>
      <c r="O38" s="35" t="str">
        <f t="shared" si="5"/>
        <v/>
      </c>
      <c r="P38" s="35" t="str">
        <f t="shared" si="6"/>
        <v/>
      </c>
      <c r="Q38" s="35" t="str">
        <f t="shared" si="7"/>
        <v/>
      </c>
      <c r="R38" s="35" t="str">
        <f t="shared" si="8"/>
        <v/>
      </c>
      <c r="S38" s="35" t="str">
        <f t="shared" si="9"/>
        <v/>
      </c>
      <c r="T38" s="35" t="str">
        <f t="shared" si="10"/>
        <v/>
      </c>
      <c r="U38" s="35" t="str">
        <f t="shared" si="11"/>
        <v/>
      </c>
      <c r="V38" s="35" t="str">
        <f t="shared" si="12"/>
        <v/>
      </c>
      <c r="W38" s="77" t="str">
        <f t="shared" si="13"/>
        <v/>
      </c>
      <c r="X38" s="35" t="str">
        <f t="shared" si="14"/>
        <v/>
      </c>
      <c r="Y38" s="35" t="str">
        <f t="shared" si="15"/>
        <v/>
      </c>
      <c r="Z38" s="35" t="str">
        <f t="shared" si="16"/>
        <v/>
      </c>
      <c r="AA38" s="35" t="str">
        <f t="shared" si="17"/>
        <v/>
      </c>
      <c r="AB38" s="77">
        <f t="shared" si="29"/>
        <v>6336</v>
      </c>
      <c r="AC38" s="77">
        <f t="shared" si="30"/>
        <v>0</v>
      </c>
      <c r="AD38" s="77">
        <f t="shared" si="31"/>
        <v>0</v>
      </c>
      <c r="AE38" s="78" t="str">
        <f t="shared" si="18"/>
        <v/>
      </c>
      <c r="AF38" s="35" t="str">
        <f t="shared" si="19"/>
        <v/>
      </c>
      <c r="AG38" s="77" t="str">
        <f t="shared" si="20"/>
        <v/>
      </c>
      <c r="AH38" s="77" t="str">
        <f t="shared" si="21"/>
        <v/>
      </c>
      <c r="AI38" s="35">
        <f t="shared" si="22"/>
        <v>0</v>
      </c>
      <c r="AJ38" s="35">
        <f t="shared" si="23"/>
        <v>0</v>
      </c>
      <c r="AK38" s="35">
        <f t="shared" si="24"/>
        <v>0</v>
      </c>
      <c r="AL38" s="35">
        <f t="shared" si="25"/>
        <v>0</v>
      </c>
      <c r="AM38" s="35" t="n"/>
      <c r="AN38" s="44" t="str">
        <f t="shared" si="26"/>
        <v/>
      </c>
      <c r="AO38" s="44" t="str">
        <f t="shared" si="27"/>
        <v/>
      </c>
      <c r="AP38" s="35" t="str">
        <f>IF('DQE marché-cadre'!$D41="","",'DQE marché-cadre'!$D41)</f>
        <v/>
      </c>
      <c r="AQ38" s="35" t="str">
        <f>IF('DQE marché-cadre'!$E41="","",'DQE marché-cadre'!$E41)</f>
        <v/>
      </c>
      <c r="AR38" s="77" t="str">
        <f>DQE!$F41</f>
        <v/>
      </c>
      <c r="AS38" s="77" t="str">
        <f>BPDE!$G41</f>
        <v/>
      </c>
      <c r="AT38" s="35" t="str">
        <f t="shared" si="28"/>
        <v/>
      </c>
    </row>
    <row r="39">
      <c r="A39" s="35" t="str">
        <f>IF(BPU!$A42="","",BPU!$A42)</f>
        <v/>
      </c>
      <c r="B39" s="44" t="str">
        <f>IF(BPU!$B42="","",BPU!$B42)</f>
        <v/>
      </c>
      <c r="C39" s="35" t="str">
        <f>IF(BPU!$C42="","",BPU!$C42)</f>
        <v/>
      </c>
      <c r="D39" s="44" t="str">
        <f>IF(DQE!$D42="","",DQE!$D42)</f>
        <v/>
      </c>
      <c r="E39" s="37" t="str">
        <f>IF(BPU!$D42="","",BPU!$D42)</f>
        <v/>
      </c>
      <c r="F39" s="35" t="str">
        <f t="shared" si="0"/>
        <v/>
      </c>
      <c r="G39" s="44" t="str">
        <f t="shared" si="1"/>
        <v/>
      </c>
      <c r="H39" s="36" t="n"/>
      <c r="I39" s="23" t="n"/>
      <c r="J39" s="36" t="n"/>
      <c r="K39" s="36" t="n"/>
      <c r="L39" s="44" t="str">
        <f t="shared" si="2"/>
        <v/>
      </c>
      <c r="M39" s="35" t="str">
        <f t="shared" si="3"/>
        <v/>
      </c>
      <c r="N39" s="35" t="str">
        <f t="shared" si="4"/>
        <v/>
      </c>
      <c r="O39" s="35" t="str">
        <f t="shared" si="5"/>
        <v/>
      </c>
      <c r="P39" s="35" t="str">
        <f t="shared" si="6"/>
        <v/>
      </c>
      <c r="Q39" s="35" t="str">
        <f t="shared" si="7"/>
        <v/>
      </c>
      <c r="R39" s="35" t="str">
        <f t="shared" si="8"/>
        <v/>
      </c>
      <c r="S39" s="35" t="str">
        <f t="shared" si="9"/>
        <v/>
      </c>
      <c r="T39" s="35" t="str">
        <f t="shared" si="10"/>
        <v/>
      </c>
      <c r="U39" s="35" t="str">
        <f t="shared" si="11"/>
        <v/>
      </c>
      <c r="V39" s="35" t="str">
        <f t="shared" si="12"/>
        <v/>
      </c>
      <c r="W39" s="77" t="str">
        <f t="shared" si="13"/>
        <v/>
      </c>
      <c r="X39" s="35" t="str">
        <f t="shared" si="14"/>
        <v/>
      </c>
      <c r="Y39" s="35" t="str">
        <f t="shared" si="15"/>
        <v/>
      </c>
      <c r="Z39" s="35" t="str">
        <f t="shared" si="16"/>
        <v/>
      </c>
      <c r="AA39" s="35" t="str">
        <f t="shared" si="17"/>
        <v/>
      </c>
      <c r="AB39" s="77">
        <f t="shared" si="29"/>
        <v>6336</v>
      </c>
      <c r="AC39" s="77">
        <f t="shared" si="30"/>
        <v>0</v>
      </c>
      <c r="AD39" s="77">
        <f t="shared" si="31"/>
        <v>0</v>
      </c>
      <c r="AE39" s="78" t="str">
        <f t="shared" si="18"/>
        <v/>
      </c>
      <c r="AF39" s="35" t="str">
        <f t="shared" si="19"/>
        <v/>
      </c>
      <c r="AG39" s="77" t="str">
        <f t="shared" si="20"/>
        <v/>
      </c>
      <c r="AH39" s="77" t="str">
        <f t="shared" si="21"/>
        <v/>
      </c>
      <c r="AI39" s="35">
        <f t="shared" si="22"/>
        <v>0</v>
      </c>
      <c r="AJ39" s="35">
        <f t="shared" si="23"/>
        <v>0</v>
      </c>
      <c r="AK39" s="35">
        <f t="shared" si="24"/>
        <v>0</v>
      </c>
      <c r="AL39" s="35">
        <f t="shared" si="25"/>
        <v>0</v>
      </c>
      <c r="AM39" s="35" t="n"/>
      <c r="AN39" s="44" t="str">
        <f t="shared" si="26"/>
        <v/>
      </c>
      <c r="AO39" s="44" t="str">
        <f t="shared" si="27"/>
        <v/>
      </c>
      <c r="AP39" s="35" t="str">
        <f>IF('DQE marché-cadre'!$D42="","",'DQE marché-cadre'!$D42)</f>
        <v/>
      </c>
      <c r="AQ39" s="35" t="str">
        <f>IF('DQE marché-cadre'!$E42="","",'DQE marché-cadre'!$E42)</f>
        <v/>
      </c>
      <c r="AR39" s="77" t="str">
        <f>DQE!$F42</f>
        <v/>
      </c>
      <c r="AS39" s="77" t="str">
        <f>BPDE!$G42</f>
        <v/>
      </c>
      <c r="AT39" s="35" t="str">
        <f t="shared" si="28"/>
        <v/>
      </c>
    </row>
    <row r="40">
      <c r="A40" s="35" t="str">
        <f>IF(BPU!$A43="","",BPU!$A43)</f>
        <v/>
      </c>
      <c r="B40" s="44" t="str">
        <f>IF(BPU!$B43="","",BPU!$B43)</f>
        <v/>
      </c>
      <c r="C40" s="35" t="str">
        <f>IF(BPU!$C43="","",BPU!$C43)</f>
        <v/>
      </c>
      <c r="D40" s="44" t="str">
        <f>IF(DQE!$D43="","",DQE!$D43)</f>
        <v/>
      </c>
      <c r="E40" s="37" t="str">
        <f>IF(BPU!$D43="","",BPU!$D43)</f>
        <v/>
      </c>
      <c r="F40" s="35" t="str">
        <f t="shared" si="0"/>
        <v/>
      </c>
      <c r="G40" s="44" t="str">
        <f t="shared" si="1"/>
        <v/>
      </c>
      <c r="H40" s="36" t="n"/>
      <c r="I40" s="23" t="n"/>
      <c r="J40" s="36" t="n"/>
      <c r="K40" s="36" t="n"/>
      <c r="L40" s="44" t="str">
        <f t="shared" si="2"/>
        <v/>
      </c>
      <c r="M40" s="35" t="str">
        <f t="shared" si="3"/>
        <v/>
      </c>
      <c r="N40" s="35" t="str">
        <f t="shared" si="4"/>
        <v/>
      </c>
      <c r="O40" s="35" t="str">
        <f t="shared" si="5"/>
        <v/>
      </c>
      <c r="P40" s="35" t="str">
        <f t="shared" si="6"/>
        <v/>
      </c>
      <c r="Q40" s="35" t="str">
        <f t="shared" si="7"/>
        <v/>
      </c>
      <c r="R40" s="35" t="str">
        <f t="shared" si="8"/>
        <v/>
      </c>
      <c r="S40" s="35" t="str">
        <f t="shared" si="9"/>
        <v/>
      </c>
      <c r="T40" s="35" t="str">
        <f t="shared" si="10"/>
        <v/>
      </c>
      <c r="U40" s="35" t="str">
        <f t="shared" si="11"/>
        <v/>
      </c>
      <c r="V40" s="35" t="str">
        <f t="shared" si="12"/>
        <v/>
      </c>
      <c r="W40" s="77" t="str">
        <f t="shared" si="13"/>
        <v/>
      </c>
      <c r="X40" s="35" t="str">
        <f t="shared" si="14"/>
        <v/>
      </c>
      <c r="Y40" s="35" t="str">
        <f t="shared" si="15"/>
        <v/>
      </c>
      <c r="Z40" s="35" t="str">
        <f t="shared" si="16"/>
        <v/>
      </c>
      <c r="AA40" s="35" t="str">
        <f t="shared" si="17"/>
        <v/>
      </c>
      <c r="AB40" s="77">
        <f t="shared" si="29"/>
        <v>6336</v>
      </c>
      <c r="AC40" s="77">
        <f t="shared" si="30"/>
        <v>0</v>
      </c>
      <c r="AD40" s="77">
        <f t="shared" si="31"/>
        <v>0</v>
      </c>
      <c r="AE40" s="78" t="str">
        <f t="shared" si="18"/>
        <v/>
      </c>
      <c r="AF40" s="35" t="str">
        <f t="shared" si="19"/>
        <v/>
      </c>
      <c r="AG40" s="77" t="str">
        <f t="shared" si="20"/>
        <v/>
      </c>
      <c r="AH40" s="77" t="str">
        <f t="shared" si="21"/>
        <v/>
      </c>
      <c r="AI40" s="35">
        <f t="shared" si="22"/>
        <v>0</v>
      </c>
      <c r="AJ40" s="35">
        <f t="shared" si="23"/>
        <v>0</v>
      </c>
      <c r="AK40" s="35">
        <f t="shared" si="24"/>
        <v>0</v>
      </c>
      <c r="AL40" s="35">
        <f t="shared" si="25"/>
        <v>0</v>
      </c>
      <c r="AM40" s="35" t="n"/>
      <c r="AN40" s="44" t="str">
        <f t="shared" si="26"/>
        <v/>
      </c>
      <c r="AO40" s="44" t="str">
        <f t="shared" si="27"/>
        <v/>
      </c>
      <c r="AP40" s="35" t="str">
        <f>IF('DQE marché-cadre'!$D43="","",'DQE marché-cadre'!$D43)</f>
        <v/>
      </c>
      <c r="AQ40" s="35" t="str">
        <f>IF('DQE marché-cadre'!$E43="","",'DQE marché-cadre'!$E43)</f>
        <v/>
      </c>
      <c r="AR40" s="77" t="str">
        <f>DQE!$F43</f>
        <v/>
      </c>
      <c r="AS40" s="77" t="str">
        <f>BPDE!$G43</f>
        <v/>
      </c>
      <c r="AT40" s="35" t="str">
        <f t="shared" si="28"/>
        <v/>
      </c>
    </row>
    <row r="41">
      <c r="A41" s="35" t="str">
        <f>IF(BPU!$A44="","",BPU!$A44)</f>
        <v/>
      </c>
      <c r="B41" s="44" t="str">
        <f>IF(BPU!$B44="","",BPU!$B44)</f>
        <v/>
      </c>
      <c r="C41" s="35" t="str">
        <f>IF(BPU!$C44="","",BPU!$C44)</f>
        <v/>
      </c>
      <c r="D41" s="44" t="str">
        <f>IF(DQE!$D44="","",DQE!$D44)</f>
        <v/>
      </c>
      <c r="E41" s="37" t="str">
        <f>IF(BPU!$D44="","",BPU!$D44)</f>
        <v/>
      </c>
      <c r="F41" s="35" t="str">
        <f t="shared" si="0"/>
        <v/>
      </c>
      <c r="G41" s="44" t="str">
        <f t="shared" si="1"/>
        <v/>
      </c>
      <c r="H41" s="36" t="n"/>
      <c r="I41" s="23" t="n"/>
      <c r="J41" s="36" t="n"/>
      <c r="K41" s="36" t="n"/>
      <c r="L41" s="44" t="str">
        <f t="shared" si="2"/>
        <v/>
      </c>
      <c r="M41" s="35" t="str">
        <f t="shared" si="3"/>
        <v/>
      </c>
      <c r="N41" s="35" t="str">
        <f t="shared" si="4"/>
        <v/>
      </c>
      <c r="O41" s="35" t="str">
        <f t="shared" si="5"/>
        <v/>
      </c>
      <c r="P41" s="35" t="str">
        <f t="shared" si="6"/>
        <v/>
      </c>
      <c r="Q41" s="35" t="str">
        <f t="shared" si="7"/>
        <v/>
      </c>
      <c r="R41" s="35" t="str">
        <f t="shared" si="8"/>
        <v/>
      </c>
      <c r="S41" s="35" t="str">
        <f t="shared" si="9"/>
        <v/>
      </c>
      <c r="T41" s="35" t="str">
        <f t="shared" si="10"/>
        <v/>
      </c>
      <c r="U41" s="35" t="str">
        <f t="shared" si="11"/>
        <v/>
      </c>
      <c r="V41" s="35" t="str">
        <f t="shared" si="12"/>
        <v/>
      </c>
      <c r="W41" s="77" t="str">
        <f t="shared" si="13"/>
        <v/>
      </c>
      <c r="X41" s="35" t="str">
        <f t="shared" si="14"/>
        <v/>
      </c>
      <c r="Y41" s="35" t="str">
        <f t="shared" si="15"/>
        <v/>
      </c>
      <c r="Z41" s="35" t="str">
        <f t="shared" si="16"/>
        <v/>
      </c>
      <c r="AA41" s="35" t="str">
        <f t="shared" si="17"/>
        <v/>
      </c>
      <c r="AB41" s="77">
        <f t="shared" si="29"/>
        <v>6336</v>
      </c>
      <c r="AC41" s="77">
        <f t="shared" si="30"/>
        <v>0</v>
      </c>
      <c r="AD41" s="77">
        <f t="shared" si="31"/>
        <v>0</v>
      </c>
      <c r="AE41" s="78" t="str">
        <f t="shared" si="18"/>
        <v/>
      </c>
      <c r="AF41" s="35" t="str">
        <f t="shared" si="19"/>
        <v/>
      </c>
      <c r="AG41" s="77" t="str">
        <f t="shared" si="20"/>
        <v/>
      </c>
      <c r="AH41" s="77" t="str">
        <f t="shared" si="21"/>
        <v/>
      </c>
      <c r="AI41" s="35">
        <f t="shared" si="22"/>
        <v>0</v>
      </c>
      <c r="AJ41" s="35">
        <f t="shared" si="23"/>
        <v>0</v>
      </c>
      <c r="AK41" s="35">
        <f t="shared" si="24"/>
        <v>0</v>
      </c>
      <c r="AL41" s="35">
        <f t="shared" si="25"/>
        <v>0</v>
      </c>
      <c r="AM41" s="35" t="n"/>
      <c r="AN41" s="44" t="str">
        <f t="shared" si="26"/>
        <v/>
      </c>
      <c r="AO41" s="44" t="str">
        <f t="shared" si="27"/>
        <v/>
      </c>
      <c r="AP41" s="35" t="str">
        <f>IF('DQE marché-cadre'!$D44="","",'DQE marché-cadre'!$D44)</f>
        <v/>
      </c>
      <c r="AQ41" s="35" t="str">
        <f>IF('DQE marché-cadre'!$E44="","",'DQE marché-cadre'!$E44)</f>
        <v/>
      </c>
      <c r="AR41" s="77" t="str">
        <f>DQE!$F44</f>
        <v/>
      </c>
      <c r="AS41" s="77" t="str">
        <f>BPDE!$G44</f>
        <v/>
      </c>
      <c r="AT41" s="35" t="str">
        <f t="shared" si="28"/>
        <v/>
      </c>
    </row>
    <row r="42">
      <c r="A42" s="35" t="str">
        <f>IF(BPU!$A45="","",BPU!$A45)</f>
        <v/>
      </c>
      <c r="B42" s="44" t="str">
        <f>IF(BPU!$B45="","",BPU!$B45)</f>
        <v/>
      </c>
      <c r="C42" s="35" t="str">
        <f>IF(BPU!$C45="","",BPU!$C45)</f>
        <v/>
      </c>
      <c r="D42" s="44" t="str">
        <f>IF(DQE!$D45="","",DQE!$D45)</f>
        <v/>
      </c>
      <c r="E42" s="37" t="str">
        <f>IF(BPU!$D45="","",BPU!$D45)</f>
        <v/>
      </c>
      <c r="F42" s="35" t="str">
        <f t="shared" si="0"/>
        <v/>
      </c>
      <c r="G42" s="44" t="str">
        <f t="shared" si="1"/>
        <v/>
      </c>
      <c r="H42" s="36" t="n"/>
      <c r="I42" s="23" t="n"/>
      <c r="J42" s="36" t="n"/>
      <c r="K42" s="36" t="n"/>
      <c r="L42" s="44" t="str">
        <f t="shared" si="2"/>
        <v/>
      </c>
      <c r="M42" s="35" t="str">
        <f t="shared" si="3"/>
        <v/>
      </c>
      <c r="N42" s="35" t="str">
        <f t="shared" si="4"/>
        <v/>
      </c>
      <c r="O42" s="35" t="str">
        <f t="shared" si="5"/>
        <v/>
      </c>
      <c r="P42" s="35" t="str">
        <f t="shared" si="6"/>
        <v/>
      </c>
      <c r="Q42" s="35" t="str">
        <f t="shared" si="7"/>
        <v/>
      </c>
      <c r="R42" s="35" t="str">
        <f t="shared" si="8"/>
        <v/>
      </c>
      <c r="S42" s="35" t="str">
        <f t="shared" si="9"/>
        <v/>
      </c>
      <c r="T42" s="35" t="str">
        <f t="shared" si="10"/>
        <v/>
      </c>
      <c r="U42" s="35" t="str">
        <f t="shared" si="11"/>
        <v/>
      </c>
      <c r="V42" s="35" t="str">
        <f t="shared" si="12"/>
        <v/>
      </c>
      <c r="W42" s="77" t="str">
        <f t="shared" si="13"/>
        <v/>
      </c>
      <c r="X42" s="35" t="str">
        <f t="shared" si="14"/>
        <v/>
      </c>
      <c r="Y42" s="35" t="str">
        <f t="shared" si="15"/>
        <v/>
      </c>
      <c r="Z42" s="35" t="str">
        <f t="shared" si="16"/>
        <v/>
      </c>
      <c r="AA42" s="35" t="str">
        <f t="shared" si="17"/>
        <v/>
      </c>
      <c r="AB42" s="77">
        <f t="shared" si="29"/>
        <v>6336</v>
      </c>
      <c r="AC42" s="77">
        <f t="shared" si="30"/>
        <v>0</v>
      </c>
      <c r="AD42" s="77">
        <f t="shared" si="31"/>
        <v>0</v>
      </c>
      <c r="AE42" s="78" t="str">
        <f t="shared" si="18"/>
        <v/>
      </c>
      <c r="AF42" s="35" t="str">
        <f t="shared" si="19"/>
        <v/>
      </c>
      <c r="AG42" s="77" t="str">
        <f t="shared" si="20"/>
        <v/>
      </c>
      <c r="AH42" s="77" t="str">
        <f t="shared" si="21"/>
        <v/>
      </c>
      <c r="AI42" s="35">
        <f t="shared" si="22"/>
        <v>0</v>
      </c>
      <c r="AJ42" s="35">
        <f t="shared" si="23"/>
        <v>0</v>
      </c>
      <c r="AK42" s="35">
        <f t="shared" si="24"/>
        <v>0</v>
      </c>
      <c r="AL42" s="35">
        <f t="shared" si="25"/>
        <v>0</v>
      </c>
      <c r="AM42" s="35" t="n"/>
      <c r="AN42" s="44" t="str">
        <f t="shared" si="26"/>
        <v/>
      </c>
      <c r="AO42" s="44" t="str">
        <f t="shared" si="27"/>
        <v/>
      </c>
      <c r="AP42" s="35" t="str">
        <f>IF('DQE marché-cadre'!$D45="","",'DQE marché-cadre'!$D45)</f>
        <v/>
      </c>
      <c r="AQ42" s="35" t="str">
        <f>IF('DQE marché-cadre'!$E45="","",'DQE marché-cadre'!$E45)</f>
        <v/>
      </c>
      <c r="AR42" s="77" t="str">
        <f>DQE!$F45</f>
        <v/>
      </c>
      <c r="AS42" s="77" t="str">
        <f>BPDE!$G45</f>
        <v/>
      </c>
      <c r="AT42" s="35" t="str">
        <f t="shared" si="28"/>
        <v/>
      </c>
    </row>
    <row r="43">
      <c r="A43" s="35" t="str">
        <f>IF(BPU!$A46="","",BPU!$A46)</f>
        <v/>
      </c>
      <c r="B43" s="44" t="str">
        <f>IF(BPU!$B46="","",BPU!$B46)</f>
        <v/>
      </c>
      <c r="C43" s="35" t="str">
        <f>IF(BPU!$C46="","",BPU!$C46)</f>
        <v/>
      </c>
      <c r="D43" s="44" t="str">
        <f>IF(DQE!$D46="","",DQE!$D46)</f>
        <v/>
      </c>
      <c r="E43" s="37" t="str">
        <f>IF(BPU!$D46="","",BPU!$D46)</f>
        <v/>
      </c>
      <c r="F43" s="35" t="str">
        <f t="shared" si="0"/>
        <v/>
      </c>
      <c r="G43" s="44" t="str">
        <f t="shared" si="1"/>
        <v/>
      </c>
      <c r="H43" s="36" t="n"/>
      <c r="I43" s="23" t="n"/>
      <c r="J43" s="36" t="n"/>
      <c r="K43" s="36" t="n"/>
      <c r="L43" s="44" t="str">
        <f t="shared" si="2"/>
        <v/>
      </c>
      <c r="M43" s="35" t="str">
        <f t="shared" si="3"/>
        <v/>
      </c>
      <c r="N43" s="35" t="str">
        <f t="shared" si="4"/>
        <v/>
      </c>
      <c r="O43" s="35" t="str">
        <f t="shared" si="5"/>
        <v/>
      </c>
      <c r="P43" s="35" t="str">
        <f t="shared" si="6"/>
        <v/>
      </c>
      <c r="Q43" s="35" t="str">
        <f t="shared" si="7"/>
        <v/>
      </c>
      <c r="R43" s="35" t="str">
        <f t="shared" si="8"/>
        <v/>
      </c>
      <c r="S43" s="35" t="str">
        <f t="shared" si="9"/>
        <v/>
      </c>
      <c r="T43" s="35" t="str">
        <f t="shared" si="10"/>
        <v/>
      </c>
      <c r="U43" s="35" t="str">
        <f t="shared" si="11"/>
        <v/>
      </c>
      <c r="V43" s="35" t="str">
        <f t="shared" si="12"/>
        <v/>
      </c>
      <c r="W43" s="77" t="str">
        <f t="shared" si="13"/>
        <v/>
      </c>
      <c r="X43" s="35" t="str">
        <f t="shared" si="14"/>
        <v/>
      </c>
      <c r="Y43" s="35" t="str">
        <f t="shared" si="15"/>
        <v/>
      </c>
      <c r="Z43" s="35" t="str">
        <f t="shared" si="16"/>
        <v/>
      </c>
      <c r="AA43" s="35" t="str">
        <f t="shared" si="17"/>
        <v/>
      </c>
      <c r="AB43" s="77">
        <f t="shared" si="29"/>
        <v>6336</v>
      </c>
      <c r="AC43" s="77">
        <f t="shared" si="30"/>
        <v>0</v>
      </c>
      <c r="AD43" s="77">
        <f t="shared" si="31"/>
        <v>0</v>
      </c>
      <c r="AE43" s="78" t="str">
        <f t="shared" si="18"/>
        <v/>
      </c>
      <c r="AF43" s="35" t="str">
        <f t="shared" si="19"/>
        <v/>
      </c>
      <c r="AG43" s="77" t="str">
        <f t="shared" si="20"/>
        <v/>
      </c>
      <c r="AH43" s="77" t="str">
        <f t="shared" si="21"/>
        <v/>
      </c>
      <c r="AI43" s="35">
        <f t="shared" si="22"/>
        <v>0</v>
      </c>
      <c r="AJ43" s="35">
        <f t="shared" si="23"/>
        <v>0</v>
      </c>
      <c r="AK43" s="35">
        <f t="shared" si="24"/>
        <v>0</v>
      </c>
      <c r="AL43" s="35">
        <f t="shared" si="25"/>
        <v>0</v>
      </c>
      <c r="AM43" s="35" t="n"/>
      <c r="AN43" s="44" t="str">
        <f t="shared" si="26"/>
        <v/>
      </c>
      <c r="AO43" s="44" t="str">
        <f t="shared" si="27"/>
        <v/>
      </c>
      <c r="AP43" s="35" t="str">
        <f>IF('DQE marché-cadre'!$D46="","",'DQE marché-cadre'!$D46)</f>
        <v/>
      </c>
      <c r="AQ43" s="35" t="str">
        <f>IF('DQE marché-cadre'!$E46="","",'DQE marché-cadre'!$E46)</f>
        <v/>
      </c>
      <c r="AR43" s="77" t="str">
        <f>DQE!$F46</f>
        <v/>
      </c>
      <c r="AS43" s="77" t="str">
        <f>BPDE!$G46</f>
        <v/>
      </c>
      <c r="AT43" s="35" t="str">
        <f t="shared" si="28"/>
        <v/>
      </c>
    </row>
    <row r="44">
      <c r="A44" s="35" t="str">
        <f>IF(BPU!$A47="","",BPU!$A47)</f>
        <v/>
      </c>
      <c r="B44" s="44" t="str">
        <f>IF(BPU!$B47="","",BPU!$B47)</f>
        <v/>
      </c>
      <c r="C44" s="35" t="str">
        <f>IF(BPU!$C47="","",BPU!$C47)</f>
        <v/>
      </c>
      <c r="D44" s="44" t="str">
        <f>IF(DQE!$D47="","",DQE!$D47)</f>
        <v/>
      </c>
      <c r="E44" s="37" t="str">
        <f>IF(BPU!$D47="","",BPU!$D47)</f>
        <v/>
      </c>
      <c r="F44" s="35" t="str">
        <f t="shared" si="0"/>
        <v/>
      </c>
      <c r="G44" s="44" t="str">
        <f t="shared" si="1"/>
        <v/>
      </c>
      <c r="H44" s="36" t="n"/>
      <c r="I44" s="23" t="n"/>
      <c r="J44" s="36" t="n"/>
      <c r="K44" s="36" t="n"/>
      <c r="L44" s="44" t="str">
        <f t="shared" si="2"/>
        <v/>
      </c>
      <c r="M44" s="35" t="str">
        <f t="shared" si="3"/>
        <v/>
      </c>
      <c r="N44" s="35" t="str">
        <f t="shared" si="4"/>
        <v/>
      </c>
      <c r="O44" s="35" t="str">
        <f t="shared" si="5"/>
        <v/>
      </c>
      <c r="P44" s="35" t="str">
        <f t="shared" si="6"/>
        <v/>
      </c>
      <c r="Q44" s="35" t="str">
        <f t="shared" si="7"/>
        <v/>
      </c>
      <c r="R44" s="35" t="str">
        <f t="shared" si="8"/>
        <v/>
      </c>
      <c r="S44" s="35" t="str">
        <f t="shared" si="9"/>
        <v/>
      </c>
      <c r="T44" s="35" t="str">
        <f t="shared" si="10"/>
        <v/>
      </c>
      <c r="U44" s="35" t="str">
        <f t="shared" si="11"/>
        <v/>
      </c>
      <c r="V44" s="35" t="str">
        <f t="shared" si="12"/>
        <v/>
      </c>
      <c r="W44" s="77" t="str">
        <f t="shared" si="13"/>
        <v/>
      </c>
      <c r="X44" s="35" t="str">
        <f t="shared" si="14"/>
        <v/>
      </c>
      <c r="Y44" s="35" t="str">
        <f t="shared" si="15"/>
        <v/>
      </c>
      <c r="Z44" s="35" t="str">
        <f t="shared" si="16"/>
        <v/>
      </c>
      <c r="AA44" s="35" t="str">
        <f t="shared" si="17"/>
        <v/>
      </c>
      <c r="AB44" s="77">
        <f t="shared" si="29"/>
        <v>6336</v>
      </c>
      <c r="AC44" s="77">
        <f t="shared" si="30"/>
        <v>0</v>
      </c>
      <c r="AD44" s="77">
        <f t="shared" si="31"/>
        <v>0</v>
      </c>
      <c r="AE44" s="78" t="str">
        <f t="shared" si="18"/>
        <v/>
      </c>
      <c r="AF44" s="35" t="str">
        <f t="shared" si="19"/>
        <v/>
      </c>
      <c r="AG44" s="77" t="str">
        <f t="shared" si="20"/>
        <v/>
      </c>
      <c r="AH44" s="77" t="str">
        <f t="shared" si="21"/>
        <v/>
      </c>
      <c r="AI44" s="35">
        <f t="shared" si="22"/>
        <v>0</v>
      </c>
      <c r="AJ44" s="35">
        <f t="shared" si="23"/>
        <v>0</v>
      </c>
      <c r="AK44" s="35">
        <f t="shared" si="24"/>
        <v>0</v>
      </c>
      <c r="AL44" s="35">
        <f t="shared" si="25"/>
        <v>0</v>
      </c>
      <c r="AM44" s="35" t="n"/>
      <c r="AN44" s="44" t="str">
        <f t="shared" si="26"/>
        <v/>
      </c>
      <c r="AO44" s="44" t="str">
        <f t="shared" si="27"/>
        <v/>
      </c>
      <c r="AP44" s="35" t="str">
        <f>IF('DQE marché-cadre'!$D47="","",'DQE marché-cadre'!$D47)</f>
        <v/>
      </c>
      <c r="AQ44" s="35" t="str">
        <f>IF('DQE marché-cadre'!$E47="","",'DQE marché-cadre'!$E47)</f>
        <v/>
      </c>
      <c r="AR44" s="77" t="str">
        <f>DQE!$F47</f>
        <v/>
      </c>
      <c r="AS44" s="77" t="str">
        <f>BPDE!$G47</f>
        <v/>
      </c>
      <c r="AT44" s="35" t="str">
        <f t="shared" si="28"/>
        <v/>
      </c>
    </row>
    <row r="45">
      <c r="A45" s="35" t="str">
        <f>IF(BPU!$A48="","",BPU!$A48)</f>
        <v/>
      </c>
      <c r="B45" s="44" t="str">
        <f>IF(BPU!$B48="","",BPU!$B48)</f>
        <v/>
      </c>
      <c r="C45" s="35" t="str">
        <f>IF(BPU!$C48="","",BPU!$C48)</f>
        <v/>
      </c>
      <c r="D45" s="44" t="str">
        <f>IF(DQE!$D48="","",DQE!$D48)</f>
        <v/>
      </c>
      <c r="E45" s="37" t="str">
        <f>IF(BPU!$D48="","",BPU!$D48)</f>
        <v/>
      </c>
      <c r="F45" s="35" t="str">
        <f t="shared" si="0"/>
        <v/>
      </c>
      <c r="G45" s="44" t="str">
        <f t="shared" si="1"/>
        <v/>
      </c>
      <c r="H45" s="36" t="n"/>
      <c r="I45" s="23" t="n"/>
      <c r="J45" s="36" t="n"/>
      <c r="K45" s="36" t="n"/>
      <c r="L45" s="44" t="str">
        <f t="shared" si="2"/>
        <v/>
      </c>
      <c r="M45" s="35" t="str">
        <f t="shared" si="3"/>
        <v/>
      </c>
      <c r="N45" s="35" t="str">
        <f t="shared" si="4"/>
        <v/>
      </c>
      <c r="O45" s="35" t="str">
        <f t="shared" si="5"/>
        <v/>
      </c>
      <c r="P45" s="35" t="str">
        <f t="shared" si="6"/>
        <v/>
      </c>
      <c r="Q45" s="35" t="str">
        <f t="shared" si="7"/>
        <v/>
      </c>
      <c r="R45" s="35" t="str">
        <f t="shared" si="8"/>
        <v/>
      </c>
      <c r="S45" s="35" t="str">
        <f t="shared" si="9"/>
        <v/>
      </c>
      <c r="T45" s="35" t="str">
        <f t="shared" si="10"/>
        <v/>
      </c>
      <c r="U45" s="35" t="str">
        <f t="shared" si="11"/>
        <v/>
      </c>
      <c r="V45" s="35" t="str">
        <f t="shared" si="12"/>
        <v/>
      </c>
      <c r="W45" s="77" t="str">
        <f t="shared" si="13"/>
        <v/>
      </c>
      <c r="X45" s="35" t="str">
        <f t="shared" si="14"/>
        <v/>
      </c>
      <c r="Y45" s="35" t="str">
        <f t="shared" si="15"/>
        <v/>
      </c>
      <c r="Z45" s="35" t="str">
        <f t="shared" si="16"/>
        <v/>
      </c>
      <c r="AA45" s="35" t="str">
        <f t="shared" si="17"/>
        <v/>
      </c>
      <c r="AB45" s="77">
        <f t="shared" si="29"/>
        <v>6336</v>
      </c>
      <c r="AC45" s="77">
        <f t="shared" si="30"/>
        <v>0</v>
      </c>
      <c r="AD45" s="77">
        <f t="shared" si="31"/>
        <v>0</v>
      </c>
      <c r="AE45" s="78" t="str">
        <f t="shared" si="18"/>
        <v/>
      </c>
      <c r="AF45" s="35" t="str">
        <f t="shared" si="19"/>
        <v/>
      </c>
      <c r="AG45" s="77" t="str">
        <f t="shared" si="20"/>
        <v/>
      </c>
      <c r="AH45" s="77" t="str">
        <f t="shared" si="21"/>
        <v/>
      </c>
      <c r="AI45" s="35">
        <f t="shared" si="22"/>
        <v>0</v>
      </c>
      <c r="AJ45" s="35">
        <f t="shared" si="23"/>
        <v>0</v>
      </c>
      <c r="AK45" s="35">
        <f t="shared" si="24"/>
        <v>0</v>
      </c>
      <c r="AL45" s="35">
        <f t="shared" si="25"/>
        <v>0</v>
      </c>
      <c r="AM45" s="35" t="n"/>
      <c r="AN45" s="44" t="str">
        <f t="shared" si="26"/>
        <v/>
      </c>
      <c r="AO45" s="44" t="str">
        <f t="shared" si="27"/>
        <v/>
      </c>
      <c r="AP45" s="35" t="str">
        <f>IF('DQE marché-cadre'!$D48="","",'DQE marché-cadre'!$D48)</f>
        <v/>
      </c>
      <c r="AQ45" s="35" t="str">
        <f>IF('DQE marché-cadre'!$E48="","",'DQE marché-cadre'!$E48)</f>
        <v/>
      </c>
      <c r="AR45" s="77" t="str">
        <f>DQE!$F48</f>
        <v/>
      </c>
      <c r="AS45" s="77" t="str">
        <f>BPDE!$G48</f>
        <v/>
      </c>
      <c r="AT45" s="35" t="str">
        <f t="shared" si="28"/>
        <v/>
      </c>
    </row>
    <row r="46">
      <c r="A46" s="35" t="str">
        <f>IF(BPU!$A49="","",BPU!$A49)</f>
        <v/>
      </c>
      <c r="B46" s="44" t="str">
        <f>IF(BPU!$B49="","",BPU!$B49)</f>
        <v/>
      </c>
      <c r="C46" s="35" t="str">
        <f>IF(BPU!$C49="","",BPU!$C49)</f>
        <v/>
      </c>
      <c r="D46" s="44" t="str">
        <f>IF(DQE!$D49="","",DQE!$D49)</f>
        <v/>
      </c>
      <c r="E46" s="37" t="str">
        <f>IF(BPU!$D49="","",BPU!$D49)</f>
        <v/>
      </c>
      <c r="F46" s="35" t="str">
        <f t="shared" si="0"/>
        <v/>
      </c>
      <c r="G46" s="44" t="str">
        <f t="shared" si="1"/>
        <v/>
      </c>
      <c r="H46" s="36" t="n"/>
      <c r="I46" s="23" t="n"/>
      <c r="J46" s="36" t="n"/>
      <c r="K46" s="36" t="n"/>
      <c r="L46" s="44" t="str">
        <f t="shared" si="2"/>
        <v/>
      </c>
      <c r="M46" s="35" t="str">
        <f t="shared" si="3"/>
        <v/>
      </c>
      <c r="N46" s="35" t="str">
        <f t="shared" si="4"/>
        <v/>
      </c>
      <c r="O46" s="35" t="str">
        <f t="shared" si="5"/>
        <v/>
      </c>
      <c r="P46" s="35" t="str">
        <f t="shared" si="6"/>
        <v/>
      </c>
      <c r="Q46" s="35" t="str">
        <f t="shared" si="7"/>
        <v/>
      </c>
      <c r="R46" s="35" t="str">
        <f t="shared" si="8"/>
        <v/>
      </c>
      <c r="S46" s="35" t="str">
        <f t="shared" si="9"/>
        <v/>
      </c>
      <c r="T46" s="35" t="str">
        <f t="shared" si="10"/>
        <v/>
      </c>
      <c r="U46" s="35" t="str">
        <f t="shared" si="11"/>
        <v/>
      </c>
      <c r="V46" s="35" t="str">
        <f t="shared" si="12"/>
        <v/>
      </c>
      <c r="W46" s="77" t="str">
        <f t="shared" si="13"/>
        <v/>
      </c>
      <c r="X46" s="35" t="str">
        <f t="shared" si="14"/>
        <v/>
      </c>
      <c r="Y46" s="35" t="str">
        <f t="shared" si="15"/>
        <v/>
      </c>
      <c r="Z46" s="35" t="str">
        <f t="shared" si="16"/>
        <v/>
      </c>
      <c r="AA46" s="35" t="str">
        <f t="shared" si="17"/>
        <v/>
      </c>
      <c r="AB46" s="77">
        <f t="shared" si="29"/>
        <v>6336</v>
      </c>
      <c r="AC46" s="77">
        <f t="shared" si="30"/>
        <v>0</v>
      </c>
      <c r="AD46" s="77">
        <f t="shared" si="31"/>
        <v>0</v>
      </c>
      <c r="AE46" s="78" t="str">
        <f t="shared" si="18"/>
        <v/>
      </c>
      <c r="AF46" s="35" t="str">
        <f t="shared" si="19"/>
        <v/>
      </c>
      <c r="AG46" s="77" t="str">
        <f t="shared" si="20"/>
        <v/>
      </c>
      <c r="AH46" s="77" t="str">
        <f t="shared" si="21"/>
        <v/>
      </c>
      <c r="AI46" s="35">
        <f t="shared" si="22"/>
        <v>0</v>
      </c>
      <c r="AJ46" s="35">
        <f t="shared" si="23"/>
        <v>0</v>
      </c>
      <c r="AK46" s="35">
        <f t="shared" si="24"/>
        <v>0</v>
      </c>
      <c r="AL46" s="35">
        <f t="shared" si="25"/>
        <v>0</v>
      </c>
      <c r="AM46" s="35" t="n"/>
      <c r="AN46" s="44" t="str">
        <f t="shared" si="26"/>
        <v/>
      </c>
      <c r="AO46" s="44" t="str">
        <f t="shared" si="27"/>
        <v/>
      </c>
      <c r="AP46" s="35" t="str">
        <f>IF('DQE marché-cadre'!$D49="","",'DQE marché-cadre'!$D49)</f>
        <v/>
      </c>
      <c r="AQ46" s="35" t="str">
        <f>IF('DQE marché-cadre'!$E49="","",'DQE marché-cadre'!$E49)</f>
        <v/>
      </c>
      <c r="AR46" s="77" t="str">
        <f>DQE!$F49</f>
        <v/>
      </c>
      <c r="AS46" s="77" t="str">
        <f>BPDE!$G49</f>
        <v/>
      </c>
      <c r="AT46" s="35" t="str">
        <f t="shared" si="28"/>
        <v/>
      </c>
    </row>
    <row r="47">
      <c r="A47" s="35" t="str">
        <f>IF(BPU!$A50="","",BPU!$A50)</f>
        <v/>
      </c>
      <c r="B47" s="44" t="str">
        <f>IF(BPU!$B50="","",BPU!$B50)</f>
        <v/>
      </c>
      <c r="C47" s="35" t="str">
        <f>IF(BPU!$C50="","",BPU!$C50)</f>
        <v/>
      </c>
      <c r="D47" s="44" t="str">
        <f>IF(DQE!$D50="","",DQE!$D50)</f>
        <v/>
      </c>
      <c r="E47" s="37" t="str">
        <f>IF(BPU!$D50="","",BPU!$D50)</f>
        <v/>
      </c>
      <c r="F47" s="35" t="str">
        <f t="shared" si="0"/>
        <v/>
      </c>
      <c r="G47" s="44" t="str">
        <f t="shared" si="1"/>
        <v/>
      </c>
      <c r="H47" s="36" t="n"/>
      <c r="I47" s="23" t="n"/>
      <c r="J47" s="36" t="n"/>
      <c r="K47" s="36" t="n"/>
      <c r="L47" s="44" t="str">
        <f t="shared" si="2"/>
        <v/>
      </c>
      <c r="M47" s="35" t="str">
        <f t="shared" si="3"/>
        <v/>
      </c>
      <c r="N47" s="35" t="str">
        <f t="shared" si="4"/>
        <v/>
      </c>
      <c r="O47" s="35" t="str">
        <f t="shared" si="5"/>
        <v/>
      </c>
      <c r="P47" s="35" t="str">
        <f t="shared" si="6"/>
        <v/>
      </c>
      <c r="Q47" s="35" t="str">
        <f t="shared" si="7"/>
        <v/>
      </c>
      <c r="R47" s="35" t="str">
        <f t="shared" si="8"/>
        <v/>
      </c>
      <c r="S47" s="35" t="str">
        <f t="shared" si="9"/>
        <v/>
      </c>
      <c r="T47" s="35" t="str">
        <f t="shared" si="10"/>
        <v/>
      </c>
      <c r="U47" s="35" t="str">
        <f t="shared" si="11"/>
        <v/>
      </c>
      <c r="V47" s="35" t="str">
        <f t="shared" si="12"/>
        <v/>
      </c>
      <c r="W47" s="77" t="str">
        <f t="shared" si="13"/>
        <v/>
      </c>
      <c r="X47" s="35" t="str">
        <f t="shared" si="14"/>
        <v/>
      </c>
      <c r="Y47" s="35" t="str">
        <f t="shared" si="15"/>
        <v/>
      </c>
      <c r="Z47" s="35" t="str">
        <f t="shared" si="16"/>
        <v/>
      </c>
      <c r="AA47" s="35" t="str">
        <f t="shared" si="17"/>
        <v/>
      </c>
      <c r="AB47" s="77">
        <f t="shared" si="29"/>
        <v>6336</v>
      </c>
      <c r="AC47" s="77">
        <f t="shared" si="30"/>
        <v>0</v>
      </c>
      <c r="AD47" s="77">
        <f t="shared" si="31"/>
        <v>0</v>
      </c>
      <c r="AE47" s="78" t="str">
        <f t="shared" si="18"/>
        <v/>
      </c>
      <c r="AF47" s="35" t="str">
        <f t="shared" si="19"/>
        <v/>
      </c>
      <c r="AG47" s="77" t="str">
        <f t="shared" si="20"/>
        <v/>
      </c>
      <c r="AH47" s="77" t="str">
        <f t="shared" si="21"/>
        <v/>
      </c>
      <c r="AI47" s="35">
        <f t="shared" si="22"/>
        <v>0</v>
      </c>
      <c r="AJ47" s="35">
        <f t="shared" si="23"/>
        <v>0</v>
      </c>
      <c r="AK47" s="35">
        <f t="shared" si="24"/>
        <v>0</v>
      </c>
      <c r="AL47" s="35">
        <f t="shared" si="25"/>
        <v>0</v>
      </c>
      <c r="AM47" s="35" t="n"/>
      <c r="AN47" s="44" t="str">
        <f t="shared" si="26"/>
        <v/>
      </c>
      <c r="AO47" s="44" t="str">
        <f t="shared" si="27"/>
        <v/>
      </c>
      <c r="AP47" s="35" t="str">
        <f>IF('DQE marché-cadre'!$D50="","",'DQE marché-cadre'!$D50)</f>
        <v/>
      </c>
      <c r="AQ47" s="35" t="str">
        <f>IF('DQE marché-cadre'!$E50="","",'DQE marché-cadre'!$E50)</f>
        <v/>
      </c>
      <c r="AR47" s="77" t="str">
        <f>DQE!$F50</f>
        <v/>
      </c>
      <c r="AS47" s="77" t="str">
        <f>BPDE!$G50</f>
        <v/>
      </c>
      <c r="AT47" s="35" t="str">
        <f t="shared" si="28"/>
        <v/>
      </c>
    </row>
    <row r="48">
      <c r="A48" s="35" t="str">
        <f>IF(BPU!$A51="","",BPU!$A51)</f>
        <v/>
      </c>
      <c r="B48" s="44" t="str">
        <f>IF(BPU!$B51="","",BPU!$B51)</f>
        <v/>
      </c>
      <c r="C48" s="35" t="str">
        <f>IF(BPU!$C51="","",BPU!$C51)</f>
        <v/>
      </c>
      <c r="D48" s="44" t="str">
        <f>IF(DQE!$D51="","",DQE!$D51)</f>
        <v/>
      </c>
      <c r="E48" s="37" t="str">
        <f>IF(BPU!$D51="","",BPU!$D51)</f>
        <v/>
      </c>
      <c r="F48" s="35" t="str">
        <f t="shared" si="0"/>
        <v/>
      </c>
      <c r="G48" s="44" t="str">
        <f t="shared" si="1"/>
        <v/>
      </c>
      <c r="H48" s="36" t="n"/>
      <c r="I48" s="23" t="n"/>
      <c r="J48" s="36" t="n"/>
      <c r="K48" s="36" t="n"/>
      <c r="L48" s="44" t="str">
        <f t="shared" si="2"/>
        <v/>
      </c>
      <c r="M48" s="35" t="str">
        <f t="shared" si="3"/>
        <v/>
      </c>
      <c r="N48" s="35" t="str">
        <f t="shared" si="4"/>
        <v/>
      </c>
      <c r="O48" s="35" t="str">
        <f t="shared" si="5"/>
        <v/>
      </c>
      <c r="P48" s="35" t="str">
        <f t="shared" si="6"/>
        <v/>
      </c>
      <c r="Q48" s="35" t="str">
        <f t="shared" si="7"/>
        <v/>
      </c>
      <c r="R48" s="35" t="str">
        <f t="shared" si="8"/>
        <v/>
      </c>
      <c r="S48" s="35" t="str">
        <f t="shared" si="9"/>
        <v/>
      </c>
      <c r="T48" s="35" t="str">
        <f t="shared" si="10"/>
        <v/>
      </c>
      <c r="U48" s="35" t="str">
        <f t="shared" si="11"/>
        <v/>
      </c>
      <c r="V48" s="35" t="str">
        <f t="shared" si="12"/>
        <v/>
      </c>
      <c r="W48" s="77" t="str">
        <f t="shared" si="13"/>
        <v/>
      </c>
      <c r="X48" s="35" t="str">
        <f t="shared" si="14"/>
        <v/>
      </c>
      <c r="Y48" s="35" t="str">
        <f t="shared" si="15"/>
        <v/>
      </c>
      <c r="Z48" s="35" t="str">
        <f t="shared" si="16"/>
        <v/>
      </c>
      <c r="AA48" s="35" t="str">
        <f t="shared" si="17"/>
        <v/>
      </c>
      <c r="AB48" s="77">
        <f t="shared" si="29"/>
        <v>6336</v>
      </c>
      <c r="AC48" s="77">
        <f t="shared" si="30"/>
        <v>0</v>
      </c>
      <c r="AD48" s="77">
        <f t="shared" si="31"/>
        <v>0</v>
      </c>
      <c r="AE48" s="78" t="str">
        <f t="shared" si="18"/>
        <v/>
      </c>
      <c r="AF48" s="35" t="str">
        <f t="shared" si="19"/>
        <v/>
      </c>
      <c r="AG48" s="77" t="str">
        <f t="shared" si="20"/>
        <v/>
      </c>
      <c r="AH48" s="77" t="str">
        <f t="shared" si="21"/>
        <v/>
      </c>
      <c r="AI48" s="35">
        <f t="shared" si="22"/>
        <v>0</v>
      </c>
      <c r="AJ48" s="35">
        <f t="shared" si="23"/>
        <v>0</v>
      </c>
      <c r="AK48" s="35">
        <f t="shared" si="24"/>
        <v>0</v>
      </c>
      <c r="AL48" s="35">
        <f t="shared" si="25"/>
        <v>0</v>
      </c>
      <c r="AM48" s="35" t="n"/>
      <c r="AN48" s="44" t="str">
        <f t="shared" si="26"/>
        <v/>
      </c>
      <c r="AO48" s="44" t="str">
        <f t="shared" si="27"/>
        <v/>
      </c>
      <c r="AP48" s="35" t="str">
        <f>IF('DQE marché-cadre'!$D51="","",'DQE marché-cadre'!$D51)</f>
        <v/>
      </c>
      <c r="AQ48" s="35" t="str">
        <f>IF('DQE marché-cadre'!$E51="","",'DQE marché-cadre'!$E51)</f>
        <v/>
      </c>
      <c r="AR48" s="77" t="str">
        <f>DQE!$F51</f>
        <v/>
      </c>
      <c r="AS48" s="77" t="str">
        <f>BPDE!$G51</f>
        <v/>
      </c>
      <c r="AT48" s="35" t="str">
        <f t="shared" si="28"/>
        <v/>
      </c>
    </row>
    <row r="49">
      <c r="A49" s="35" t="str">
        <f>IF(BPU!$A52="","",BPU!$A52)</f>
        <v/>
      </c>
      <c r="B49" s="44" t="str">
        <f>IF(BPU!$B52="","",BPU!$B52)</f>
        <v/>
      </c>
      <c r="C49" s="35" t="str">
        <f>IF(BPU!$C52="","",BPU!$C52)</f>
        <v/>
      </c>
      <c r="D49" s="44" t="str">
        <f>IF(DQE!$D52="","",DQE!$D52)</f>
        <v/>
      </c>
      <c r="E49" s="37" t="str">
        <f>IF(BPU!$D52="","",BPU!$D52)</f>
        <v/>
      </c>
      <c r="F49" s="35" t="str">
        <f t="shared" si="0"/>
        <v/>
      </c>
      <c r="G49" s="44" t="str">
        <f t="shared" si="1"/>
        <v/>
      </c>
      <c r="H49" s="36" t="n"/>
      <c r="I49" s="23" t="n"/>
      <c r="J49" s="36" t="n"/>
      <c r="K49" s="36" t="n"/>
      <c r="L49" s="44" t="str">
        <f t="shared" si="2"/>
        <v/>
      </c>
      <c r="M49" s="35" t="str">
        <f t="shared" si="3"/>
        <v/>
      </c>
      <c r="N49" s="35" t="str">
        <f t="shared" si="4"/>
        <v/>
      </c>
      <c r="O49" s="35" t="str">
        <f t="shared" si="5"/>
        <v/>
      </c>
      <c r="P49" s="35" t="str">
        <f t="shared" si="6"/>
        <v/>
      </c>
      <c r="Q49" s="35" t="str">
        <f t="shared" si="7"/>
        <v/>
      </c>
      <c r="R49" s="35" t="str">
        <f t="shared" si="8"/>
        <v/>
      </c>
      <c r="S49" s="35" t="str">
        <f t="shared" si="9"/>
        <v/>
      </c>
      <c r="T49" s="35" t="str">
        <f t="shared" si="10"/>
        <v/>
      </c>
      <c r="U49" s="35" t="str">
        <f t="shared" si="11"/>
        <v/>
      </c>
      <c r="V49" s="35" t="str">
        <f t="shared" si="12"/>
        <v/>
      </c>
      <c r="W49" s="77" t="str">
        <f t="shared" si="13"/>
        <v/>
      </c>
      <c r="X49" s="35" t="str">
        <f t="shared" si="14"/>
        <v/>
      </c>
      <c r="Y49" s="35" t="str">
        <f t="shared" si="15"/>
        <v/>
      </c>
      <c r="Z49" s="35" t="str">
        <f t="shared" si="16"/>
        <v/>
      </c>
      <c r="AA49" s="35" t="str">
        <f t="shared" si="17"/>
        <v/>
      </c>
      <c r="AB49" s="77">
        <f t="shared" si="29"/>
        <v>6336</v>
      </c>
      <c r="AC49" s="77">
        <f t="shared" si="30"/>
        <v>0</v>
      </c>
      <c r="AD49" s="77">
        <f t="shared" si="31"/>
        <v>0</v>
      </c>
      <c r="AE49" s="78" t="str">
        <f t="shared" si="18"/>
        <v/>
      </c>
      <c r="AF49" s="35" t="str">
        <f t="shared" si="19"/>
        <v/>
      </c>
      <c r="AG49" s="77" t="str">
        <f t="shared" si="20"/>
        <v/>
      </c>
      <c r="AH49" s="77" t="str">
        <f t="shared" si="21"/>
        <v/>
      </c>
      <c r="AI49" s="35">
        <f t="shared" si="22"/>
        <v>0</v>
      </c>
      <c r="AJ49" s="35">
        <f t="shared" si="23"/>
        <v>0</v>
      </c>
      <c r="AK49" s="35">
        <f t="shared" si="24"/>
        <v>0</v>
      </c>
      <c r="AL49" s="35">
        <f t="shared" si="25"/>
        <v>0</v>
      </c>
      <c r="AM49" s="35" t="n"/>
      <c r="AN49" s="44" t="str">
        <f t="shared" si="26"/>
        <v/>
      </c>
      <c r="AO49" s="44" t="str">
        <f t="shared" si="27"/>
        <v/>
      </c>
      <c r="AP49" s="35" t="str">
        <f>IF('DQE marché-cadre'!$D52="","",'DQE marché-cadre'!$D52)</f>
        <v/>
      </c>
      <c r="AQ49" s="35" t="str">
        <f>IF('DQE marché-cadre'!$E52="","",'DQE marché-cadre'!$E52)</f>
        <v/>
      </c>
      <c r="AR49" s="77" t="str">
        <f>DQE!$F52</f>
        <v/>
      </c>
      <c r="AS49" s="77" t="str">
        <f>BPDE!$G52</f>
        <v/>
      </c>
      <c r="AT49" s="35" t="str">
        <f t="shared" si="28"/>
        <v/>
      </c>
    </row>
    <row r="50">
      <c r="A50" s="35" t="str">
        <f>IF(BPU!$A53="","",BPU!$A53)</f>
        <v/>
      </c>
      <c r="B50" s="44" t="str">
        <f>IF(BPU!$B53="","",BPU!$B53)</f>
        <v/>
      </c>
      <c r="C50" s="35" t="str">
        <f>IF(BPU!$C53="","",BPU!$C53)</f>
        <v/>
      </c>
      <c r="D50" s="44" t="str">
        <f>IF(DQE!$D53="","",DQE!$D53)</f>
        <v/>
      </c>
      <c r="E50" s="37" t="str">
        <f>IF(BPU!$D53="","",BPU!$D53)</f>
        <v/>
      </c>
      <c r="F50" s="35" t="str">
        <f t="shared" si="0"/>
        <v/>
      </c>
      <c r="G50" s="44" t="str">
        <f t="shared" si="1"/>
        <v/>
      </c>
      <c r="H50" s="36" t="n"/>
      <c r="I50" s="23" t="n"/>
      <c r="J50" s="36" t="n"/>
      <c r="K50" s="36" t="n"/>
      <c r="L50" s="44" t="str">
        <f t="shared" si="2"/>
        <v/>
      </c>
      <c r="M50" s="35" t="str">
        <f t="shared" si="3"/>
        <v/>
      </c>
      <c r="N50" s="35" t="str">
        <f t="shared" si="4"/>
        <v/>
      </c>
      <c r="O50" s="35" t="str">
        <f t="shared" si="5"/>
        <v/>
      </c>
      <c r="P50" s="35" t="str">
        <f t="shared" si="6"/>
        <v/>
      </c>
      <c r="Q50" s="35" t="str">
        <f t="shared" si="7"/>
        <v/>
      </c>
      <c r="R50" s="35" t="str">
        <f t="shared" si="8"/>
        <v/>
      </c>
      <c r="S50" s="35" t="str">
        <f t="shared" si="9"/>
        <v/>
      </c>
      <c r="T50" s="35" t="str">
        <f t="shared" si="10"/>
        <v/>
      </c>
      <c r="U50" s="35" t="str">
        <f t="shared" si="11"/>
        <v/>
      </c>
      <c r="V50" s="35" t="str">
        <f t="shared" si="12"/>
        <v/>
      </c>
      <c r="W50" s="77" t="str">
        <f t="shared" si="13"/>
        <v/>
      </c>
      <c r="X50" s="35" t="str">
        <f t="shared" si="14"/>
        <v/>
      </c>
      <c r="Y50" s="35" t="str">
        <f t="shared" si="15"/>
        <v/>
      </c>
      <c r="Z50" s="35" t="str">
        <f t="shared" si="16"/>
        <v/>
      </c>
      <c r="AA50" s="35" t="str">
        <f t="shared" si="17"/>
        <v/>
      </c>
      <c r="AB50" s="77">
        <f t="shared" si="29"/>
        <v>6336</v>
      </c>
      <c r="AC50" s="77">
        <f t="shared" si="30"/>
        <v>0</v>
      </c>
      <c r="AD50" s="77">
        <f t="shared" si="31"/>
        <v>0</v>
      </c>
      <c r="AE50" s="78" t="str">
        <f t="shared" si="18"/>
        <v/>
      </c>
      <c r="AF50" s="35" t="str">
        <f t="shared" si="19"/>
        <v/>
      </c>
      <c r="AG50" s="77" t="str">
        <f t="shared" si="20"/>
        <v/>
      </c>
      <c r="AH50" s="77" t="str">
        <f t="shared" si="21"/>
        <v/>
      </c>
      <c r="AI50" s="35">
        <f t="shared" si="22"/>
        <v>0</v>
      </c>
      <c r="AJ50" s="35">
        <f t="shared" si="23"/>
        <v>0</v>
      </c>
      <c r="AK50" s="35">
        <f t="shared" si="24"/>
        <v>0</v>
      </c>
      <c r="AL50" s="35">
        <f t="shared" si="25"/>
        <v>0</v>
      </c>
      <c r="AM50" s="35" t="n"/>
      <c r="AN50" s="44" t="str">
        <f t="shared" si="26"/>
        <v/>
      </c>
      <c r="AO50" s="44" t="str">
        <f t="shared" si="27"/>
        <v/>
      </c>
      <c r="AP50" s="35" t="str">
        <f>IF('DQE marché-cadre'!$D53="","",'DQE marché-cadre'!$D53)</f>
        <v/>
      </c>
      <c r="AQ50" s="35" t="str">
        <f>IF('DQE marché-cadre'!$E53="","",'DQE marché-cadre'!$E53)</f>
        <v/>
      </c>
      <c r="AR50" s="77" t="str">
        <f>DQE!$F53</f>
        <v/>
      </c>
      <c r="AS50" s="77" t="str">
        <f>BPDE!$G53</f>
        <v/>
      </c>
      <c r="AT50" s="35" t="str">
        <f t="shared" si="28"/>
        <v/>
      </c>
    </row>
    <row r="51">
      <c r="A51" s="35" t="str">
        <f>IF(BPU!$A54="","",BPU!$A54)</f>
        <v/>
      </c>
      <c r="B51" s="44" t="str">
        <f>IF(BPU!$B54="","",BPU!$B54)</f>
        <v/>
      </c>
      <c r="C51" s="35" t="str">
        <f>IF(BPU!$C54="","",BPU!$C54)</f>
        <v/>
      </c>
      <c r="D51" s="44" t="str">
        <f>IF(DQE!$D54="","",DQE!$D54)</f>
        <v/>
      </c>
      <c r="E51" s="37" t="str">
        <f>IF(BPU!$D54="","",BPU!$D54)</f>
        <v/>
      </c>
      <c r="F51" s="35" t="str">
        <f t="shared" si="0"/>
        <v/>
      </c>
      <c r="G51" s="44" t="str">
        <f t="shared" si="1"/>
        <v/>
      </c>
      <c r="H51" s="36" t="n"/>
      <c r="I51" s="23" t="n"/>
      <c r="J51" s="36" t="n"/>
      <c r="K51" s="36" t="n"/>
      <c r="L51" s="44" t="str">
        <f t="shared" si="2"/>
        <v/>
      </c>
      <c r="M51" s="35" t="str">
        <f t="shared" si="3"/>
        <v/>
      </c>
      <c r="N51" s="35" t="str">
        <f t="shared" si="4"/>
        <v/>
      </c>
      <c r="O51" s="35" t="str">
        <f t="shared" si="5"/>
        <v/>
      </c>
      <c r="P51" s="35" t="str">
        <f t="shared" si="6"/>
        <v/>
      </c>
      <c r="Q51" s="35" t="str">
        <f t="shared" si="7"/>
        <v/>
      </c>
      <c r="R51" s="35" t="str">
        <f t="shared" si="8"/>
        <v/>
      </c>
      <c r="S51" s="35" t="str">
        <f t="shared" si="9"/>
        <v/>
      </c>
      <c r="T51" s="35" t="str">
        <f t="shared" si="10"/>
        <v/>
      </c>
      <c r="U51" s="35" t="str">
        <f t="shared" si="11"/>
        <v/>
      </c>
      <c r="V51" s="35" t="str">
        <f t="shared" si="12"/>
        <v/>
      </c>
      <c r="W51" s="77" t="str">
        <f t="shared" si="13"/>
        <v/>
      </c>
      <c r="X51" s="35" t="str">
        <f t="shared" si="14"/>
        <v/>
      </c>
      <c r="Y51" s="35" t="str">
        <f t="shared" si="15"/>
        <v/>
      </c>
      <c r="Z51" s="35" t="str">
        <f t="shared" si="16"/>
        <v/>
      </c>
      <c r="AA51" s="35" t="str">
        <f t="shared" si="17"/>
        <v/>
      </c>
      <c r="AB51" s="77">
        <f t="shared" si="29"/>
        <v>6336</v>
      </c>
      <c r="AC51" s="77">
        <f t="shared" si="30"/>
        <v>0</v>
      </c>
      <c r="AD51" s="77">
        <f t="shared" si="31"/>
        <v>0</v>
      </c>
      <c r="AE51" s="78" t="str">
        <f t="shared" si="18"/>
        <v/>
      </c>
      <c r="AF51" s="35" t="str">
        <f t="shared" si="19"/>
        <v/>
      </c>
      <c r="AG51" s="77" t="str">
        <f t="shared" si="20"/>
        <v/>
      </c>
      <c r="AH51" s="77" t="str">
        <f t="shared" si="21"/>
        <v/>
      </c>
      <c r="AI51" s="35">
        <f t="shared" si="22"/>
        <v>0</v>
      </c>
      <c r="AJ51" s="35">
        <f t="shared" si="23"/>
        <v>0</v>
      </c>
      <c r="AK51" s="35">
        <f t="shared" si="24"/>
        <v>0</v>
      </c>
      <c r="AL51" s="35">
        <f t="shared" si="25"/>
        <v>0</v>
      </c>
      <c r="AM51" s="35" t="n"/>
      <c r="AN51" s="44" t="str">
        <f t="shared" si="26"/>
        <v/>
      </c>
      <c r="AO51" s="44" t="str">
        <f t="shared" si="27"/>
        <v/>
      </c>
      <c r="AP51" s="35" t="str">
        <f>IF('DQE marché-cadre'!$D54="","",'DQE marché-cadre'!$D54)</f>
        <v/>
      </c>
      <c r="AQ51" s="35" t="str">
        <f>IF('DQE marché-cadre'!$E54="","",'DQE marché-cadre'!$E54)</f>
        <v/>
      </c>
      <c r="AR51" s="77" t="str">
        <f>DQE!$F54</f>
        <v/>
      </c>
      <c r="AS51" s="77" t="str">
        <f>BPDE!$G54</f>
        <v/>
      </c>
      <c r="AT51" s="35" t="str">
        <f t="shared" si="28"/>
        <v/>
      </c>
    </row>
    <row r="52">
      <c r="A52" s="35" t="str">
        <f>IF(BPU!$A55="","",BPU!$A55)</f>
        <v/>
      </c>
      <c r="B52" s="44" t="str">
        <f>IF(BPU!$B55="","",BPU!$B55)</f>
        <v/>
      </c>
      <c r="C52" s="35" t="str">
        <f>IF(BPU!$C55="","",BPU!$C55)</f>
        <v/>
      </c>
      <c r="D52" s="44" t="str">
        <f>IF(DQE!$D55="","",DQE!$D55)</f>
        <v/>
      </c>
      <c r="E52" s="37" t="str">
        <f>IF(BPU!$D55="","",BPU!$D55)</f>
        <v/>
      </c>
      <c r="F52" s="35" t="str">
        <f t="shared" si="0"/>
        <v/>
      </c>
      <c r="G52" s="44" t="str">
        <f t="shared" si="1"/>
        <v/>
      </c>
      <c r="H52" s="36" t="n"/>
      <c r="I52" s="23" t="n"/>
      <c r="J52" s="36" t="n"/>
      <c r="K52" s="36" t="n"/>
      <c r="L52" s="44" t="str">
        <f t="shared" si="2"/>
        <v/>
      </c>
      <c r="M52" s="35" t="str">
        <f t="shared" si="3"/>
        <v/>
      </c>
      <c r="N52" s="35" t="str">
        <f t="shared" si="4"/>
        <v/>
      </c>
      <c r="O52" s="35" t="str">
        <f t="shared" si="5"/>
        <v/>
      </c>
      <c r="P52" s="35" t="str">
        <f t="shared" si="6"/>
        <v/>
      </c>
      <c r="Q52" s="35" t="str">
        <f t="shared" si="7"/>
        <v/>
      </c>
      <c r="R52" s="35" t="str">
        <f t="shared" si="8"/>
        <v/>
      </c>
      <c r="S52" s="35" t="str">
        <f t="shared" si="9"/>
        <v/>
      </c>
      <c r="T52" s="35" t="str">
        <f t="shared" si="10"/>
        <v/>
      </c>
      <c r="U52" s="35" t="str">
        <f t="shared" si="11"/>
        <v/>
      </c>
      <c r="V52" s="35" t="str">
        <f t="shared" si="12"/>
        <v/>
      </c>
      <c r="W52" s="77" t="str">
        <f t="shared" si="13"/>
        <v/>
      </c>
      <c r="X52" s="35" t="str">
        <f t="shared" si="14"/>
        <v/>
      </c>
      <c r="Y52" s="35" t="str">
        <f t="shared" si="15"/>
        <v/>
      </c>
      <c r="Z52" s="35" t="str">
        <f t="shared" si="16"/>
        <v/>
      </c>
      <c r="AA52" s="35" t="str">
        <f t="shared" si="17"/>
        <v/>
      </c>
      <c r="AB52" s="77">
        <f t="shared" si="29"/>
        <v>6336</v>
      </c>
      <c r="AC52" s="77">
        <f t="shared" si="30"/>
        <v>0</v>
      </c>
      <c r="AD52" s="77">
        <f t="shared" si="31"/>
        <v>0</v>
      </c>
      <c r="AE52" s="78" t="str">
        <f t="shared" si="18"/>
        <v/>
      </c>
      <c r="AF52" s="35" t="str">
        <f t="shared" si="19"/>
        <v/>
      </c>
      <c r="AG52" s="77" t="str">
        <f t="shared" si="20"/>
        <v/>
      </c>
      <c r="AH52" s="77" t="str">
        <f t="shared" si="21"/>
        <v/>
      </c>
      <c r="AI52" s="35">
        <f t="shared" si="22"/>
        <v>0</v>
      </c>
      <c r="AJ52" s="35">
        <f t="shared" si="23"/>
        <v>0</v>
      </c>
      <c r="AK52" s="35">
        <f t="shared" si="24"/>
        <v>0</v>
      </c>
      <c r="AL52" s="35">
        <f t="shared" si="25"/>
        <v>0</v>
      </c>
      <c r="AM52" s="35" t="n"/>
      <c r="AN52" s="44" t="str">
        <f t="shared" si="26"/>
        <v/>
      </c>
      <c r="AO52" s="44" t="str">
        <f t="shared" si="27"/>
        <v/>
      </c>
      <c r="AP52" s="35" t="str">
        <f>IF('DQE marché-cadre'!$D55="","",'DQE marché-cadre'!$D55)</f>
        <v/>
      </c>
      <c r="AQ52" s="35" t="str">
        <f>IF('DQE marché-cadre'!$E55="","",'DQE marché-cadre'!$E55)</f>
        <v/>
      </c>
      <c r="AR52" s="77" t="str">
        <f>DQE!$F55</f>
        <v/>
      </c>
      <c r="AS52" s="77" t="str">
        <f>BPDE!$G55</f>
        <v/>
      </c>
      <c r="AT52" s="35" t="str">
        <f t="shared" si="28"/>
        <v/>
      </c>
    </row>
    <row r="53">
      <c r="A53" s="35" t="str">
        <f>IF(BPU!$A56="","",BPU!$A56)</f>
        <v/>
      </c>
      <c r="B53" s="44" t="str">
        <f>IF(BPU!$B56="","",BPU!$B56)</f>
        <v/>
      </c>
      <c r="C53" s="35" t="str">
        <f>IF(BPU!$C56="","",BPU!$C56)</f>
        <v/>
      </c>
      <c r="D53" s="44" t="str">
        <f>IF(DQE!$D56="","",DQE!$D56)</f>
        <v/>
      </c>
      <c r="E53" s="37" t="str">
        <f>IF(BPU!$D56="","",BPU!$D56)</f>
        <v/>
      </c>
      <c r="F53" s="35" t="str">
        <f t="shared" si="0"/>
        <v/>
      </c>
      <c r="G53" s="44" t="str">
        <f t="shared" si="1"/>
        <v/>
      </c>
      <c r="H53" s="36" t="n"/>
      <c r="I53" s="23" t="n"/>
      <c r="J53" s="36" t="n"/>
      <c r="K53" s="36" t="n"/>
      <c r="L53" s="44" t="str">
        <f t="shared" si="2"/>
        <v/>
      </c>
      <c r="M53" s="35" t="str">
        <f t="shared" si="3"/>
        <v/>
      </c>
      <c r="N53" s="35" t="str">
        <f t="shared" si="4"/>
        <v/>
      </c>
      <c r="O53" s="35" t="str">
        <f t="shared" si="5"/>
        <v/>
      </c>
      <c r="P53" s="35" t="str">
        <f t="shared" si="6"/>
        <v/>
      </c>
      <c r="Q53" s="35" t="str">
        <f t="shared" si="7"/>
        <v/>
      </c>
      <c r="R53" s="35" t="str">
        <f t="shared" si="8"/>
        <v/>
      </c>
      <c r="S53" s="35" t="str">
        <f t="shared" si="9"/>
        <v/>
      </c>
      <c r="T53" s="35" t="str">
        <f t="shared" si="10"/>
        <v/>
      </c>
      <c r="U53" s="35" t="str">
        <f t="shared" si="11"/>
        <v/>
      </c>
      <c r="V53" s="35" t="str">
        <f t="shared" si="12"/>
        <v/>
      </c>
      <c r="W53" s="77" t="str">
        <f t="shared" si="13"/>
        <v/>
      </c>
      <c r="X53" s="35" t="str">
        <f t="shared" si="14"/>
        <v/>
      </c>
      <c r="Y53" s="35" t="str">
        <f t="shared" si="15"/>
        <v/>
      </c>
      <c r="Z53" s="35" t="str">
        <f t="shared" si="16"/>
        <v/>
      </c>
      <c r="AA53" s="35" t="str">
        <f t="shared" si="17"/>
        <v/>
      </c>
      <c r="AB53" s="77">
        <f t="shared" si="29"/>
        <v>6336</v>
      </c>
      <c r="AC53" s="77">
        <f t="shared" si="30"/>
        <v>0</v>
      </c>
      <c r="AD53" s="77">
        <f t="shared" si="31"/>
        <v>0</v>
      </c>
      <c r="AE53" s="78" t="str">
        <f t="shared" si="18"/>
        <v/>
      </c>
      <c r="AF53" s="35" t="str">
        <f t="shared" si="19"/>
        <v/>
      </c>
      <c r="AG53" s="77" t="str">
        <f t="shared" si="20"/>
        <v/>
      </c>
      <c r="AH53" s="77" t="str">
        <f t="shared" si="21"/>
        <v/>
      </c>
      <c r="AI53" s="35">
        <f t="shared" si="22"/>
        <v>0</v>
      </c>
      <c r="AJ53" s="35">
        <f t="shared" si="23"/>
        <v>0</v>
      </c>
      <c r="AK53" s="35">
        <f t="shared" si="24"/>
        <v>0</v>
      </c>
      <c r="AL53" s="35">
        <f t="shared" si="25"/>
        <v>0</v>
      </c>
      <c r="AM53" s="35" t="n"/>
      <c r="AN53" s="44" t="str">
        <f t="shared" si="26"/>
        <v/>
      </c>
      <c r="AO53" s="44" t="str">
        <f t="shared" si="27"/>
        <v/>
      </c>
      <c r="AP53" s="35" t="str">
        <f>IF('DQE marché-cadre'!$D56="","",'DQE marché-cadre'!$D56)</f>
        <v/>
      </c>
      <c r="AQ53" s="35" t="str">
        <f>IF('DQE marché-cadre'!$E56="","",'DQE marché-cadre'!$E56)</f>
        <v/>
      </c>
      <c r="AR53" s="77" t="str">
        <f>DQE!$F56</f>
        <v/>
      </c>
      <c r="AS53" s="77" t="str">
        <f>BPDE!$G56</f>
        <v/>
      </c>
      <c r="AT53" s="35" t="str">
        <f t="shared" si="28"/>
        <v/>
      </c>
    </row>
    <row r="54">
      <c r="A54" s="35" t="str">
        <f>IF(BPU!$A57="","",BPU!$A57)</f>
        <v/>
      </c>
      <c r="B54" s="44" t="str">
        <f>IF(BPU!$B57="","",BPU!$B57)</f>
        <v/>
      </c>
      <c r="C54" s="35" t="str">
        <f>IF(BPU!$C57="","",BPU!$C57)</f>
        <v/>
      </c>
      <c r="D54" s="44" t="str">
        <f>IF(DQE!$D57="","",DQE!$D57)</f>
        <v/>
      </c>
      <c r="E54" s="37" t="str">
        <f>IF(BPU!$D57="","",BPU!$D57)</f>
        <v/>
      </c>
      <c r="F54" s="35" t="str">
        <f t="shared" si="0"/>
        <v/>
      </c>
      <c r="G54" s="44" t="str">
        <f t="shared" si="1"/>
        <v/>
      </c>
      <c r="H54" s="36" t="n"/>
      <c r="I54" s="23" t="n"/>
      <c r="J54" s="36" t="n"/>
      <c r="K54" s="36" t="n"/>
      <c r="L54" s="44" t="str">
        <f t="shared" si="2"/>
        <v/>
      </c>
      <c r="M54" s="35" t="str">
        <f t="shared" si="3"/>
        <v/>
      </c>
      <c r="N54" s="35" t="str">
        <f t="shared" si="4"/>
        <v/>
      </c>
      <c r="O54" s="35" t="str">
        <f t="shared" si="5"/>
        <v/>
      </c>
      <c r="P54" s="35" t="str">
        <f t="shared" si="6"/>
        <v/>
      </c>
      <c r="Q54" s="35" t="str">
        <f t="shared" si="7"/>
        <v/>
      </c>
      <c r="R54" s="35" t="str">
        <f t="shared" si="8"/>
        <v/>
      </c>
      <c r="S54" s="35" t="str">
        <f t="shared" si="9"/>
        <v/>
      </c>
      <c r="T54" s="35" t="str">
        <f t="shared" si="10"/>
        <v/>
      </c>
      <c r="U54" s="35" t="str">
        <f t="shared" si="11"/>
        <v/>
      </c>
      <c r="V54" s="35" t="str">
        <f t="shared" si="12"/>
        <v/>
      </c>
      <c r="W54" s="77" t="str">
        <f t="shared" si="13"/>
        <v/>
      </c>
      <c r="X54" s="35" t="str">
        <f t="shared" si="14"/>
        <v/>
      </c>
      <c r="Y54" s="35" t="str">
        <f t="shared" si="15"/>
        <v/>
      </c>
      <c r="Z54" s="35" t="str">
        <f t="shared" si="16"/>
        <v/>
      </c>
      <c r="AA54" s="35" t="str">
        <f t="shared" si="17"/>
        <v/>
      </c>
      <c r="AB54" s="77">
        <f t="shared" si="29"/>
        <v>6336</v>
      </c>
      <c r="AC54" s="77">
        <f t="shared" si="30"/>
        <v>0</v>
      </c>
      <c r="AD54" s="77">
        <f t="shared" si="31"/>
        <v>0</v>
      </c>
      <c r="AE54" s="78" t="str">
        <f t="shared" si="18"/>
        <v/>
      </c>
      <c r="AF54" s="35" t="str">
        <f t="shared" si="19"/>
        <v/>
      </c>
      <c r="AG54" s="77" t="str">
        <f t="shared" si="20"/>
        <v/>
      </c>
      <c r="AH54" s="77" t="str">
        <f t="shared" si="21"/>
        <v/>
      </c>
      <c r="AI54" s="35">
        <f t="shared" si="22"/>
        <v>0</v>
      </c>
      <c r="AJ54" s="35">
        <f t="shared" si="23"/>
        <v>0</v>
      </c>
      <c r="AK54" s="35">
        <f t="shared" si="24"/>
        <v>0</v>
      </c>
      <c r="AL54" s="35">
        <f t="shared" si="25"/>
        <v>0</v>
      </c>
      <c r="AM54" s="35" t="n"/>
      <c r="AN54" s="44" t="str">
        <f t="shared" si="26"/>
        <v/>
      </c>
      <c r="AO54" s="44" t="str">
        <f t="shared" si="27"/>
        <v/>
      </c>
      <c r="AP54" s="35" t="str">
        <f>IF('DQE marché-cadre'!$D57="","",'DQE marché-cadre'!$D57)</f>
        <v/>
      </c>
      <c r="AQ54" s="35" t="str">
        <f>IF('DQE marché-cadre'!$E57="","",'DQE marché-cadre'!$E57)</f>
        <v/>
      </c>
      <c r="AR54" s="77" t="str">
        <f>DQE!$F57</f>
        <v/>
      </c>
      <c r="AS54" s="77" t="str">
        <f>BPDE!$G57</f>
        <v/>
      </c>
      <c r="AT54" s="35" t="str">
        <f t="shared" si="28"/>
        <v/>
      </c>
    </row>
    <row r="55">
      <c r="A55" s="35" t="str">
        <f>IF(BPU!$A58="","",BPU!$A58)</f>
        <v/>
      </c>
      <c r="B55" s="44" t="str">
        <f>IF(BPU!$B58="","",BPU!$B58)</f>
        <v/>
      </c>
      <c r="C55" s="35" t="str">
        <f>IF(BPU!$C58="","",BPU!$C58)</f>
        <v/>
      </c>
      <c r="D55" s="44" t="str">
        <f>IF(DQE!$D58="","",DQE!$D58)</f>
        <v/>
      </c>
      <c r="E55" s="37" t="str">
        <f>IF(BPU!$D58="","",BPU!$D58)</f>
        <v/>
      </c>
      <c r="F55" s="35" t="str">
        <f t="shared" si="0"/>
        <v/>
      </c>
      <c r="G55" s="44" t="str">
        <f t="shared" si="1"/>
        <v/>
      </c>
      <c r="H55" s="36" t="n"/>
      <c r="I55" s="23" t="n"/>
      <c r="J55" s="36" t="n"/>
      <c r="K55" s="36" t="n"/>
      <c r="L55" s="44" t="str">
        <f t="shared" si="2"/>
        <v/>
      </c>
      <c r="M55" s="35" t="str">
        <f t="shared" si="3"/>
        <v/>
      </c>
      <c r="N55" s="35" t="str">
        <f t="shared" si="4"/>
        <v/>
      </c>
      <c r="O55" s="35" t="str">
        <f t="shared" si="5"/>
        <v/>
      </c>
      <c r="P55" s="35" t="str">
        <f t="shared" si="6"/>
        <v/>
      </c>
      <c r="Q55" s="35" t="str">
        <f t="shared" si="7"/>
        <v/>
      </c>
      <c r="R55" s="35" t="str">
        <f t="shared" si="8"/>
        <v/>
      </c>
      <c r="S55" s="35" t="str">
        <f t="shared" si="9"/>
        <v/>
      </c>
      <c r="T55" s="35" t="str">
        <f t="shared" si="10"/>
        <v/>
      </c>
      <c r="U55" s="35" t="str">
        <f t="shared" si="11"/>
        <v/>
      </c>
      <c r="V55" s="35" t="str">
        <f t="shared" si="12"/>
        <v/>
      </c>
      <c r="W55" s="77" t="str">
        <f t="shared" si="13"/>
        <v/>
      </c>
      <c r="X55" s="35" t="str">
        <f t="shared" si="14"/>
        <v/>
      </c>
      <c r="Y55" s="35" t="str">
        <f t="shared" si="15"/>
        <v/>
      </c>
      <c r="Z55" s="35" t="str">
        <f t="shared" si="16"/>
        <v/>
      </c>
      <c r="AA55" s="35" t="str">
        <f t="shared" si="17"/>
        <v/>
      </c>
      <c r="AB55" s="77">
        <f t="shared" si="29"/>
        <v>6336</v>
      </c>
      <c r="AC55" s="77">
        <f t="shared" si="30"/>
        <v>0</v>
      </c>
      <c r="AD55" s="77">
        <f t="shared" si="31"/>
        <v>0</v>
      </c>
      <c r="AE55" s="78" t="str">
        <f t="shared" si="18"/>
        <v/>
      </c>
      <c r="AF55" s="35" t="str">
        <f t="shared" si="19"/>
        <v/>
      </c>
      <c r="AG55" s="77" t="str">
        <f t="shared" si="20"/>
        <v/>
      </c>
      <c r="AH55" s="77" t="str">
        <f t="shared" si="21"/>
        <v/>
      </c>
      <c r="AI55" s="35">
        <f t="shared" si="22"/>
        <v>0</v>
      </c>
      <c r="AJ55" s="35">
        <f t="shared" si="23"/>
        <v>0</v>
      </c>
      <c r="AK55" s="35">
        <f t="shared" si="24"/>
        <v>0</v>
      </c>
      <c r="AL55" s="35">
        <f t="shared" si="25"/>
        <v>0</v>
      </c>
      <c r="AM55" s="35" t="n"/>
      <c r="AN55" s="44" t="str">
        <f t="shared" si="26"/>
        <v/>
      </c>
      <c r="AO55" s="44" t="str">
        <f t="shared" si="27"/>
        <v/>
      </c>
      <c r="AP55" s="35" t="str">
        <f>IF('DQE marché-cadre'!$D58="","",'DQE marché-cadre'!$D58)</f>
        <v/>
      </c>
      <c r="AQ55" s="35" t="str">
        <f>IF('DQE marché-cadre'!$E58="","",'DQE marché-cadre'!$E58)</f>
        <v/>
      </c>
      <c r="AR55" s="77" t="str">
        <f>DQE!$F58</f>
        <v/>
      </c>
      <c r="AS55" s="77" t="str">
        <f>BPDE!$G58</f>
        <v/>
      </c>
      <c r="AT55" s="35" t="str">
        <f t="shared" si="28"/>
        <v/>
      </c>
    </row>
    <row r="56">
      <c r="A56" s="35" t="str">
        <f>IF(BPU!$A59="","",BPU!$A59)</f>
        <v/>
      </c>
      <c r="B56" s="44" t="str">
        <f>IF(BPU!$B59="","",BPU!$B59)</f>
        <v/>
      </c>
      <c r="C56" s="35" t="str">
        <f>IF(BPU!$C59="","",BPU!$C59)</f>
        <v/>
      </c>
      <c r="D56" s="44" t="str">
        <f>IF(DQE!$D59="","",DQE!$D59)</f>
        <v/>
      </c>
      <c r="E56" s="37" t="str">
        <f>IF(BPU!$D59="","",BPU!$D59)</f>
        <v/>
      </c>
      <c r="F56" s="35" t="str">
        <f t="shared" si="0"/>
        <v/>
      </c>
      <c r="G56" s="44" t="str">
        <f t="shared" si="1"/>
        <v/>
      </c>
      <c r="H56" s="36" t="n"/>
      <c r="I56" s="23" t="n"/>
      <c r="J56" s="36" t="n"/>
      <c r="K56" s="36" t="n"/>
      <c r="L56" s="44" t="str">
        <f t="shared" si="2"/>
        <v/>
      </c>
      <c r="M56" s="35" t="str">
        <f t="shared" si="3"/>
        <v/>
      </c>
      <c r="N56" s="35" t="str">
        <f t="shared" si="4"/>
        <v/>
      </c>
      <c r="O56" s="35" t="str">
        <f t="shared" si="5"/>
        <v/>
      </c>
      <c r="P56" s="35" t="str">
        <f t="shared" si="6"/>
        <v/>
      </c>
      <c r="Q56" s="35" t="str">
        <f t="shared" si="7"/>
        <v/>
      </c>
      <c r="R56" s="35" t="str">
        <f t="shared" si="8"/>
        <v/>
      </c>
      <c r="S56" s="35" t="str">
        <f t="shared" si="9"/>
        <v/>
      </c>
      <c r="T56" s="35" t="str">
        <f t="shared" si="10"/>
        <v/>
      </c>
      <c r="U56" s="35" t="str">
        <f t="shared" si="11"/>
        <v/>
      </c>
      <c r="V56" s="35" t="str">
        <f t="shared" si="12"/>
        <v/>
      </c>
      <c r="W56" s="77" t="str">
        <f t="shared" si="13"/>
        <v/>
      </c>
      <c r="X56" s="35" t="str">
        <f t="shared" si="14"/>
        <v/>
      </c>
      <c r="Y56" s="35" t="str">
        <f t="shared" si="15"/>
        <v/>
      </c>
      <c r="Z56" s="35" t="str">
        <f t="shared" si="16"/>
        <v/>
      </c>
      <c r="AA56" s="35" t="str">
        <f t="shared" si="17"/>
        <v/>
      </c>
      <c r="AB56" s="77">
        <f t="shared" si="29"/>
        <v>6336</v>
      </c>
      <c r="AC56" s="77">
        <f t="shared" si="30"/>
        <v>0</v>
      </c>
      <c r="AD56" s="77">
        <f t="shared" si="31"/>
        <v>0</v>
      </c>
      <c r="AE56" s="78" t="str">
        <f t="shared" si="18"/>
        <v/>
      </c>
      <c r="AF56" s="35" t="str">
        <f t="shared" si="19"/>
        <v/>
      </c>
      <c r="AG56" s="77" t="str">
        <f t="shared" si="20"/>
        <v/>
      </c>
      <c r="AH56" s="77" t="str">
        <f t="shared" si="21"/>
        <v/>
      </c>
      <c r="AI56" s="35">
        <f t="shared" si="22"/>
        <v>0</v>
      </c>
      <c r="AJ56" s="35">
        <f t="shared" si="23"/>
        <v>0</v>
      </c>
      <c r="AK56" s="35">
        <f t="shared" si="24"/>
        <v>0</v>
      </c>
      <c r="AL56" s="35">
        <f t="shared" si="25"/>
        <v>0</v>
      </c>
      <c r="AM56" s="35" t="n"/>
      <c r="AN56" s="44" t="str">
        <f t="shared" si="26"/>
        <v/>
      </c>
      <c r="AO56" s="44" t="str">
        <f t="shared" si="27"/>
        <v/>
      </c>
      <c r="AP56" s="35" t="str">
        <f>IF('DQE marché-cadre'!$D59="","",'DQE marché-cadre'!$D59)</f>
        <v/>
      </c>
      <c r="AQ56" s="35" t="str">
        <f>IF('DQE marché-cadre'!$E59="","",'DQE marché-cadre'!$E59)</f>
        <v/>
      </c>
      <c r="AR56" s="77" t="str">
        <f>DQE!$F59</f>
        <v/>
      </c>
      <c r="AS56" s="77" t="str">
        <f>BPDE!$G59</f>
        <v/>
      </c>
      <c r="AT56" s="35" t="str">
        <f t="shared" si="28"/>
        <v/>
      </c>
    </row>
    <row r="57">
      <c r="A57" s="35" t="str">
        <f>IF(BPU!$A60="","",BPU!$A60)</f>
        <v/>
      </c>
      <c r="B57" s="44" t="str">
        <f>IF(BPU!$B60="","",BPU!$B60)</f>
        <v/>
      </c>
      <c r="C57" s="35" t="str">
        <f>IF(BPU!$C60="","",BPU!$C60)</f>
        <v/>
      </c>
      <c r="D57" s="44" t="str">
        <f>IF(DQE!$D60="","",DQE!$D60)</f>
        <v/>
      </c>
      <c r="E57" s="37" t="str">
        <f>IF(BPU!$D60="","",BPU!$D60)</f>
        <v/>
      </c>
      <c r="F57" s="35" t="str">
        <f t="shared" si="0"/>
        <v/>
      </c>
      <c r="G57" s="44" t="str">
        <f t="shared" si="1"/>
        <v/>
      </c>
      <c r="H57" s="36" t="n"/>
      <c r="I57" s="23" t="n"/>
      <c r="J57" s="36" t="n"/>
      <c r="K57" s="36" t="n"/>
      <c r="L57" s="44" t="str">
        <f t="shared" si="2"/>
        <v/>
      </c>
      <c r="M57" s="35" t="str">
        <f t="shared" si="3"/>
        <v/>
      </c>
      <c r="N57" s="35" t="str">
        <f t="shared" si="4"/>
        <v/>
      </c>
      <c r="O57" s="35" t="str">
        <f t="shared" si="5"/>
        <v/>
      </c>
      <c r="P57" s="35" t="str">
        <f t="shared" si="6"/>
        <v/>
      </c>
      <c r="Q57" s="35" t="str">
        <f t="shared" si="7"/>
        <v/>
      </c>
      <c r="R57" s="35" t="str">
        <f t="shared" si="8"/>
        <v/>
      </c>
      <c r="S57" s="35" t="str">
        <f t="shared" si="9"/>
        <v/>
      </c>
      <c r="T57" s="35" t="str">
        <f t="shared" si="10"/>
        <v/>
      </c>
      <c r="U57" s="35" t="str">
        <f t="shared" si="11"/>
        <v/>
      </c>
      <c r="V57" s="35" t="str">
        <f t="shared" si="12"/>
        <v/>
      </c>
      <c r="W57" s="77" t="str">
        <f t="shared" si="13"/>
        <v/>
      </c>
      <c r="X57" s="35" t="str">
        <f t="shared" si="14"/>
        <v/>
      </c>
      <c r="Y57" s="35" t="str">
        <f t="shared" si="15"/>
        <v/>
      </c>
      <c r="Z57" s="35" t="str">
        <f t="shared" si="16"/>
        <v/>
      </c>
      <c r="AA57" s="35" t="str">
        <f t="shared" si="17"/>
        <v/>
      </c>
      <c r="AB57" s="77">
        <f t="shared" si="29"/>
        <v>6336</v>
      </c>
      <c r="AC57" s="77">
        <f t="shared" si="30"/>
        <v>0</v>
      </c>
      <c r="AD57" s="77">
        <f t="shared" si="31"/>
        <v>0</v>
      </c>
      <c r="AE57" s="78" t="str">
        <f t="shared" si="18"/>
        <v/>
      </c>
      <c r="AF57" s="35" t="str">
        <f t="shared" si="19"/>
        <v/>
      </c>
      <c r="AG57" s="77" t="str">
        <f t="shared" si="20"/>
        <v/>
      </c>
      <c r="AH57" s="77" t="str">
        <f t="shared" si="21"/>
        <v/>
      </c>
      <c r="AI57" s="35">
        <f t="shared" si="22"/>
        <v>0</v>
      </c>
      <c r="AJ57" s="35">
        <f t="shared" si="23"/>
        <v>0</v>
      </c>
      <c r="AK57" s="35">
        <f t="shared" si="24"/>
        <v>0</v>
      </c>
      <c r="AL57" s="35">
        <f t="shared" si="25"/>
        <v>0</v>
      </c>
      <c r="AM57" s="35" t="n"/>
      <c r="AN57" s="44" t="str">
        <f t="shared" si="26"/>
        <v/>
      </c>
      <c r="AO57" s="44" t="str">
        <f t="shared" si="27"/>
        <v/>
      </c>
      <c r="AP57" s="35" t="str">
        <f>IF('DQE marché-cadre'!$D60="","",'DQE marché-cadre'!$D60)</f>
        <v/>
      </c>
      <c r="AQ57" s="35" t="str">
        <f>IF('DQE marché-cadre'!$E60="","",'DQE marché-cadre'!$E60)</f>
        <v/>
      </c>
      <c r="AR57" s="77" t="str">
        <f>DQE!$F60</f>
        <v/>
      </c>
      <c r="AS57" s="77" t="str">
        <f>BPDE!$G60</f>
        <v/>
      </c>
      <c r="AT57" s="35" t="str">
        <f t="shared" si="28"/>
        <v/>
      </c>
    </row>
    <row r="58">
      <c r="A58" s="35" t="str">
        <f>IF(BPU!$A61="","",BPU!$A61)</f>
        <v/>
      </c>
      <c r="B58" s="44" t="str">
        <f>IF(BPU!$B61="","",BPU!$B61)</f>
        <v/>
      </c>
      <c r="C58" s="35" t="str">
        <f>IF(BPU!$C61="","",BPU!$C61)</f>
        <v/>
      </c>
      <c r="D58" s="44" t="str">
        <f>IF(DQE!$D61="","",DQE!$D61)</f>
        <v/>
      </c>
      <c r="E58" s="37" t="str">
        <f>IF(BPU!$D61="","",BPU!$D61)</f>
        <v/>
      </c>
      <c r="F58" s="35" t="str">
        <f t="shared" si="0"/>
        <v/>
      </c>
      <c r="G58" s="44" t="str">
        <f t="shared" si="1"/>
        <v/>
      </c>
      <c r="H58" s="36" t="n"/>
      <c r="I58" s="23" t="n"/>
      <c r="J58" s="36" t="n"/>
      <c r="K58" s="36" t="n"/>
      <c r="L58" s="44" t="str">
        <f t="shared" si="2"/>
        <v/>
      </c>
      <c r="M58" s="35" t="str">
        <f t="shared" si="3"/>
        <v/>
      </c>
      <c r="N58" s="35" t="str">
        <f t="shared" si="4"/>
        <v/>
      </c>
      <c r="O58" s="35" t="str">
        <f t="shared" si="5"/>
        <v/>
      </c>
      <c r="P58" s="35" t="str">
        <f t="shared" si="6"/>
        <v/>
      </c>
      <c r="Q58" s="35" t="str">
        <f t="shared" si="7"/>
        <v/>
      </c>
      <c r="R58" s="35" t="str">
        <f t="shared" si="8"/>
        <v/>
      </c>
      <c r="S58" s="35" t="str">
        <f t="shared" si="9"/>
        <v/>
      </c>
      <c r="T58" s="35" t="str">
        <f t="shared" si="10"/>
        <v/>
      </c>
      <c r="U58" s="35" t="str">
        <f t="shared" si="11"/>
        <v/>
      </c>
      <c r="V58" s="35" t="str">
        <f t="shared" si="12"/>
        <v/>
      </c>
      <c r="W58" s="77" t="str">
        <f t="shared" si="13"/>
        <v/>
      </c>
      <c r="X58" s="35" t="str">
        <f t="shared" si="14"/>
        <v/>
      </c>
      <c r="Y58" s="35" t="str">
        <f t="shared" si="15"/>
        <v/>
      </c>
      <c r="Z58" s="35" t="str">
        <f t="shared" si="16"/>
        <v/>
      </c>
      <c r="AA58" s="35" t="str">
        <f t="shared" si="17"/>
        <v/>
      </c>
      <c r="AB58" s="77">
        <f t="shared" si="29"/>
        <v>6336</v>
      </c>
      <c r="AC58" s="77">
        <f t="shared" si="30"/>
        <v>0</v>
      </c>
      <c r="AD58" s="77">
        <f t="shared" si="31"/>
        <v>0</v>
      </c>
      <c r="AE58" s="78" t="str">
        <f t="shared" si="18"/>
        <v/>
      </c>
      <c r="AF58" s="35" t="str">
        <f t="shared" si="19"/>
        <v/>
      </c>
      <c r="AG58" s="77" t="str">
        <f t="shared" si="20"/>
        <v/>
      </c>
      <c r="AH58" s="77" t="str">
        <f t="shared" si="21"/>
        <v/>
      </c>
      <c r="AI58" s="35">
        <f t="shared" si="22"/>
        <v>0</v>
      </c>
      <c r="AJ58" s="35">
        <f t="shared" si="23"/>
        <v>0</v>
      </c>
      <c r="AK58" s="35">
        <f t="shared" si="24"/>
        <v>0</v>
      </c>
      <c r="AL58" s="35">
        <f t="shared" si="25"/>
        <v>0</v>
      </c>
      <c r="AM58" s="35" t="n"/>
      <c r="AN58" s="44" t="str">
        <f t="shared" si="26"/>
        <v/>
      </c>
      <c r="AO58" s="44" t="str">
        <f t="shared" si="27"/>
        <v/>
      </c>
      <c r="AP58" s="35" t="str">
        <f>IF('DQE marché-cadre'!$D61="","",'DQE marché-cadre'!$D61)</f>
        <v/>
      </c>
      <c r="AQ58" s="35" t="str">
        <f>IF('DQE marché-cadre'!$E61="","",'DQE marché-cadre'!$E61)</f>
        <v/>
      </c>
      <c r="AR58" s="77" t="str">
        <f>DQE!$F61</f>
        <v/>
      </c>
      <c r="AS58" s="77" t="str">
        <f>BPDE!$G61</f>
        <v/>
      </c>
      <c r="AT58" s="35" t="str">
        <f t="shared" si="28"/>
        <v/>
      </c>
    </row>
    <row r="59">
      <c r="A59" s="35" t="str">
        <f>IF(BPU!$A62="","",BPU!$A62)</f>
        <v/>
      </c>
      <c r="B59" s="44" t="str">
        <f>IF(BPU!$B62="","",BPU!$B62)</f>
        <v/>
      </c>
      <c r="C59" s="35" t="str">
        <f>IF(BPU!$C62="","",BPU!$C62)</f>
        <v/>
      </c>
      <c r="D59" s="44" t="str">
        <f>IF(DQE!$D62="","",DQE!$D62)</f>
        <v/>
      </c>
      <c r="E59" s="37" t="str">
        <f>IF(BPU!$D62="","",BPU!$D62)</f>
        <v/>
      </c>
      <c r="F59" s="35" t="str">
        <f t="shared" si="0"/>
        <v/>
      </c>
      <c r="G59" s="44" t="str">
        <f t="shared" si="1"/>
        <v/>
      </c>
      <c r="H59" s="36" t="n"/>
      <c r="I59" s="23" t="n"/>
      <c r="J59" s="36" t="n"/>
      <c r="K59" s="36" t="n"/>
      <c r="L59" s="44" t="str">
        <f t="shared" si="2"/>
        <v/>
      </c>
      <c r="M59" s="35" t="str">
        <f t="shared" si="3"/>
        <v/>
      </c>
      <c r="N59" s="35" t="str">
        <f t="shared" si="4"/>
        <v/>
      </c>
      <c r="O59" s="35" t="str">
        <f t="shared" si="5"/>
        <v/>
      </c>
      <c r="P59" s="35" t="str">
        <f t="shared" si="6"/>
        <v/>
      </c>
      <c r="Q59" s="35" t="str">
        <f t="shared" si="7"/>
        <v/>
      </c>
      <c r="R59" s="35" t="str">
        <f t="shared" si="8"/>
        <v/>
      </c>
      <c r="S59" s="35" t="str">
        <f t="shared" si="9"/>
        <v/>
      </c>
      <c r="T59" s="35" t="str">
        <f t="shared" si="10"/>
        <v/>
      </c>
      <c r="U59" s="35" t="str">
        <f t="shared" si="11"/>
        <v/>
      </c>
      <c r="V59" s="35" t="str">
        <f t="shared" si="12"/>
        <v/>
      </c>
      <c r="W59" s="77" t="str">
        <f t="shared" si="13"/>
        <v/>
      </c>
      <c r="X59" s="35" t="str">
        <f t="shared" si="14"/>
        <v/>
      </c>
      <c r="Y59" s="35" t="str">
        <f t="shared" si="15"/>
        <v/>
      </c>
      <c r="Z59" s="35" t="str">
        <f t="shared" si="16"/>
        <v/>
      </c>
      <c r="AA59" s="35" t="str">
        <f t="shared" si="17"/>
        <v/>
      </c>
      <c r="AB59" s="77">
        <f t="shared" si="29"/>
        <v>6336</v>
      </c>
      <c r="AC59" s="77">
        <f t="shared" si="30"/>
        <v>0</v>
      </c>
      <c r="AD59" s="77">
        <f t="shared" si="31"/>
        <v>0</v>
      </c>
      <c r="AE59" s="78" t="str">
        <f t="shared" si="18"/>
        <v/>
      </c>
      <c r="AF59" s="35" t="str">
        <f t="shared" si="19"/>
        <v/>
      </c>
      <c r="AG59" s="77" t="str">
        <f t="shared" si="20"/>
        <v/>
      </c>
      <c r="AH59" s="77" t="str">
        <f t="shared" si="21"/>
        <v/>
      </c>
      <c r="AI59" s="35">
        <f t="shared" si="22"/>
        <v>0</v>
      </c>
      <c r="AJ59" s="35">
        <f t="shared" si="23"/>
        <v>0</v>
      </c>
      <c r="AK59" s="35">
        <f t="shared" si="24"/>
        <v>0</v>
      </c>
      <c r="AL59" s="35">
        <f t="shared" si="25"/>
        <v>0</v>
      </c>
      <c r="AM59" s="35" t="n"/>
      <c r="AN59" s="44" t="str">
        <f t="shared" si="26"/>
        <v/>
      </c>
      <c r="AO59" s="44" t="str">
        <f t="shared" si="27"/>
        <v/>
      </c>
      <c r="AP59" s="35" t="str">
        <f>IF('DQE marché-cadre'!$D62="","",'DQE marché-cadre'!$D62)</f>
        <v/>
      </c>
      <c r="AQ59" s="35" t="str">
        <f>IF('DQE marché-cadre'!$E62="","",'DQE marché-cadre'!$E62)</f>
        <v/>
      </c>
      <c r="AR59" s="77" t="str">
        <f>DQE!$F62</f>
        <v/>
      </c>
      <c r="AS59" s="77" t="str">
        <f>BPDE!$G62</f>
        <v/>
      </c>
      <c r="AT59" s="35" t="str">
        <f t="shared" si="28"/>
        <v/>
      </c>
    </row>
    <row r="60">
      <c r="A60" s="35" t="str">
        <f>IF(BPU!$A63="","",BPU!$A63)</f>
        <v/>
      </c>
      <c r="B60" s="44" t="str">
        <f>IF(BPU!$B63="","",BPU!$B63)</f>
        <v/>
      </c>
      <c r="C60" s="35" t="str">
        <f>IF(BPU!$C63="","",BPU!$C63)</f>
        <v/>
      </c>
      <c r="D60" s="44" t="str">
        <f>IF(DQE!$D63="","",DQE!$D63)</f>
        <v/>
      </c>
      <c r="E60" s="37" t="str">
        <f>IF(BPU!$D63="","",BPU!$D63)</f>
        <v/>
      </c>
      <c r="F60" s="35" t="str">
        <f t="shared" si="0"/>
        <v/>
      </c>
      <c r="G60" s="44" t="str">
        <f t="shared" si="1"/>
        <v/>
      </c>
      <c r="H60" s="36" t="n"/>
      <c r="I60" s="23" t="n"/>
      <c r="J60" s="36" t="n"/>
      <c r="K60" s="36" t="n"/>
      <c r="L60" s="44" t="str">
        <f t="shared" si="2"/>
        <v/>
      </c>
      <c r="M60" s="35" t="str">
        <f t="shared" si="3"/>
        <v/>
      </c>
      <c r="N60" s="35" t="str">
        <f t="shared" si="4"/>
        <v/>
      </c>
      <c r="O60" s="35" t="str">
        <f t="shared" si="5"/>
        <v/>
      </c>
      <c r="P60" s="35" t="str">
        <f t="shared" si="6"/>
        <v/>
      </c>
      <c r="Q60" s="35" t="str">
        <f t="shared" si="7"/>
        <v/>
      </c>
      <c r="R60" s="35" t="str">
        <f t="shared" si="8"/>
        <v/>
      </c>
      <c r="S60" s="35" t="str">
        <f t="shared" si="9"/>
        <v/>
      </c>
      <c r="T60" s="35" t="str">
        <f t="shared" si="10"/>
        <v/>
      </c>
      <c r="U60" s="35" t="str">
        <f t="shared" si="11"/>
        <v/>
      </c>
      <c r="V60" s="35" t="str">
        <f t="shared" si="12"/>
        <v/>
      </c>
      <c r="W60" s="77" t="str">
        <f t="shared" si="13"/>
        <v/>
      </c>
      <c r="X60" s="35" t="str">
        <f t="shared" si="14"/>
        <v/>
      </c>
      <c r="Y60" s="35" t="str">
        <f t="shared" si="15"/>
        <v/>
      </c>
      <c r="Z60" s="35" t="str">
        <f t="shared" si="16"/>
        <v/>
      </c>
      <c r="AA60" s="35" t="str">
        <f t="shared" si="17"/>
        <v/>
      </c>
      <c r="AB60" s="77">
        <f t="shared" si="29"/>
        <v>6336</v>
      </c>
      <c r="AC60" s="77">
        <f t="shared" si="30"/>
        <v>0</v>
      </c>
      <c r="AD60" s="77">
        <f t="shared" si="31"/>
        <v>0</v>
      </c>
      <c r="AE60" s="78" t="str">
        <f t="shared" si="18"/>
        <v/>
      </c>
      <c r="AF60" s="35" t="str">
        <f t="shared" si="19"/>
        <v/>
      </c>
      <c r="AG60" s="77" t="str">
        <f t="shared" si="20"/>
        <v/>
      </c>
      <c r="AH60" s="77" t="str">
        <f t="shared" si="21"/>
        <v/>
      </c>
      <c r="AI60" s="35">
        <f t="shared" si="22"/>
        <v>0</v>
      </c>
      <c r="AJ60" s="35">
        <f t="shared" si="23"/>
        <v>0</v>
      </c>
      <c r="AK60" s="35">
        <f t="shared" si="24"/>
        <v>0</v>
      </c>
      <c r="AL60" s="35">
        <f t="shared" si="25"/>
        <v>0</v>
      </c>
      <c r="AM60" s="35" t="n"/>
      <c r="AN60" s="44" t="str">
        <f t="shared" si="26"/>
        <v/>
      </c>
      <c r="AO60" s="44" t="str">
        <f t="shared" si="27"/>
        <v/>
      </c>
      <c r="AP60" s="35" t="str">
        <f>IF('DQE marché-cadre'!$D63="","",'DQE marché-cadre'!$D63)</f>
        <v/>
      </c>
      <c r="AQ60" s="35" t="str">
        <f>IF('DQE marché-cadre'!$E63="","",'DQE marché-cadre'!$E63)</f>
        <v/>
      </c>
      <c r="AR60" s="77" t="str">
        <f>DQE!$F63</f>
        <v/>
      </c>
      <c r="AS60" s="77" t="str">
        <f>BPDE!$G63</f>
        <v/>
      </c>
      <c r="AT60" s="35" t="str">
        <f t="shared" si="28"/>
        <v/>
      </c>
    </row>
    <row r="61">
      <c r="A61" s="35" t="str">
        <f>IF(BPU!$A64="","",BPU!$A64)</f>
        <v/>
      </c>
      <c r="B61" s="44" t="str">
        <f>IF(BPU!$B64="","",BPU!$B64)</f>
        <v/>
      </c>
      <c r="C61" s="35" t="str">
        <f>IF(BPU!$C64="","",BPU!$C64)</f>
        <v/>
      </c>
      <c r="D61" s="44" t="str">
        <f>IF(DQE!$D64="","",DQE!$D64)</f>
        <v/>
      </c>
      <c r="E61" s="37" t="str">
        <f>IF(BPU!$D64="","",BPU!$D64)</f>
        <v/>
      </c>
      <c r="F61" s="35" t="str">
        <f t="shared" si="0"/>
        <v/>
      </c>
      <c r="G61" s="44" t="str">
        <f t="shared" si="1"/>
        <v/>
      </c>
      <c r="H61" s="36" t="n"/>
      <c r="I61" s="23" t="n"/>
      <c r="J61" s="36" t="n"/>
      <c r="K61" s="36" t="n"/>
      <c r="L61" s="44" t="str">
        <f t="shared" si="2"/>
        <v/>
      </c>
      <c r="M61" s="35" t="str">
        <f t="shared" si="3"/>
        <v/>
      </c>
      <c r="N61" s="35" t="str">
        <f t="shared" si="4"/>
        <v/>
      </c>
      <c r="O61" s="35" t="str">
        <f t="shared" si="5"/>
        <v/>
      </c>
      <c r="P61" s="35" t="str">
        <f t="shared" si="6"/>
        <v/>
      </c>
      <c r="Q61" s="35" t="str">
        <f t="shared" si="7"/>
        <v/>
      </c>
      <c r="R61" s="35" t="str">
        <f t="shared" si="8"/>
        <v/>
      </c>
      <c r="S61" s="35" t="str">
        <f t="shared" si="9"/>
        <v/>
      </c>
      <c r="T61" s="35" t="str">
        <f t="shared" si="10"/>
        <v/>
      </c>
      <c r="U61" s="35" t="str">
        <f t="shared" si="11"/>
        <v/>
      </c>
      <c r="V61" s="35" t="str">
        <f t="shared" si="12"/>
        <v/>
      </c>
      <c r="W61" s="77" t="str">
        <f t="shared" si="13"/>
        <v/>
      </c>
      <c r="X61" s="35" t="str">
        <f t="shared" si="14"/>
        <v/>
      </c>
      <c r="Y61" s="35" t="str">
        <f t="shared" si="15"/>
        <v/>
      </c>
      <c r="Z61" s="35" t="str">
        <f t="shared" si="16"/>
        <v/>
      </c>
      <c r="AA61" s="35" t="str">
        <f t="shared" si="17"/>
        <v/>
      </c>
      <c r="AB61" s="77">
        <f t="shared" si="29"/>
        <v>6336</v>
      </c>
      <c r="AC61" s="77">
        <f t="shared" si="30"/>
        <v>0</v>
      </c>
      <c r="AD61" s="77">
        <f t="shared" si="31"/>
        <v>0</v>
      </c>
      <c r="AE61" s="78" t="str">
        <f t="shared" si="18"/>
        <v/>
      </c>
      <c r="AF61" s="35" t="str">
        <f t="shared" si="19"/>
        <v/>
      </c>
      <c r="AG61" s="77" t="str">
        <f t="shared" si="20"/>
        <v/>
      </c>
      <c r="AH61" s="77" t="str">
        <f t="shared" si="21"/>
        <v/>
      </c>
      <c r="AI61" s="35">
        <f t="shared" si="22"/>
        <v>0</v>
      </c>
      <c r="AJ61" s="35">
        <f t="shared" si="23"/>
        <v>0</v>
      </c>
      <c r="AK61" s="35">
        <f t="shared" si="24"/>
        <v>0</v>
      </c>
      <c r="AL61" s="35">
        <f t="shared" si="25"/>
        <v>0</v>
      </c>
      <c r="AM61" s="35" t="n"/>
      <c r="AN61" s="44" t="str">
        <f t="shared" si="26"/>
        <v/>
      </c>
      <c r="AO61" s="44" t="str">
        <f t="shared" si="27"/>
        <v/>
      </c>
      <c r="AP61" s="35" t="str">
        <f>IF('DQE marché-cadre'!$D64="","",'DQE marché-cadre'!$D64)</f>
        <v/>
      </c>
      <c r="AQ61" s="35" t="str">
        <f>IF('DQE marché-cadre'!$E64="","",'DQE marché-cadre'!$E64)</f>
        <v/>
      </c>
      <c r="AR61" s="77" t="str">
        <f>DQE!$F64</f>
        <v/>
      </c>
      <c r="AS61" s="77" t="str">
        <f>BPDE!$G64</f>
        <v/>
      </c>
      <c r="AT61" s="35" t="str">
        <f t="shared" si="28"/>
        <v/>
      </c>
    </row>
    <row r="62">
      <c r="A62" s="35" t="str">
        <f>IF(BPU!$A65="","",BPU!$A65)</f>
        <v/>
      </c>
      <c r="B62" s="44" t="str">
        <f>IF(BPU!$B65="","",BPU!$B65)</f>
        <v/>
      </c>
      <c r="C62" s="35" t="str">
        <f>IF(BPU!$C65="","",BPU!$C65)</f>
        <v/>
      </c>
      <c r="D62" s="44" t="str">
        <f>IF(DQE!$D65="","",DQE!$D65)</f>
        <v/>
      </c>
      <c r="E62" s="37" t="str">
        <f>IF(BPU!$D65="","",BPU!$D65)</f>
        <v/>
      </c>
      <c r="F62" s="35" t="str">
        <f t="shared" si="0"/>
        <v/>
      </c>
      <c r="G62" s="44" t="str">
        <f t="shared" si="1"/>
        <v/>
      </c>
      <c r="H62" s="36" t="n"/>
      <c r="I62" s="23" t="n"/>
      <c r="J62" s="36" t="n"/>
      <c r="K62" s="36" t="n"/>
      <c r="L62" s="44" t="str">
        <f t="shared" si="2"/>
        <v/>
      </c>
      <c r="M62" s="35" t="str">
        <f t="shared" si="3"/>
        <v/>
      </c>
      <c r="N62" s="35" t="str">
        <f t="shared" si="4"/>
        <v/>
      </c>
      <c r="O62" s="35" t="str">
        <f t="shared" si="5"/>
        <v/>
      </c>
      <c r="P62" s="35" t="str">
        <f t="shared" si="6"/>
        <v/>
      </c>
      <c r="Q62" s="35" t="str">
        <f t="shared" si="7"/>
        <v/>
      </c>
      <c r="R62" s="35" t="str">
        <f t="shared" si="8"/>
        <v/>
      </c>
      <c r="S62" s="35" t="str">
        <f t="shared" si="9"/>
        <v/>
      </c>
      <c r="T62" s="35" t="str">
        <f t="shared" si="10"/>
        <v/>
      </c>
      <c r="U62" s="35" t="str">
        <f t="shared" si="11"/>
        <v/>
      </c>
      <c r="V62" s="35" t="str">
        <f t="shared" si="12"/>
        <v/>
      </c>
      <c r="W62" s="77" t="str">
        <f t="shared" si="13"/>
        <v/>
      </c>
      <c r="X62" s="35" t="str">
        <f t="shared" si="14"/>
        <v/>
      </c>
      <c r="Y62" s="35" t="str">
        <f t="shared" si="15"/>
        <v/>
      </c>
      <c r="Z62" s="35" t="str">
        <f t="shared" si="16"/>
        <v/>
      </c>
      <c r="AA62" s="35" t="str">
        <f t="shared" si="17"/>
        <v/>
      </c>
      <c r="AB62" s="77">
        <f t="shared" si="29"/>
        <v>6336</v>
      </c>
      <c r="AC62" s="77">
        <f t="shared" si="30"/>
        <v>0</v>
      </c>
      <c r="AD62" s="77">
        <f t="shared" si="31"/>
        <v>0</v>
      </c>
      <c r="AE62" s="78" t="str">
        <f t="shared" si="18"/>
        <v/>
      </c>
      <c r="AF62" s="35" t="str">
        <f t="shared" si="19"/>
        <v/>
      </c>
      <c r="AG62" s="77" t="str">
        <f t="shared" si="20"/>
        <v/>
      </c>
      <c r="AH62" s="77" t="str">
        <f t="shared" si="21"/>
        <v/>
      </c>
      <c r="AI62" s="35">
        <f t="shared" si="22"/>
        <v>0</v>
      </c>
      <c r="AJ62" s="35">
        <f t="shared" si="23"/>
        <v>0</v>
      </c>
      <c r="AK62" s="35">
        <f t="shared" si="24"/>
        <v>0</v>
      </c>
      <c r="AL62" s="35">
        <f t="shared" si="25"/>
        <v>0</v>
      </c>
      <c r="AM62" s="35" t="n"/>
      <c r="AN62" s="44" t="str">
        <f t="shared" si="26"/>
        <v/>
      </c>
      <c r="AO62" s="44" t="str">
        <f t="shared" si="27"/>
        <v/>
      </c>
      <c r="AP62" s="35" t="str">
        <f>IF('DQE marché-cadre'!$D65="","",'DQE marché-cadre'!$D65)</f>
        <v/>
      </c>
      <c r="AQ62" s="35" t="str">
        <f>IF('DQE marché-cadre'!$E65="","",'DQE marché-cadre'!$E65)</f>
        <v/>
      </c>
      <c r="AR62" s="77" t="str">
        <f>DQE!$F65</f>
        <v/>
      </c>
      <c r="AS62" s="77" t="str">
        <f>BPDE!$G65</f>
        <v/>
      </c>
      <c r="AT62" s="35" t="str">
        <f t="shared" si="28"/>
        <v/>
      </c>
    </row>
    <row r="63">
      <c r="A63" s="35" t="str">
        <f>IF(BPU!$A66="","",BPU!$A66)</f>
        <v/>
      </c>
      <c r="B63" s="44" t="str">
        <f>IF(BPU!$B66="","",BPU!$B66)</f>
        <v/>
      </c>
      <c r="C63" s="35" t="str">
        <f>IF(BPU!$C66="","",BPU!$C66)</f>
        <v/>
      </c>
      <c r="D63" s="44" t="str">
        <f>IF(DQE!$D66="","",DQE!$D66)</f>
        <v/>
      </c>
      <c r="E63" s="37" t="str">
        <f>IF(BPU!$D66="","",BPU!$D66)</f>
        <v/>
      </c>
      <c r="F63" s="35" t="str">
        <f t="shared" si="0"/>
        <v/>
      </c>
      <c r="G63" s="44" t="str">
        <f t="shared" si="1"/>
        <v/>
      </c>
      <c r="H63" s="36" t="n"/>
      <c r="I63" s="23" t="n"/>
      <c r="J63" s="36" t="n"/>
      <c r="K63" s="36" t="n"/>
      <c r="L63" s="44" t="str">
        <f t="shared" si="2"/>
        <v/>
      </c>
      <c r="M63" s="35" t="str">
        <f t="shared" si="3"/>
        <v/>
      </c>
      <c r="N63" s="35" t="str">
        <f t="shared" si="4"/>
        <v/>
      </c>
      <c r="O63" s="35" t="str">
        <f t="shared" si="5"/>
        <v/>
      </c>
      <c r="P63" s="35" t="str">
        <f t="shared" si="6"/>
        <v/>
      </c>
      <c r="Q63" s="35" t="str">
        <f t="shared" si="7"/>
        <v/>
      </c>
      <c r="R63" s="35" t="str">
        <f t="shared" si="8"/>
        <v/>
      </c>
      <c r="S63" s="35" t="str">
        <f t="shared" si="9"/>
        <v/>
      </c>
      <c r="T63" s="35" t="str">
        <f t="shared" si="10"/>
        <v/>
      </c>
      <c r="U63" s="35" t="str">
        <f t="shared" si="11"/>
        <v/>
      </c>
      <c r="V63" s="35" t="str">
        <f t="shared" si="12"/>
        <v/>
      </c>
      <c r="W63" s="77" t="str">
        <f t="shared" si="13"/>
        <v/>
      </c>
      <c r="X63" s="35" t="str">
        <f t="shared" si="14"/>
        <v/>
      </c>
      <c r="Y63" s="35" t="str">
        <f t="shared" si="15"/>
        <v/>
      </c>
      <c r="Z63" s="35" t="str">
        <f t="shared" si="16"/>
        <v/>
      </c>
      <c r="AA63" s="35" t="str">
        <f t="shared" si="17"/>
        <v/>
      </c>
      <c r="AB63" s="77">
        <f t="shared" si="29"/>
        <v>6336</v>
      </c>
      <c r="AC63" s="77">
        <f t="shared" si="30"/>
        <v>0</v>
      </c>
      <c r="AD63" s="77">
        <f t="shared" si="31"/>
        <v>0</v>
      </c>
      <c r="AE63" s="78" t="str">
        <f t="shared" si="18"/>
        <v/>
      </c>
      <c r="AF63" s="35" t="str">
        <f t="shared" si="19"/>
        <v/>
      </c>
      <c r="AG63" s="77" t="str">
        <f t="shared" si="20"/>
        <v/>
      </c>
      <c r="AH63" s="77" t="str">
        <f t="shared" si="21"/>
        <v/>
      </c>
      <c r="AI63" s="35">
        <f t="shared" si="22"/>
        <v>0</v>
      </c>
      <c r="AJ63" s="35">
        <f t="shared" si="23"/>
        <v>0</v>
      </c>
      <c r="AK63" s="35">
        <f t="shared" si="24"/>
        <v>0</v>
      </c>
      <c r="AL63" s="35">
        <f t="shared" si="25"/>
        <v>0</v>
      </c>
      <c r="AM63" s="35" t="n"/>
      <c r="AN63" s="44" t="str">
        <f t="shared" si="26"/>
        <v/>
      </c>
      <c r="AO63" s="44" t="str">
        <f t="shared" si="27"/>
        <v/>
      </c>
      <c r="AP63" s="35" t="str">
        <f>IF('DQE marché-cadre'!$D66="","",'DQE marché-cadre'!$D66)</f>
        <v/>
      </c>
      <c r="AQ63" s="35" t="str">
        <f>IF('DQE marché-cadre'!$E66="","",'DQE marché-cadre'!$E66)</f>
        <v/>
      </c>
      <c r="AR63" s="77" t="str">
        <f>DQE!$F66</f>
        <v/>
      </c>
      <c r="AS63" s="77" t="str">
        <f>BPDE!$G66</f>
        <v/>
      </c>
      <c r="AT63" s="35" t="str">
        <f t="shared" si="28"/>
        <v/>
      </c>
    </row>
    <row r="64">
      <c r="A64" s="35" t="str">
        <f>IF(BPU!$A67="","",BPU!$A67)</f>
        <v/>
      </c>
      <c r="B64" s="44" t="str">
        <f>IF(BPU!$B67="","",BPU!$B67)</f>
        <v/>
      </c>
      <c r="C64" s="35" t="str">
        <f>IF(BPU!$C67="","",BPU!$C67)</f>
        <v/>
      </c>
      <c r="D64" s="44" t="str">
        <f>IF(DQE!$D67="","",DQE!$D67)</f>
        <v/>
      </c>
      <c r="E64" s="37" t="str">
        <f>IF(BPU!$D67="","",BPU!$D67)</f>
        <v/>
      </c>
      <c r="F64" s="35" t="str">
        <f t="shared" si="0"/>
        <v/>
      </c>
      <c r="G64" s="44" t="str">
        <f t="shared" si="1"/>
        <v/>
      </c>
      <c r="H64" s="36" t="n"/>
      <c r="I64" s="23" t="n"/>
      <c r="J64" s="36" t="n"/>
      <c r="K64" s="36" t="n"/>
      <c r="L64" s="44" t="str">
        <f t="shared" si="2"/>
        <v/>
      </c>
      <c r="M64" s="35" t="str">
        <f t="shared" si="3"/>
        <v/>
      </c>
      <c r="N64" s="35" t="str">
        <f t="shared" si="4"/>
        <v/>
      </c>
      <c r="O64" s="35" t="str">
        <f t="shared" si="5"/>
        <v/>
      </c>
      <c r="P64" s="35" t="str">
        <f t="shared" si="6"/>
        <v/>
      </c>
      <c r="Q64" s="35" t="str">
        <f t="shared" si="7"/>
        <v/>
      </c>
      <c r="R64" s="35" t="str">
        <f t="shared" si="8"/>
        <v/>
      </c>
      <c r="S64" s="35" t="str">
        <f t="shared" si="9"/>
        <v/>
      </c>
      <c r="T64" s="35" t="str">
        <f t="shared" si="10"/>
        <v/>
      </c>
      <c r="U64" s="35" t="str">
        <f t="shared" si="11"/>
        <v/>
      </c>
      <c r="V64" s="35" t="str">
        <f t="shared" si="12"/>
        <v/>
      </c>
      <c r="W64" s="77" t="str">
        <f t="shared" si="13"/>
        <v/>
      </c>
      <c r="X64" s="35" t="str">
        <f t="shared" si="14"/>
        <v/>
      </c>
      <c r="Y64" s="35" t="str">
        <f t="shared" si="15"/>
        <v/>
      </c>
      <c r="Z64" s="35" t="str">
        <f t="shared" si="16"/>
        <v/>
      </c>
      <c r="AA64" s="35" t="str">
        <f t="shared" si="17"/>
        <v/>
      </c>
      <c r="AB64" s="77">
        <f t="shared" si="29"/>
        <v>6336</v>
      </c>
      <c r="AC64" s="77">
        <f t="shared" si="30"/>
        <v>0</v>
      </c>
      <c r="AD64" s="77">
        <f t="shared" si="31"/>
        <v>0</v>
      </c>
      <c r="AE64" s="78" t="str">
        <f t="shared" si="18"/>
        <v/>
      </c>
      <c r="AF64" s="35" t="str">
        <f t="shared" si="19"/>
        <v/>
      </c>
      <c r="AG64" s="77" t="str">
        <f t="shared" si="20"/>
        <v/>
      </c>
      <c r="AH64" s="77" t="str">
        <f t="shared" si="21"/>
        <v/>
      </c>
      <c r="AI64" s="35">
        <f t="shared" si="22"/>
        <v>0</v>
      </c>
      <c r="AJ64" s="35">
        <f t="shared" si="23"/>
        <v>0</v>
      </c>
      <c r="AK64" s="35">
        <f t="shared" si="24"/>
        <v>0</v>
      </c>
      <c r="AL64" s="35">
        <f t="shared" si="25"/>
        <v>0</v>
      </c>
      <c r="AM64" s="35" t="n"/>
      <c r="AN64" s="44" t="str">
        <f t="shared" si="26"/>
        <v/>
      </c>
      <c r="AO64" s="44" t="str">
        <f t="shared" si="27"/>
        <v/>
      </c>
      <c r="AP64" s="35" t="str">
        <f>IF('DQE marché-cadre'!$D67="","",'DQE marché-cadre'!$D67)</f>
        <v/>
      </c>
      <c r="AQ64" s="35" t="str">
        <f>IF('DQE marché-cadre'!$E67="","",'DQE marché-cadre'!$E67)</f>
        <v/>
      </c>
      <c r="AR64" s="77" t="str">
        <f>DQE!$F67</f>
        <v/>
      </c>
      <c r="AS64" s="77" t="str">
        <f>BPDE!$G67</f>
        <v/>
      </c>
      <c r="AT64" s="35" t="str">
        <f t="shared" si="28"/>
        <v/>
      </c>
    </row>
    <row r="65">
      <c r="A65" s="35" t="str">
        <f>IF(BPU!$A68="","",BPU!$A68)</f>
        <v/>
      </c>
      <c r="B65" s="44" t="str">
        <f>IF(BPU!$B68="","",BPU!$B68)</f>
        <v/>
      </c>
      <c r="C65" s="35" t="str">
        <f>IF(BPU!$C68="","",BPU!$C68)</f>
        <v/>
      </c>
      <c r="D65" s="44" t="str">
        <f>IF(DQE!$D68="","",DQE!$D68)</f>
        <v/>
      </c>
      <c r="E65" s="37" t="str">
        <f>IF(BPU!$D68="","",BPU!$D68)</f>
        <v/>
      </c>
      <c r="F65" s="35" t="str">
        <f t="shared" si="0"/>
        <v/>
      </c>
      <c r="G65" s="44" t="str">
        <f t="shared" si="1"/>
        <v/>
      </c>
      <c r="H65" s="36" t="n"/>
      <c r="I65" s="23" t="n"/>
      <c r="J65" s="36" t="n"/>
      <c r="K65" s="36" t="n"/>
      <c r="L65" s="44" t="str">
        <f t="shared" si="2"/>
        <v/>
      </c>
      <c r="M65" s="35" t="str">
        <f t="shared" si="3"/>
        <v/>
      </c>
      <c r="N65" s="35" t="str">
        <f t="shared" si="4"/>
        <v/>
      </c>
      <c r="O65" s="35" t="str">
        <f t="shared" si="5"/>
        <v/>
      </c>
      <c r="P65" s="35" t="str">
        <f t="shared" si="6"/>
        <v/>
      </c>
      <c r="Q65" s="35" t="str">
        <f t="shared" si="7"/>
        <v/>
      </c>
      <c r="R65" s="35" t="str">
        <f t="shared" si="8"/>
        <v/>
      </c>
      <c r="S65" s="35" t="str">
        <f t="shared" si="9"/>
        <v/>
      </c>
      <c r="T65" s="35" t="str">
        <f t="shared" si="10"/>
        <v/>
      </c>
      <c r="U65" s="35" t="str">
        <f t="shared" si="11"/>
        <v/>
      </c>
      <c r="V65" s="35" t="str">
        <f t="shared" si="12"/>
        <v/>
      </c>
      <c r="W65" s="77" t="str">
        <f t="shared" si="13"/>
        <v/>
      </c>
      <c r="X65" s="35" t="str">
        <f t="shared" si="14"/>
        <v/>
      </c>
      <c r="Y65" s="35" t="str">
        <f t="shared" si="15"/>
        <v/>
      </c>
      <c r="Z65" s="35" t="str">
        <f t="shared" si="16"/>
        <v/>
      </c>
      <c r="AA65" s="35" t="str">
        <f t="shared" si="17"/>
        <v/>
      </c>
      <c r="AB65" s="77">
        <f t="shared" si="29"/>
        <v>6336</v>
      </c>
      <c r="AC65" s="77">
        <f t="shared" si="30"/>
        <v>0</v>
      </c>
      <c r="AD65" s="77">
        <f t="shared" si="31"/>
        <v>0</v>
      </c>
      <c r="AE65" s="78" t="str">
        <f t="shared" si="18"/>
        <v/>
      </c>
      <c r="AF65" s="35" t="str">
        <f t="shared" si="19"/>
        <v/>
      </c>
      <c r="AG65" s="77" t="str">
        <f t="shared" si="20"/>
        <v/>
      </c>
      <c r="AH65" s="77" t="str">
        <f t="shared" si="21"/>
        <v/>
      </c>
      <c r="AI65" s="35">
        <f t="shared" si="22"/>
        <v>0</v>
      </c>
      <c r="AJ65" s="35">
        <f t="shared" si="23"/>
        <v>0</v>
      </c>
      <c r="AK65" s="35">
        <f t="shared" si="24"/>
        <v>0</v>
      </c>
      <c r="AL65" s="35">
        <f t="shared" si="25"/>
        <v>0</v>
      </c>
      <c r="AM65" s="35" t="n"/>
      <c r="AN65" s="44" t="str">
        <f t="shared" si="26"/>
        <v/>
      </c>
      <c r="AO65" s="44" t="str">
        <f t="shared" si="27"/>
        <v/>
      </c>
      <c r="AP65" s="35" t="str">
        <f>IF('DQE marché-cadre'!$D68="","",'DQE marché-cadre'!$D68)</f>
        <v/>
      </c>
      <c r="AQ65" s="35" t="str">
        <f>IF('DQE marché-cadre'!$E68="","",'DQE marché-cadre'!$E68)</f>
        <v/>
      </c>
      <c r="AR65" s="77" t="str">
        <f>DQE!$F68</f>
        <v/>
      </c>
      <c r="AS65" s="77" t="str">
        <f>BPDE!$G68</f>
        <v/>
      </c>
      <c r="AT65" s="35" t="str">
        <f t="shared" si="28"/>
        <v/>
      </c>
    </row>
    <row r="66">
      <c r="A66" s="35" t="str">
        <f>IF(BPU!$A69="","",BPU!$A69)</f>
        <v/>
      </c>
      <c r="B66" s="44" t="str">
        <f>IF(BPU!$B69="","",BPU!$B69)</f>
        <v/>
      </c>
      <c r="C66" s="35" t="str">
        <f>IF(BPU!$C69="","",BPU!$C69)</f>
        <v/>
      </c>
      <c r="D66" s="44" t="str">
        <f>IF(DQE!$D69="","",DQE!$D69)</f>
        <v/>
      </c>
      <c r="E66" s="37" t="str">
        <f>IF(BPU!$D69="","",BPU!$D69)</f>
        <v/>
      </c>
      <c r="F66" s="35" t="str">
        <f t="shared" si="0"/>
        <v/>
      </c>
      <c r="G66" s="44" t="str">
        <f t="shared" si="1"/>
        <v/>
      </c>
      <c r="H66" s="36" t="n"/>
      <c r="I66" s="23" t="n"/>
      <c r="J66" s="36" t="n"/>
      <c r="K66" s="36" t="n"/>
      <c r="L66" s="44" t="str">
        <f t="shared" si="2"/>
        <v/>
      </c>
      <c r="M66" s="35" t="str">
        <f t="shared" si="3"/>
        <v/>
      </c>
      <c r="N66" s="35" t="str">
        <f t="shared" si="4"/>
        <v/>
      </c>
      <c r="O66" s="35" t="str">
        <f t="shared" si="5"/>
        <v/>
      </c>
      <c r="P66" s="35" t="str">
        <f t="shared" si="6"/>
        <v/>
      </c>
      <c r="Q66" s="35" t="str">
        <f t="shared" si="7"/>
        <v/>
      </c>
      <c r="R66" s="35" t="str">
        <f t="shared" si="8"/>
        <v/>
      </c>
      <c r="S66" s="35" t="str">
        <f t="shared" si="9"/>
        <v/>
      </c>
      <c r="T66" s="35" t="str">
        <f t="shared" si="10"/>
        <v/>
      </c>
      <c r="U66" s="35" t="str">
        <f t="shared" si="11"/>
        <v/>
      </c>
      <c r="V66" s="35" t="str">
        <f t="shared" si="12"/>
        <v/>
      </c>
      <c r="W66" s="77" t="str">
        <f t="shared" si="13"/>
        <v/>
      </c>
      <c r="X66" s="35" t="str">
        <f t="shared" si="14"/>
        <v/>
      </c>
      <c r="Y66" s="35" t="str">
        <f t="shared" si="15"/>
        <v/>
      </c>
      <c r="Z66" s="35" t="str">
        <f t="shared" si="16"/>
        <v/>
      </c>
      <c r="AA66" s="35" t="str">
        <f t="shared" si="17"/>
        <v/>
      </c>
      <c r="AB66" s="77">
        <f t="shared" si="29"/>
        <v>6336</v>
      </c>
      <c r="AC66" s="77">
        <f t="shared" si="30"/>
        <v>0</v>
      </c>
      <c r="AD66" s="77">
        <f t="shared" si="31"/>
        <v>0</v>
      </c>
      <c r="AE66" s="78" t="str">
        <f t="shared" si="18"/>
        <v/>
      </c>
      <c r="AF66" s="35" t="str">
        <f t="shared" si="19"/>
        <v/>
      </c>
      <c r="AG66" s="77" t="str">
        <f t="shared" si="20"/>
        <v/>
      </c>
      <c r="AH66" s="77" t="str">
        <f t="shared" si="21"/>
        <v/>
      </c>
      <c r="AI66" s="35">
        <f t="shared" si="22"/>
        <v>0</v>
      </c>
      <c r="AJ66" s="35">
        <f t="shared" si="23"/>
        <v>0</v>
      </c>
      <c r="AK66" s="35">
        <f t="shared" si="24"/>
        <v>0</v>
      </c>
      <c r="AL66" s="35">
        <f t="shared" si="25"/>
        <v>0</v>
      </c>
      <c r="AM66" s="35" t="n"/>
      <c r="AN66" s="44" t="str">
        <f t="shared" si="26"/>
        <v/>
      </c>
      <c r="AO66" s="44" t="str">
        <f t="shared" si="27"/>
        <v/>
      </c>
      <c r="AP66" s="35" t="str">
        <f>IF('DQE marché-cadre'!$D69="","",'DQE marché-cadre'!$D69)</f>
        <v/>
      </c>
      <c r="AQ66" s="35" t="str">
        <f>IF('DQE marché-cadre'!$E69="","",'DQE marché-cadre'!$E69)</f>
        <v/>
      </c>
      <c r="AR66" s="77" t="str">
        <f>DQE!$F69</f>
        <v/>
      </c>
      <c r="AS66" s="77" t="str">
        <f>BPDE!$G69</f>
        <v/>
      </c>
      <c r="AT66" s="35" t="str">
        <f t="shared" si="28"/>
        <v/>
      </c>
    </row>
    <row r="67">
      <c r="A67" s="35" t="str">
        <f>IF(BPU!$A70="","",BPU!$A70)</f>
        <v/>
      </c>
      <c r="B67" s="44" t="str">
        <f>IF(BPU!$B70="","",BPU!$B70)</f>
        <v/>
      </c>
      <c r="C67" s="35" t="str">
        <f>IF(BPU!$C70="","",BPU!$C70)</f>
        <v/>
      </c>
      <c r="D67" s="44" t="str">
        <f>IF(DQE!$D70="","",DQE!$D70)</f>
        <v/>
      </c>
      <c r="E67" s="37" t="str">
        <f>IF(BPU!$D70="","",BPU!$D70)</f>
        <v/>
      </c>
      <c r="F67" s="35" t="str">
        <f t="shared" si="0"/>
        <v/>
      </c>
      <c r="G67" s="44" t="str">
        <f t="shared" si="1"/>
        <v/>
      </c>
      <c r="H67" s="36" t="n"/>
      <c r="I67" s="23" t="n"/>
      <c r="J67" s="36" t="n"/>
      <c r="K67" s="36" t="n"/>
      <c r="L67" s="44" t="str">
        <f t="shared" si="2"/>
        <v/>
      </c>
      <c r="M67" s="35" t="str">
        <f t="shared" si="3"/>
        <v/>
      </c>
      <c r="N67" s="35" t="str">
        <f t="shared" si="4"/>
        <v/>
      </c>
      <c r="O67" s="35" t="str">
        <f t="shared" si="5"/>
        <v/>
      </c>
      <c r="P67" s="35" t="str">
        <f t="shared" si="6"/>
        <v/>
      </c>
      <c r="Q67" s="35" t="str">
        <f t="shared" si="7"/>
        <v/>
      </c>
      <c r="R67" s="35" t="str">
        <f t="shared" si="8"/>
        <v/>
      </c>
      <c r="S67" s="35" t="str">
        <f t="shared" si="9"/>
        <v/>
      </c>
      <c r="T67" s="35" t="str">
        <f t="shared" si="10"/>
        <v/>
      </c>
      <c r="U67" s="35" t="str">
        <f t="shared" si="11"/>
        <v/>
      </c>
      <c r="V67" s="35" t="str">
        <f t="shared" si="12"/>
        <v/>
      </c>
      <c r="W67" s="77" t="str">
        <f t="shared" si="13"/>
        <v/>
      </c>
      <c r="X67" s="35" t="str">
        <f t="shared" si="14"/>
        <v/>
      </c>
      <c r="Y67" s="35" t="str">
        <f t="shared" si="15"/>
        <v/>
      </c>
      <c r="Z67" s="35" t="str">
        <f t="shared" si="16"/>
        <v/>
      </c>
      <c r="AA67" s="35" t="str">
        <f t="shared" si="17"/>
        <v/>
      </c>
      <c r="AB67" s="77">
        <f t="shared" si="29"/>
        <v>6336</v>
      </c>
      <c r="AC67" s="77">
        <f t="shared" si="30"/>
        <v>0</v>
      </c>
      <c r="AD67" s="77">
        <f t="shared" si="31"/>
        <v>0</v>
      </c>
      <c r="AE67" s="78" t="str">
        <f t="shared" si="18"/>
        <v/>
      </c>
      <c r="AF67" s="35" t="str">
        <f t="shared" si="19"/>
        <v/>
      </c>
      <c r="AG67" s="77" t="str">
        <f t="shared" si="20"/>
        <v/>
      </c>
      <c r="AH67" s="77" t="str">
        <f t="shared" si="21"/>
        <v/>
      </c>
      <c r="AI67" s="35">
        <f t="shared" si="22"/>
        <v>0</v>
      </c>
      <c r="AJ67" s="35">
        <f t="shared" si="23"/>
        <v>0</v>
      </c>
      <c r="AK67" s="35">
        <f t="shared" si="24"/>
        <v>0</v>
      </c>
      <c r="AL67" s="35">
        <f t="shared" si="25"/>
        <v>0</v>
      </c>
      <c r="AM67" s="35" t="n"/>
      <c r="AN67" s="44" t="str">
        <f t="shared" si="26"/>
        <v/>
      </c>
      <c r="AO67" s="44" t="str">
        <f t="shared" si="27"/>
        <v/>
      </c>
      <c r="AP67" s="35" t="str">
        <f>IF('DQE marché-cadre'!$D70="","",'DQE marché-cadre'!$D70)</f>
        <v/>
      </c>
      <c r="AQ67" s="35" t="str">
        <f>IF('DQE marché-cadre'!$E70="","",'DQE marché-cadre'!$E70)</f>
        <v/>
      </c>
      <c r="AR67" s="77" t="str">
        <f>DQE!$F70</f>
        <v/>
      </c>
      <c r="AS67" s="77" t="str">
        <f>BPDE!$G70</f>
        <v/>
      </c>
      <c r="AT67" s="35" t="str">
        <f t="shared" si="28"/>
        <v/>
      </c>
    </row>
    <row r="68">
      <c r="A68" s="35" t="str">
        <f>IF(BPU!$A71="","",BPU!$A71)</f>
        <v/>
      </c>
      <c r="B68" s="44" t="str">
        <f>IF(BPU!$B71="","",BPU!$B71)</f>
        <v/>
      </c>
      <c r="C68" s="35" t="str">
        <f>IF(BPU!$C71="","",BPU!$C71)</f>
        <v/>
      </c>
      <c r="D68" s="44" t="str">
        <f>IF(DQE!$D71="","",DQE!$D71)</f>
        <v/>
      </c>
      <c r="E68" s="37" t="str">
        <f>IF(BPU!$D71="","",BPU!$D71)</f>
        <v/>
      </c>
      <c r="F68" s="35" t="str">
        <f t="shared" si="0"/>
        <v/>
      </c>
      <c r="G68" s="44" t="str">
        <f t="shared" si="1"/>
        <v/>
      </c>
      <c r="H68" s="36" t="n"/>
      <c r="I68" s="23" t="n"/>
      <c r="J68" s="36" t="n"/>
      <c r="K68" s="36" t="n"/>
      <c r="L68" s="44" t="str">
        <f t="shared" si="2"/>
        <v/>
      </c>
      <c r="M68" s="35" t="str">
        <f t="shared" si="3"/>
        <v/>
      </c>
      <c r="N68" s="35" t="str">
        <f t="shared" si="4"/>
        <v/>
      </c>
      <c r="O68" s="35" t="str">
        <f t="shared" si="5"/>
        <v/>
      </c>
      <c r="P68" s="35" t="str">
        <f t="shared" si="6"/>
        <v/>
      </c>
      <c r="Q68" s="35" t="str">
        <f t="shared" si="7"/>
        <v/>
      </c>
      <c r="R68" s="35" t="str">
        <f t="shared" si="8"/>
        <v/>
      </c>
      <c r="S68" s="35" t="str">
        <f t="shared" si="9"/>
        <v/>
      </c>
      <c r="T68" s="35" t="str">
        <f t="shared" si="10"/>
        <v/>
      </c>
      <c r="U68" s="35" t="str">
        <f t="shared" si="11"/>
        <v/>
      </c>
      <c r="V68" s="35" t="str">
        <f t="shared" si="12"/>
        <v/>
      </c>
      <c r="W68" s="77" t="str">
        <f t="shared" si="13"/>
        <v/>
      </c>
      <c r="X68" s="35" t="str">
        <f t="shared" si="14"/>
        <v/>
      </c>
      <c r="Y68" s="35" t="str">
        <f t="shared" si="15"/>
        <v/>
      </c>
      <c r="Z68" s="35" t="str">
        <f t="shared" si="16"/>
        <v/>
      </c>
      <c r="AA68" s="35" t="str">
        <f t="shared" si="17"/>
        <v/>
      </c>
      <c r="AB68" s="77">
        <f t="shared" si="29"/>
        <v>6336</v>
      </c>
      <c r="AC68" s="77">
        <f t="shared" si="30"/>
        <v>0</v>
      </c>
      <c r="AD68" s="77">
        <f t="shared" si="31"/>
        <v>0</v>
      </c>
      <c r="AE68" s="78" t="str">
        <f t="shared" si="18"/>
        <v/>
      </c>
      <c r="AF68" s="35" t="str">
        <f t="shared" si="19"/>
        <v/>
      </c>
      <c r="AG68" s="77" t="str">
        <f t="shared" si="20"/>
        <v/>
      </c>
      <c r="AH68" s="77" t="str">
        <f t="shared" si="21"/>
        <v/>
      </c>
      <c r="AI68" s="35">
        <f t="shared" si="22"/>
        <v>0</v>
      </c>
      <c r="AJ68" s="35">
        <f t="shared" si="23"/>
        <v>0</v>
      </c>
      <c r="AK68" s="35">
        <f t="shared" si="24"/>
        <v>0</v>
      </c>
      <c r="AL68" s="35">
        <f t="shared" si="25"/>
        <v>0</v>
      </c>
      <c r="AM68" s="35" t="n"/>
      <c r="AN68" s="44" t="str">
        <f t="shared" si="26"/>
        <v/>
      </c>
      <c r="AO68" s="44" t="str">
        <f t="shared" si="27"/>
        <v/>
      </c>
      <c r="AP68" s="35" t="str">
        <f>IF('DQE marché-cadre'!$D71="","",'DQE marché-cadre'!$D71)</f>
        <v/>
      </c>
      <c r="AQ68" s="35" t="str">
        <f>IF('DQE marché-cadre'!$E71="","",'DQE marché-cadre'!$E71)</f>
        <v/>
      </c>
      <c r="AR68" s="77" t="str">
        <f>DQE!$F71</f>
        <v/>
      </c>
      <c r="AS68" s="77" t="str">
        <f>BPDE!$G71</f>
        <v/>
      </c>
      <c r="AT68" s="35" t="str">
        <f t="shared" si="28"/>
        <v/>
      </c>
    </row>
    <row r="69">
      <c r="A69" s="35" t="str">
        <f>IF(BPU!$A72="","",BPU!$A72)</f>
        <v/>
      </c>
      <c r="B69" s="44" t="str">
        <f>IF(BPU!$B72="","",BPU!$B72)</f>
        <v/>
      </c>
      <c r="C69" s="35" t="str">
        <f>IF(BPU!$C72="","",BPU!$C72)</f>
        <v/>
      </c>
      <c r="D69" s="44" t="str">
        <f>IF(DQE!$D72="","",DQE!$D72)</f>
        <v/>
      </c>
      <c r="E69" s="37" t="str">
        <f>IF(BPU!$D72="","",BPU!$D72)</f>
        <v/>
      </c>
      <c r="F69" s="35" t="str">
        <f t="shared" si="0"/>
        <v/>
      </c>
      <c r="G69" s="44" t="str">
        <f t="shared" si="1"/>
        <v/>
      </c>
      <c r="H69" s="36" t="n"/>
      <c r="I69" s="23" t="n"/>
      <c r="J69" s="36" t="n"/>
      <c r="K69" s="36" t="n"/>
      <c r="L69" s="44" t="str">
        <f t="shared" si="2"/>
        <v/>
      </c>
      <c r="M69" s="35" t="str">
        <f t="shared" si="3"/>
        <v/>
      </c>
      <c r="N69" s="35" t="str">
        <f t="shared" si="4"/>
        <v/>
      </c>
      <c r="O69" s="35" t="str">
        <f t="shared" si="5"/>
        <v/>
      </c>
      <c r="P69" s="35" t="str">
        <f t="shared" si="6"/>
        <v/>
      </c>
      <c r="Q69" s="35" t="str">
        <f t="shared" si="7"/>
        <v/>
      </c>
      <c r="R69" s="35" t="str">
        <f t="shared" si="8"/>
        <v/>
      </c>
      <c r="S69" s="35" t="str">
        <f t="shared" si="9"/>
        <v/>
      </c>
      <c r="T69" s="35" t="str">
        <f t="shared" si="10"/>
        <v/>
      </c>
      <c r="U69" s="35" t="str">
        <f t="shared" si="11"/>
        <v/>
      </c>
      <c r="V69" s="35" t="str">
        <f t="shared" si="12"/>
        <v/>
      </c>
      <c r="W69" s="77" t="str">
        <f t="shared" si="13"/>
        <v/>
      </c>
      <c r="X69" s="35" t="str">
        <f t="shared" si="14"/>
        <v/>
      </c>
      <c r="Y69" s="35" t="str">
        <f t="shared" si="15"/>
        <v/>
      </c>
      <c r="Z69" s="35" t="str">
        <f t="shared" si="16"/>
        <v/>
      </c>
      <c r="AA69" s="35" t="str">
        <f t="shared" si="17"/>
        <v/>
      </c>
      <c r="AB69" s="77">
        <f t="shared" si="29"/>
        <v>6336</v>
      </c>
      <c r="AC69" s="77">
        <f t="shared" si="30"/>
        <v>0</v>
      </c>
      <c r="AD69" s="77">
        <f t="shared" si="31"/>
        <v>0</v>
      </c>
      <c r="AE69" s="78" t="str">
        <f t="shared" si="18"/>
        <v/>
      </c>
      <c r="AF69" s="35" t="str">
        <f t="shared" si="19"/>
        <v/>
      </c>
      <c r="AG69" s="77" t="str">
        <f t="shared" si="20"/>
        <v/>
      </c>
      <c r="AH69" s="77" t="str">
        <f t="shared" si="21"/>
        <v/>
      </c>
      <c r="AI69" s="35">
        <f t="shared" si="22"/>
        <v>0</v>
      </c>
      <c r="AJ69" s="35">
        <f t="shared" si="23"/>
        <v>0</v>
      </c>
      <c r="AK69" s="35">
        <f t="shared" si="24"/>
        <v>0</v>
      </c>
      <c r="AL69" s="35">
        <f t="shared" si="25"/>
        <v>0</v>
      </c>
      <c r="AM69" s="35" t="n"/>
      <c r="AN69" s="44" t="str">
        <f t="shared" si="26"/>
        <v/>
      </c>
      <c r="AO69" s="44" t="str">
        <f t="shared" si="27"/>
        <v/>
      </c>
      <c r="AP69" s="35" t="str">
        <f>IF('DQE marché-cadre'!$D72="","",'DQE marché-cadre'!$D72)</f>
        <v/>
      </c>
      <c r="AQ69" s="35" t="str">
        <f>IF('DQE marché-cadre'!$E72="","",'DQE marché-cadre'!$E72)</f>
        <v/>
      </c>
      <c r="AR69" s="77" t="str">
        <f>DQE!$F72</f>
        <v/>
      </c>
      <c r="AS69" s="77" t="str">
        <f>BPDE!$G72</f>
        <v/>
      </c>
      <c r="AT69" s="35" t="str">
        <f t="shared" si="28"/>
        <v/>
      </c>
    </row>
    <row r="70">
      <c r="A70" s="35" t="str">
        <f>IF(BPU!$A73="","",BPU!$A73)</f>
        <v/>
      </c>
      <c r="B70" s="44" t="str">
        <f>IF(BPU!$B73="","",BPU!$B73)</f>
        <v/>
      </c>
      <c r="C70" s="35" t="str">
        <f>IF(BPU!$C73="","",BPU!$C73)</f>
        <v/>
      </c>
      <c r="D70" s="44" t="str">
        <f>IF(DQE!$D73="","",DQE!$D73)</f>
        <v/>
      </c>
      <c r="E70" s="37" t="str">
        <f>IF(BPU!$D73="","",BPU!$D73)</f>
        <v/>
      </c>
      <c r="F70" s="35" t="str">
        <f t="shared" si="0"/>
        <v/>
      </c>
      <c r="G70" s="44" t="str">
        <f t="shared" si="1"/>
        <v/>
      </c>
      <c r="H70" s="36" t="n"/>
      <c r="I70" s="23" t="n"/>
      <c r="J70" s="36" t="n"/>
      <c r="K70" s="36" t="n"/>
      <c r="L70" s="44" t="str">
        <f t="shared" si="2"/>
        <v/>
      </c>
      <c r="M70" s="35" t="str">
        <f t="shared" si="3"/>
        <v/>
      </c>
      <c r="N70" s="35" t="str">
        <f t="shared" si="4"/>
        <v/>
      </c>
      <c r="O70" s="35" t="str">
        <f t="shared" si="5"/>
        <v/>
      </c>
      <c r="P70" s="35" t="str">
        <f t="shared" si="6"/>
        <v/>
      </c>
      <c r="Q70" s="35" t="str">
        <f t="shared" si="7"/>
        <v/>
      </c>
      <c r="R70" s="35" t="str">
        <f t="shared" si="8"/>
        <v/>
      </c>
      <c r="S70" s="35" t="str">
        <f t="shared" si="9"/>
        <v/>
      </c>
      <c r="T70" s="35" t="str">
        <f t="shared" si="10"/>
        <v/>
      </c>
      <c r="U70" s="35" t="str">
        <f t="shared" si="11"/>
        <v/>
      </c>
      <c r="V70" s="35" t="str">
        <f t="shared" si="12"/>
        <v/>
      </c>
      <c r="W70" s="77" t="str">
        <f t="shared" si="13"/>
        <v/>
      </c>
      <c r="X70" s="35" t="str">
        <f t="shared" si="14"/>
        <v/>
      </c>
      <c r="Y70" s="35" t="str">
        <f t="shared" si="15"/>
        <v/>
      </c>
      <c r="Z70" s="35" t="str">
        <f t="shared" si="16"/>
        <v/>
      </c>
      <c r="AA70" s="35" t="str">
        <f t="shared" si="17"/>
        <v/>
      </c>
      <c r="AB70" s="77">
        <f t="shared" si="29"/>
        <v>6336</v>
      </c>
      <c r="AC70" s="77">
        <f t="shared" si="30"/>
        <v>0</v>
      </c>
      <c r="AD70" s="77">
        <f t="shared" si="31"/>
        <v>0</v>
      </c>
      <c r="AE70" s="78" t="str">
        <f t="shared" si="18"/>
        <v/>
      </c>
      <c r="AF70" s="35" t="str">
        <f t="shared" si="19"/>
        <v/>
      </c>
      <c r="AG70" s="77" t="str">
        <f t="shared" si="20"/>
        <v/>
      </c>
      <c r="AH70" s="77" t="str">
        <f t="shared" si="21"/>
        <v/>
      </c>
      <c r="AI70" s="35">
        <f t="shared" si="22"/>
        <v>0</v>
      </c>
      <c r="AJ70" s="35">
        <f t="shared" si="23"/>
        <v>0</v>
      </c>
      <c r="AK70" s="35">
        <f t="shared" si="24"/>
        <v>0</v>
      </c>
      <c r="AL70" s="35">
        <f t="shared" si="25"/>
        <v>0</v>
      </c>
      <c r="AM70" s="35" t="n"/>
      <c r="AN70" s="44" t="str">
        <f t="shared" si="26"/>
        <v/>
      </c>
      <c r="AO70" s="44" t="str">
        <f t="shared" si="27"/>
        <v/>
      </c>
      <c r="AP70" s="35" t="str">
        <f>IF('DQE marché-cadre'!$D73="","",'DQE marché-cadre'!$D73)</f>
        <v/>
      </c>
      <c r="AQ70" s="35" t="str">
        <f>IF('DQE marché-cadre'!$E73="","",'DQE marché-cadre'!$E73)</f>
        <v/>
      </c>
      <c r="AR70" s="77" t="str">
        <f>DQE!$F73</f>
        <v/>
      </c>
      <c r="AS70" s="77" t="str">
        <f>BPDE!$G73</f>
        <v/>
      </c>
      <c r="AT70" s="35" t="str">
        <f t="shared" si="28"/>
        <v/>
      </c>
    </row>
    <row r="71">
      <c r="A71" s="35" t="str">
        <f>IF(BPU!$A74="","",BPU!$A74)</f>
        <v/>
      </c>
      <c r="B71" s="44" t="str">
        <f>IF(BPU!$B74="","",BPU!$B74)</f>
        <v/>
      </c>
      <c r="C71" s="35" t="str">
        <f>IF(BPU!$C74="","",BPU!$C74)</f>
        <v/>
      </c>
      <c r="D71" s="44" t="str">
        <f>IF(DQE!$D74="","",DQE!$D74)</f>
        <v/>
      </c>
      <c r="E71" s="37" t="str">
        <f>IF(BPU!$D74="","",BPU!$D74)</f>
        <v/>
      </c>
      <c r="F71" s="35" t="str">
        <f t="shared" si="0"/>
        <v/>
      </c>
      <c r="G71" s="44" t="str">
        <f t="shared" si="1"/>
        <v/>
      </c>
      <c r="H71" s="36" t="n"/>
      <c r="I71" s="23" t="n"/>
      <c r="J71" s="36" t="n"/>
      <c r="K71" s="36" t="n"/>
      <c r="L71" s="44" t="str">
        <f t="shared" si="2"/>
        <v/>
      </c>
      <c r="M71" s="35" t="str">
        <f t="shared" si="3"/>
        <v/>
      </c>
      <c r="N71" s="35" t="str">
        <f t="shared" si="4"/>
        <v/>
      </c>
      <c r="O71" s="35" t="str">
        <f t="shared" si="5"/>
        <v/>
      </c>
      <c r="P71" s="35" t="str">
        <f t="shared" si="6"/>
        <v/>
      </c>
      <c r="Q71" s="35" t="str">
        <f t="shared" si="7"/>
        <v/>
      </c>
      <c r="R71" s="35" t="str">
        <f t="shared" si="8"/>
        <v/>
      </c>
      <c r="S71" s="35" t="str">
        <f t="shared" si="9"/>
        <v/>
      </c>
      <c r="T71" s="35" t="str">
        <f t="shared" si="10"/>
        <v/>
      </c>
      <c r="U71" s="35" t="str">
        <f t="shared" si="11"/>
        <v/>
      </c>
      <c r="V71" s="35" t="str">
        <f t="shared" si="12"/>
        <v/>
      </c>
      <c r="W71" s="77" t="str">
        <f t="shared" si="13"/>
        <v/>
      </c>
      <c r="X71" s="35" t="str">
        <f t="shared" si="14"/>
        <v/>
      </c>
      <c r="Y71" s="35" t="str">
        <f t="shared" si="15"/>
        <v/>
      </c>
      <c r="Z71" s="35" t="str">
        <f t="shared" si="16"/>
        <v/>
      </c>
      <c r="AA71" s="35" t="str">
        <f t="shared" si="17"/>
        <v/>
      </c>
      <c r="AB71" s="77">
        <f t="shared" si="29"/>
        <v>6336</v>
      </c>
      <c r="AC71" s="77">
        <f t="shared" si="30"/>
        <v>0</v>
      </c>
      <c r="AD71" s="77">
        <f t="shared" si="31"/>
        <v>0</v>
      </c>
      <c r="AE71" s="78" t="str">
        <f t="shared" si="18"/>
        <v/>
      </c>
      <c r="AF71" s="35" t="str">
        <f t="shared" si="19"/>
        <v/>
      </c>
      <c r="AG71" s="77" t="str">
        <f t="shared" si="20"/>
        <v/>
      </c>
      <c r="AH71" s="77" t="str">
        <f t="shared" si="21"/>
        <v/>
      </c>
      <c r="AI71" s="35">
        <f t="shared" si="22"/>
        <v>0</v>
      </c>
      <c r="AJ71" s="35">
        <f t="shared" si="23"/>
        <v>0</v>
      </c>
      <c r="AK71" s="35">
        <f t="shared" si="24"/>
        <v>0</v>
      </c>
      <c r="AL71" s="35">
        <f t="shared" si="25"/>
        <v>0</v>
      </c>
      <c r="AM71" s="35" t="n"/>
      <c r="AN71" s="44" t="str">
        <f t="shared" si="26"/>
        <v/>
      </c>
      <c r="AO71" s="44" t="str">
        <f t="shared" si="27"/>
        <v/>
      </c>
      <c r="AP71" s="35" t="str">
        <f>IF('DQE marché-cadre'!$D74="","",'DQE marché-cadre'!$D74)</f>
        <v/>
      </c>
      <c r="AQ71" s="35" t="str">
        <f>IF('DQE marché-cadre'!$E74="","",'DQE marché-cadre'!$E74)</f>
        <v/>
      </c>
      <c r="AR71" s="77" t="str">
        <f>DQE!$F74</f>
        <v/>
      </c>
      <c r="AS71" s="77" t="str">
        <f>BPDE!$G74</f>
        <v/>
      </c>
      <c r="AT71" s="35" t="str">
        <f t="shared" si="28"/>
        <v/>
      </c>
    </row>
    <row r="72">
      <c r="A72" s="35" t="str">
        <f>IF(BPU!$A75="","",BPU!$A75)</f>
        <v/>
      </c>
      <c r="B72" s="44" t="str">
        <f>IF(BPU!$B75="","",BPU!$B75)</f>
        <v/>
      </c>
      <c r="C72" s="35" t="str">
        <f>IF(BPU!$C75="","",BPU!$C75)</f>
        <v/>
      </c>
      <c r="D72" s="44" t="str">
        <f>IF(DQE!$D75="","",DQE!$D75)</f>
        <v/>
      </c>
      <c r="E72" s="37" t="str">
        <f>IF(BPU!$D75="","",BPU!$D75)</f>
        <v/>
      </c>
      <c r="F72" s="35" t="str">
        <f t="shared" si="0"/>
        <v/>
      </c>
      <c r="G72" s="44" t="str">
        <f t="shared" si="1"/>
        <v/>
      </c>
      <c r="H72" s="36" t="n"/>
      <c r="I72" s="23" t="n"/>
      <c r="J72" s="36" t="n"/>
      <c r="K72" s="36" t="n"/>
      <c r="L72" s="44" t="str">
        <f t="shared" si="2"/>
        <v/>
      </c>
      <c r="M72" s="35" t="str">
        <f t="shared" si="3"/>
        <v/>
      </c>
      <c r="N72" s="35" t="str">
        <f t="shared" si="4"/>
        <v/>
      </c>
      <c r="O72" s="35" t="str">
        <f t="shared" si="5"/>
        <v/>
      </c>
      <c r="P72" s="35" t="str">
        <f t="shared" si="6"/>
        <v/>
      </c>
      <c r="Q72" s="35" t="str">
        <f t="shared" si="7"/>
        <v/>
      </c>
      <c r="R72" s="35" t="str">
        <f t="shared" si="8"/>
        <v/>
      </c>
      <c r="S72" s="35" t="str">
        <f t="shared" si="9"/>
        <v/>
      </c>
      <c r="T72" s="35" t="str">
        <f t="shared" si="10"/>
        <v/>
      </c>
      <c r="U72" s="35" t="str">
        <f t="shared" si="11"/>
        <v/>
      </c>
      <c r="V72" s="35" t="str">
        <f t="shared" si="12"/>
        <v/>
      </c>
      <c r="W72" s="77" t="str">
        <f t="shared" si="13"/>
        <v/>
      </c>
      <c r="X72" s="35" t="str">
        <f t="shared" si="14"/>
        <v/>
      </c>
      <c r="Y72" s="35" t="str">
        <f t="shared" si="15"/>
        <v/>
      </c>
      <c r="Z72" s="35" t="str">
        <f t="shared" si="16"/>
        <v/>
      </c>
      <c r="AA72" s="35" t="str">
        <f t="shared" si="17"/>
        <v/>
      </c>
      <c r="AB72" s="77">
        <f t="shared" si="29"/>
        <v>6336</v>
      </c>
      <c r="AC72" s="77">
        <f t="shared" si="30"/>
        <v>0</v>
      </c>
      <c r="AD72" s="77">
        <f t="shared" si="31"/>
        <v>0</v>
      </c>
      <c r="AE72" s="78" t="str">
        <f t="shared" si="18"/>
        <v/>
      </c>
      <c r="AF72" s="35" t="str">
        <f t="shared" si="19"/>
        <v/>
      </c>
      <c r="AG72" s="77" t="str">
        <f t="shared" si="20"/>
        <v/>
      </c>
      <c r="AH72" s="77" t="str">
        <f t="shared" si="21"/>
        <v/>
      </c>
      <c r="AI72" s="35">
        <f t="shared" si="22"/>
        <v>0</v>
      </c>
      <c r="AJ72" s="35">
        <f t="shared" si="23"/>
        <v>0</v>
      </c>
      <c r="AK72" s="35">
        <f t="shared" si="24"/>
        <v>0</v>
      </c>
      <c r="AL72" s="35">
        <f t="shared" si="25"/>
        <v>0</v>
      </c>
      <c r="AM72" s="35" t="n"/>
      <c r="AN72" s="44" t="str">
        <f t="shared" si="26"/>
        <v/>
      </c>
      <c r="AO72" s="44" t="str">
        <f t="shared" si="27"/>
        <v/>
      </c>
      <c r="AP72" s="35" t="str">
        <f>IF('DQE marché-cadre'!$D75="","",'DQE marché-cadre'!$D75)</f>
        <v/>
      </c>
      <c r="AQ72" s="35" t="str">
        <f>IF('DQE marché-cadre'!$E75="","",'DQE marché-cadre'!$E75)</f>
        <v/>
      </c>
      <c r="AR72" s="77" t="str">
        <f>DQE!$F75</f>
        <v/>
      </c>
      <c r="AS72" s="77" t="str">
        <f>BPDE!$G75</f>
        <v/>
      </c>
      <c r="AT72" s="35" t="str">
        <f t="shared" si="28"/>
        <v/>
      </c>
    </row>
    <row r="73">
      <c r="A73" s="35" t="str">
        <f>IF(BPU!$A76="","",BPU!$A76)</f>
        <v/>
      </c>
      <c r="B73" s="44" t="str">
        <f>IF(BPU!$B76="","",BPU!$B76)</f>
        <v/>
      </c>
      <c r="C73" s="35" t="str">
        <f>IF(BPU!$C76="","",BPU!$C76)</f>
        <v/>
      </c>
      <c r="D73" s="44" t="str">
        <f>IF(DQE!$D76="","",DQE!$D76)</f>
        <v/>
      </c>
      <c r="E73" s="37" t="str">
        <f>IF(BPU!$D76="","",BPU!$D76)</f>
        <v/>
      </c>
      <c r="F73" s="35" t="str">
        <f t="shared" si="0"/>
        <v/>
      </c>
      <c r="G73" s="44" t="str">
        <f t="shared" si="1"/>
        <v/>
      </c>
      <c r="H73" s="36" t="n"/>
      <c r="I73" s="23" t="n"/>
      <c r="J73" s="36" t="n"/>
      <c r="K73" s="36" t="n"/>
      <c r="L73" s="44" t="str">
        <f t="shared" si="2"/>
        <v/>
      </c>
      <c r="M73" s="35" t="str">
        <f t="shared" si="3"/>
        <v/>
      </c>
      <c r="N73" s="35" t="str">
        <f t="shared" si="4"/>
        <v/>
      </c>
      <c r="O73" s="35" t="str">
        <f t="shared" si="5"/>
        <v/>
      </c>
      <c r="P73" s="35" t="str">
        <f t="shared" si="6"/>
        <v/>
      </c>
      <c r="Q73" s="35" t="str">
        <f t="shared" si="7"/>
        <v/>
      </c>
      <c r="R73" s="35" t="str">
        <f t="shared" si="8"/>
        <v/>
      </c>
      <c r="S73" s="35" t="str">
        <f t="shared" si="9"/>
        <v/>
      </c>
      <c r="T73" s="35" t="str">
        <f t="shared" si="10"/>
        <v/>
      </c>
      <c r="U73" s="35" t="str">
        <f t="shared" si="11"/>
        <v/>
      </c>
      <c r="V73" s="35" t="str">
        <f t="shared" si="12"/>
        <v/>
      </c>
      <c r="W73" s="77" t="str">
        <f t="shared" si="13"/>
        <v/>
      </c>
      <c r="X73" s="35" t="str">
        <f t="shared" si="14"/>
        <v/>
      </c>
      <c r="Y73" s="35" t="str">
        <f t="shared" si="15"/>
        <v/>
      </c>
      <c r="Z73" s="35" t="str">
        <f t="shared" si="16"/>
        <v/>
      </c>
      <c r="AA73" s="35" t="str">
        <f t="shared" si="17"/>
        <v/>
      </c>
      <c r="AB73" s="77">
        <f t="shared" si="29"/>
        <v>6336</v>
      </c>
      <c r="AC73" s="77">
        <f t="shared" si="30"/>
        <v>0</v>
      </c>
      <c r="AD73" s="77">
        <f t="shared" si="31"/>
        <v>0</v>
      </c>
      <c r="AE73" s="78" t="str">
        <f t="shared" si="18"/>
        <v/>
      </c>
      <c r="AF73" s="35" t="str">
        <f t="shared" si="19"/>
        <v/>
      </c>
      <c r="AG73" s="77" t="str">
        <f t="shared" si="20"/>
        <v/>
      </c>
      <c r="AH73" s="77" t="str">
        <f t="shared" si="21"/>
        <v/>
      </c>
      <c r="AI73" s="35">
        <f t="shared" si="22"/>
        <v>0</v>
      </c>
      <c r="AJ73" s="35">
        <f t="shared" si="23"/>
        <v>0</v>
      </c>
      <c r="AK73" s="35">
        <f t="shared" si="24"/>
        <v>0</v>
      </c>
      <c r="AL73" s="35">
        <f t="shared" si="25"/>
        <v>0</v>
      </c>
      <c r="AM73" s="35" t="n"/>
      <c r="AN73" s="44" t="str">
        <f t="shared" si="26"/>
        <v/>
      </c>
      <c r="AO73" s="44" t="str">
        <f t="shared" si="27"/>
        <v/>
      </c>
      <c r="AP73" s="35" t="str">
        <f>IF('DQE marché-cadre'!$D76="","",'DQE marché-cadre'!$D76)</f>
        <v/>
      </c>
      <c r="AQ73" s="35" t="str">
        <f>IF('DQE marché-cadre'!$E76="","",'DQE marché-cadre'!$E76)</f>
        <v/>
      </c>
      <c r="AR73" s="77" t="str">
        <f>DQE!$F76</f>
        <v/>
      </c>
      <c r="AS73" s="77" t="str">
        <f>BPDE!$G76</f>
        <v/>
      </c>
      <c r="AT73" s="35" t="str">
        <f t="shared" si="28"/>
        <v/>
      </c>
    </row>
    <row r="74">
      <c r="A74" s="35" t="str">
        <f>IF(BPU!$A77="","",BPU!$A77)</f>
        <v/>
      </c>
      <c r="B74" s="44" t="str">
        <f>IF(BPU!$B77="","",BPU!$B77)</f>
        <v/>
      </c>
      <c r="C74" s="35" t="str">
        <f>IF(BPU!$C77="","",BPU!$C77)</f>
        <v/>
      </c>
      <c r="D74" s="44" t="str">
        <f>IF(DQE!$D77="","",DQE!$D77)</f>
        <v/>
      </c>
      <c r="E74" s="37" t="str">
        <f>IF(BPU!$D77="","",BPU!$D77)</f>
        <v/>
      </c>
      <c r="F74" s="35" t="str">
        <f t="shared" si="0"/>
        <v/>
      </c>
      <c r="G74" s="44" t="str">
        <f t="shared" si="1"/>
        <v/>
      </c>
      <c r="H74" s="36" t="n"/>
      <c r="I74" s="23" t="n"/>
      <c r="J74" s="36" t="n"/>
      <c r="K74" s="36" t="n"/>
      <c r="L74" s="44" t="str">
        <f t="shared" si="2"/>
        <v/>
      </c>
      <c r="M74" s="35" t="str">
        <f t="shared" si="3"/>
        <v/>
      </c>
      <c r="N74" s="35" t="str">
        <f t="shared" si="4"/>
        <v/>
      </c>
      <c r="O74" s="35" t="str">
        <f t="shared" si="5"/>
        <v/>
      </c>
      <c r="P74" s="35" t="str">
        <f t="shared" si="6"/>
        <v/>
      </c>
      <c r="Q74" s="35" t="str">
        <f t="shared" si="7"/>
        <v/>
      </c>
      <c r="R74" s="35" t="str">
        <f t="shared" si="8"/>
        <v/>
      </c>
      <c r="S74" s="35" t="str">
        <f t="shared" si="9"/>
        <v/>
      </c>
      <c r="T74" s="35" t="str">
        <f t="shared" si="10"/>
        <v/>
      </c>
      <c r="U74" s="35" t="str">
        <f t="shared" si="11"/>
        <v/>
      </c>
      <c r="V74" s="35" t="str">
        <f t="shared" si="12"/>
        <v/>
      </c>
      <c r="W74" s="77" t="str">
        <f t="shared" si="13"/>
        <v/>
      </c>
      <c r="X74" s="35" t="str">
        <f t="shared" si="14"/>
        <v/>
      </c>
      <c r="Y74" s="35" t="str">
        <f t="shared" si="15"/>
        <v/>
      </c>
      <c r="Z74" s="35" t="str">
        <f t="shared" si="16"/>
        <v/>
      </c>
      <c r="AA74" s="35" t="str">
        <f t="shared" si="17"/>
        <v/>
      </c>
      <c r="AB74" s="77">
        <f t="shared" si="29"/>
        <v>6336</v>
      </c>
      <c r="AC74" s="77">
        <f t="shared" si="30"/>
        <v>0</v>
      </c>
      <c r="AD74" s="77">
        <f t="shared" si="31"/>
        <v>0</v>
      </c>
      <c r="AE74" s="78" t="str">
        <f t="shared" si="18"/>
        <v/>
      </c>
      <c r="AF74" s="35" t="str">
        <f t="shared" si="19"/>
        <v/>
      </c>
      <c r="AG74" s="77" t="str">
        <f t="shared" si="20"/>
        <v/>
      </c>
      <c r="AH74" s="77" t="str">
        <f t="shared" si="21"/>
        <v/>
      </c>
      <c r="AI74" s="35">
        <f t="shared" si="22"/>
        <v>0</v>
      </c>
      <c r="AJ74" s="35">
        <f t="shared" si="23"/>
        <v>0</v>
      </c>
      <c r="AK74" s="35">
        <f t="shared" si="24"/>
        <v>0</v>
      </c>
      <c r="AL74" s="35">
        <f t="shared" si="25"/>
        <v>0</v>
      </c>
      <c r="AM74" s="35" t="n"/>
      <c r="AN74" s="44" t="str">
        <f t="shared" si="26"/>
        <v/>
      </c>
      <c r="AO74" s="44" t="str">
        <f t="shared" si="27"/>
        <v/>
      </c>
      <c r="AP74" s="35" t="str">
        <f>IF('DQE marché-cadre'!$D77="","",'DQE marché-cadre'!$D77)</f>
        <v/>
      </c>
      <c r="AQ74" s="35" t="str">
        <f>IF('DQE marché-cadre'!$E77="","",'DQE marché-cadre'!$E77)</f>
        <v/>
      </c>
      <c r="AR74" s="77" t="str">
        <f>DQE!$F77</f>
        <v/>
      </c>
      <c r="AS74" s="77" t="str">
        <f>BPDE!$G77</f>
        <v/>
      </c>
      <c r="AT74" s="35" t="str">
        <f t="shared" si="28"/>
        <v/>
      </c>
    </row>
    <row r="75">
      <c r="A75" s="35" t="str">
        <f>IF(BPU!$A78="","",BPU!$A78)</f>
        <v/>
      </c>
      <c r="B75" s="44" t="str">
        <f>IF(BPU!$B78="","",BPU!$B78)</f>
        <v/>
      </c>
      <c r="C75" s="35" t="str">
        <f>IF(BPU!$C78="","",BPU!$C78)</f>
        <v/>
      </c>
      <c r="D75" s="44" t="str">
        <f>IF(DQE!$D78="","",DQE!$D78)</f>
        <v/>
      </c>
      <c r="E75" s="37" t="str">
        <f>IF(BPU!$D78="","",BPU!$D78)</f>
        <v/>
      </c>
      <c r="F75" s="35" t="str">
        <f t="shared" si="0"/>
        <v/>
      </c>
      <c r="G75" s="44" t="str">
        <f t="shared" si="1"/>
        <v/>
      </c>
      <c r="H75" s="36" t="n"/>
      <c r="I75" s="23" t="n"/>
      <c r="J75" s="36" t="n"/>
      <c r="K75" s="36" t="n"/>
      <c r="L75" s="44" t="str">
        <f t="shared" si="2"/>
        <v/>
      </c>
      <c r="M75" s="35" t="str">
        <f t="shared" si="3"/>
        <v/>
      </c>
      <c r="N75" s="35" t="str">
        <f t="shared" si="4"/>
        <v/>
      </c>
      <c r="O75" s="35" t="str">
        <f t="shared" si="5"/>
        <v/>
      </c>
      <c r="P75" s="35" t="str">
        <f t="shared" si="6"/>
        <v/>
      </c>
      <c r="Q75" s="35" t="str">
        <f t="shared" si="7"/>
        <v/>
      </c>
      <c r="R75" s="35" t="str">
        <f t="shared" si="8"/>
        <v/>
      </c>
      <c r="S75" s="35" t="str">
        <f t="shared" si="9"/>
        <v/>
      </c>
      <c r="T75" s="35" t="str">
        <f t="shared" si="10"/>
        <v/>
      </c>
      <c r="U75" s="35" t="str">
        <f t="shared" si="11"/>
        <v/>
      </c>
      <c r="V75" s="35" t="str">
        <f t="shared" si="12"/>
        <v/>
      </c>
      <c r="W75" s="77" t="str">
        <f t="shared" si="13"/>
        <v/>
      </c>
      <c r="X75" s="35" t="str">
        <f t="shared" si="14"/>
        <v/>
      </c>
      <c r="Y75" s="35" t="str">
        <f t="shared" si="15"/>
        <v/>
      </c>
      <c r="Z75" s="35" t="str">
        <f t="shared" si="16"/>
        <v/>
      </c>
      <c r="AA75" s="35" t="str">
        <f t="shared" si="17"/>
        <v/>
      </c>
      <c r="AB75" s="77">
        <f t="shared" si="29"/>
        <v>6336</v>
      </c>
      <c r="AC75" s="77">
        <f t="shared" si="30"/>
        <v>0</v>
      </c>
      <c r="AD75" s="77">
        <f t="shared" si="31"/>
        <v>0</v>
      </c>
      <c r="AE75" s="78" t="str">
        <f t="shared" si="18"/>
        <v/>
      </c>
      <c r="AF75" s="35" t="str">
        <f t="shared" si="19"/>
        <v/>
      </c>
      <c r="AG75" s="77" t="str">
        <f t="shared" si="20"/>
        <v/>
      </c>
      <c r="AH75" s="77" t="str">
        <f t="shared" si="21"/>
        <v/>
      </c>
      <c r="AI75" s="35">
        <f t="shared" si="22"/>
        <v>0</v>
      </c>
      <c r="AJ75" s="35">
        <f t="shared" si="23"/>
        <v>0</v>
      </c>
      <c r="AK75" s="35">
        <f t="shared" si="24"/>
        <v>0</v>
      </c>
      <c r="AL75" s="35">
        <f t="shared" si="25"/>
        <v>0</v>
      </c>
      <c r="AM75" s="35" t="n"/>
      <c r="AN75" s="44" t="str">
        <f t="shared" si="26"/>
        <v/>
      </c>
      <c r="AO75" s="44" t="str">
        <f t="shared" si="27"/>
        <v/>
      </c>
      <c r="AP75" s="35" t="str">
        <f>IF('DQE marché-cadre'!$D78="","",'DQE marché-cadre'!$D78)</f>
        <v/>
      </c>
      <c r="AQ75" s="35" t="str">
        <f>IF('DQE marché-cadre'!$E78="","",'DQE marché-cadre'!$E78)</f>
        <v/>
      </c>
      <c r="AR75" s="77" t="str">
        <f>DQE!$F78</f>
        <v/>
      </c>
      <c r="AS75" s="77" t="str">
        <f>BPDE!$G78</f>
        <v/>
      </c>
      <c r="AT75" s="35" t="str">
        <f t="shared" si="28"/>
        <v/>
      </c>
    </row>
    <row r="76">
      <c r="A76" s="35" t="str">
        <f>IF(BPU!$A79="","",BPU!$A79)</f>
        <v/>
      </c>
      <c r="B76" s="44" t="str">
        <f>IF(BPU!$B79="","",BPU!$B79)</f>
        <v/>
      </c>
      <c r="C76" s="35" t="str">
        <f>IF(BPU!$C79="","",BPU!$C79)</f>
        <v/>
      </c>
      <c r="D76" s="44" t="str">
        <f>IF(DQE!$D79="","",DQE!$D79)</f>
        <v/>
      </c>
      <c r="E76" s="37" t="str">
        <f>IF(BPU!$D79="","",BPU!$D79)</f>
        <v/>
      </c>
      <c r="F76" s="35" t="str">
        <f t="shared" si="0"/>
        <v/>
      </c>
      <c r="G76" s="44" t="str">
        <f t="shared" si="1"/>
        <v/>
      </c>
      <c r="H76" s="36" t="n"/>
      <c r="I76" s="23" t="n"/>
      <c r="J76" s="36" t="n"/>
      <c r="K76" s="36" t="n"/>
      <c r="L76" s="44" t="str">
        <f t="shared" si="2"/>
        <v/>
      </c>
      <c r="M76" s="35" t="str">
        <f t="shared" si="3"/>
        <v/>
      </c>
      <c r="N76" s="35" t="str">
        <f t="shared" si="4"/>
        <v/>
      </c>
      <c r="O76" s="35" t="str">
        <f t="shared" si="5"/>
        <v/>
      </c>
      <c r="P76" s="35" t="str">
        <f t="shared" si="6"/>
        <v/>
      </c>
      <c r="Q76" s="35" t="str">
        <f t="shared" si="7"/>
        <v/>
      </c>
      <c r="R76" s="35" t="str">
        <f t="shared" si="8"/>
        <v/>
      </c>
      <c r="S76" s="35" t="str">
        <f t="shared" si="9"/>
        <v/>
      </c>
      <c r="T76" s="35" t="str">
        <f t="shared" si="10"/>
        <v/>
      </c>
      <c r="U76" s="35" t="str">
        <f t="shared" si="11"/>
        <v/>
      </c>
      <c r="V76" s="35" t="str">
        <f t="shared" si="12"/>
        <v/>
      </c>
      <c r="W76" s="77" t="str">
        <f t="shared" si="13"/>
        <v/>
      </c>
      <c r="X76" s="35" t="str">
        <f t="shared" si="14"/>
        <v/>
      </c>
      <c r="Y76" s="35" t="str">
        <f t="shared" si="15"/>
        <v/>
      </c>
      <c r="Z76" s="35" t="str">
        <f t="shared" si="16"/>
        <v/>
      </c>
      <c r="AA76" s="35" t="str">
        <f t="shared" si="17"/>
        <v/>
      </c>
      <c r="AB76" s="77">
        <f t="shared" si="29"/>
        <v>6336</v>
      </c>
      <c r="AC76" s="77">
        <f t="shared" si="30"/>
        <v>0</v>
      </c>
      <c r="AD76" s="77">
        <f t="shared" si="31"/>
        <v>0</v>
      </c>
      <c r="AE76" s="78" t="str">
        <f t="shared" si="18"/>
        <v/>
      </c>
      <c r="AF76" s="35" t="str">
        <f t="shared" si="19"/>
        <v/>
      </c>
      <c r="AG76" s="77" t="str">
        <f t="shared" si="20"/>
        <v/>
      </c>
      <c r="AH76" s="77" t="str">
        <f t="shared" si="21"/>
        <v/>
      </c>
      <c r="AI76" s="35">
        <f t="shared" si="22"/>
        <v>0</v>
      </c>
      <c r="AJ76" s="35">
        <f t="shared" si="23"/>
        <v>0</v>
      </c>
      <c r="AK76" s="35">
        <f t="shared" si="24"/>
        <v>0</v>
      </c>
      <c r="AL76" s="35">
        <f t="shared" si="25"/>
        <v>0</v>
      </c>
      <c r="AM76" s="35" t="n"/>
      <c r="AN76" s="44" t="str">
        <f t="shared" si="26"/>
        <v/>
      </c>
      <c r="AO76" s="44" t="str">
        <f t="shared" si="27"/>
        <v/>
      </c>
      <c r="AP76" s="35" t="str">
        <f>IF('DQE marché-cadre'!$D79="","",'DQE marché-cadre'!$D79)</f>
        <v/>
      </c>
      <c r="AQ76" s="35" t="str">
        <f>IF('DQE marché-cadre'!$E79="","",'DQE marché-cadre'!$E79)</f>
        <v/>
      </c>
      <c r="AR76" s="77" t="str">
        <f>DQE!$F79</f>
        <v/>
      </c>
      <c r="AS76" s="77" t="str">
        <f>BPDE!$G79</f>
        <v/>
      </c>
      <c r="AT76" s="35" t="str">
        <f t="shared" si="28"/>
        <v/>
      </c>
    </row>
    <row r="77">
      <c r="A77" s="35" t="str">
        <f>IF(BPU!$A80="","",BPU!$A80)</f>
        <v/>
      </c>
      <c r="B77" s="44" t="str">
        <f>IF(BPU!$B80="","",BPU!$B80)</f>
        <v/>
      </c>
      <c r="C77" s="35" t="str">
        <f>IF(BPU!$C80="","",BPU!$C80)</f>
        <v/>
      </c>
      <c r="D77" s="44" t="str">
        <f>IF(DQE!$D80="","",DQE!$D80)</f>
        <v/>
      </c>
      <c r="E77" s="37" t="str">
        <f>IF(BPU!$D80="","",BPU!$D80)</f>
        <v/>
      </c>
      <c r="F77" s="35" t="str">
        <f t="shared" si="0"/>
        <v/>
      </c>
      <c r="G77" s="44" t="str">
        <f t="shared" si="1"/>
        <v/>
      </c>
      <c r="H77" s="36" t="n"/>
      <c r="I77" s="23" t="n"/>
      <c r="J77" s="36" t="n"/>
      <c r="K77" s="36" t="n"/>
      <c r="L77" s="44" t="str">
        <f t="shared" si="2"/>
        <v/>
      </c>
      <c r="M77" s="35" t="str">
        <f t="shared" si="3"/>
        <v/>
      </c>
      <c r="N77" s="35" t="str">
        <f t="shared" si="4"/>
        <v/>
      </c>
      <c r="O77" s="35" t="str">
        <f t="shared" si="5"/>
        <v/>
      </c>
      <c r="P77" s="35" t="str">
        <f t="shared" si="6"/>
        <v/>
      </c>
      <c r="Q77" s="35" t="str">
        <f t="shared" si="7"/>
        <v/>
      </c>
      <c r="R77" s="35" t="str">
        <f t="shared" si="8"/>
        <v/>
      </c>
      <c r="S77" s="35" t="str">
        <f t="shared" si="9"/>
        <v/>
      </c>
      <c r="T77" s="35" t="str">
        <f t="shared" si="10"/>
        <v/>
      </c>
      <c r="U77" s="35" t="str">
        <f t="shared" si="11"/>
        <v/>
      </c>
      <c r="V77" s="35" t="str">
        <f t="shared" si="12"/>
        <v/>
      </c>
      <c r="W77" s="77" t="str">
        <f t="shared" si="13"/>
        <v/>
      </c>
      <c r="X77" s="35" t="str">
        <f t="shared" si="14"/>
        <v/>
      </c>
      <c r="Y77" s="35" t="str">
        <f t="shared" si="15"/>
        <v/>
      </c>
      <c r="Z77" s="35" t="str">
        <f t="shared" si="16"/>
        <v/>
      </c>
      <c r="AA77" s="35" t="str">
        <f t="shared" si="17"/>
        <v/>
      </c>
      <c r="AB77" s="77">
        <f t="shared" si="29"/>
        <v>6336</v>
      </c>
      <c r="AC77" s="77">
        <f t="shared" si="30"/>
        <v>0</v>
      </c>
      <c r="AD77" s="77">
        <f t="shared" si="31"/>
        <v>0</v>
      </c>
      <c r="AE77" s="78" t="str">
        <f t="shared" si="18"/>
        <v/>
      </c>
      <c r="AF77" s="35" t="str">
        <f t="shared" si="19"/>
        <v/>
      </c>
      <c r="AG77" s="77" t="str">
        <f t="shared" si="20"/>
        <v/>
      </c>
      <c r="AH77" s="77" t="str">
        <f t="shared" si="21"/>
        <v/>
      </c>
      <c r="AI77" s="35">
        <f t="shared" si="22"/>
        <v>0</v>
      </c>
      <c r="AJ77" s="35">
        <f t="shared" si="23"/>
        <v>0</v>
      </c>
      <c r="AK77" s="35">
        <f t="shared" si="24"/>
        <v>0</v>
      </c>
      <c r="AL77" s="35">
        <f t="shared" si="25"/>
        <v>0</v>
      </c>
      <c r="AM77" s="35" t="n"/>
      <c r="AN77" s="44" t="str">
        <f t="shared" si="26"/>
        <v/>
      </c>
      <c r="AO77" s="44" t="str">
        <f t="shared" si="27"/>
        <v/>
      </c>
      <c r="AP77" s="35" t="str">
        <f>IF('DQE marché-cadre'!$D80="","",'DQE marché-cadre'!$D80)</f>
        <v/>
      </c>
      <c r="AQ77" s="35" t="str">
        <f>IF('DQE marché-cadre'!$E80="","",'DQE marché-cadre'!$E80)</f>
        <v/>
      </c>
      <c r="AR77" s="77" t="str">
        <f>DQE!$F80</f>
        <v/>
      </c>
      <c r="AS77" s="77" t="str">
        <f>BPDE!$G80</f>
        <v/>
      </c>
      <c r="AT77" s="35" t="str">
        <f t="shared" si="28"/>
        <v/>
      </c>
    </row>
    <row r="78">
      <c r="A78" s="35" t="str">
        <f>IF(BPU!$A81="","",BPU!$A81)</f>
        <v/>
      </c>
      <c r="B78" s="44" t="str">
        <f>IF(BPU!$B81="","",BPU!$B81)</f>
        <v/>
      </c>
      <c r="C78" s="35" t="str">
        <f>IF(BPU!$C81="","",BPU!$C81)</f>
        <v/>
      </c>
      <c r="D78" s="44" t="str">
        <f>IF(DQE!$D81="","",DQE!$D81)</f>
        <v/>
      </c>
      <c r="E78" s="37" t="str">
        <f>IF(BPU!$D81="","",BPU!$D81)</f>
        <v/>
      </c>
      <c r="F78" s="35" t="str">
        <f t="shared" si="0"/>
        <v/>
      </c>
      <c r="G78" s="44" t="str">
        <f t="shared" si="1"/>
        <v/>
      </c>
      <c r="H78" s="36" t="n"/>
      <c r="I78" s="23" t="n"/>
      <c r="J78" s="36" t="n"/>
      <c r="K78" s="36" t="n"/>
      <c r="L78" s="44" t="str">
        <f t="shared" si="2"/>
        <v/>
      </c>
      <c r="M78" s="35" t="str">
        <f t="shared" si="3"/>
        <v/>
      </c>
      <c r="N78" s="35" t="str">
        <f t="shared" si="4"/>
        <v/>
      </c>
      <c r="O78" s="35" t="str">
        <f t="shared" si="5"/>
        <v/>
      </c>
      <c r="P78" s="35" t="str">
        <f t="shared" si="6"/>
        <v/>
      </c>
      <c r="Q78" s="35" t="str">
        <f t="shared" si="7"/>
        <v/>
      </c>
      <c r="R78" s="35" t="str">
        <f t="shared" si="8"/>
        <v/>
      </c>
      <c r="S78" s="35" t="str">
        <f t="shared" si="9"/>
        <v/>
      </c>
      <c r="T78" s="35" t="str">
        <f t="shared" si="10"/>
        <v/>
      </c>
      <c r="U78" s="35" t="str">
        <f t="shared" si="11"/>
        <v/>
      </c>
      <c r="V78" s="35" t="str">
        <f t="shared" si="12"/>
        <v/>
      </c>
      <c r="W78" s="77" t="str">
        <f t="shared" si="13"/>
        <v/>
      </c>
      <c r="X78" s="35" t="str">
        <f t="shared" si="14"/>
        <v/>
      </c>
      <c r="Y78" s="35" t="str">
        <f t="shared" si="15"/>
        <v/>
      </c>
      <c r="Z78" s="35" t="str">
        <f t="shared" si="16"/>
        <v/>
      </c>
      <c r="AA78" s="35" t="str">
        <f t="shared" si="17"/>
        <v/>
      </c>
      <c r="AB78" s="77">
        <f t="shared" si="29"/>
        <v>6336</v>
      </c>
      <c r="AC78" s="77">
        <f t="shared" si="30"/>
        <v>0</v>
      </c>
      <c r="AD78" s="77">
        <f t="shared" si="31"/>
        <v>0</v>
      </c>
      <c r="AE78" s="78" t="str">
        <f t="shared" si="18"/>
        <v/>
      </c>
      <c r="AF78" s="35" t="str">
        <f t="shared" si="19"/>
        <v/>
      </c>
      <c r="AG78" s="77" t="str">
        <f t="shared" si="20"/>
        <v/>
      </c>
      <c r="AH78" s="77" t="str">
        <f t="shared" si="21"/>
        <v/>
      </c>
      <c r="AI78" s="35">
        <f t="shared" si="22"/>
        <v>0</v>
      </c>
      <c r="AJ78" s="35">
        <f t="shared" si="23"/>
        <v>0</v>
      </c>
      <c r="AK78" s="35">
        <f t="shared" si="24"/>
        <v>0</v>
      </c>
      <c r="AL78" s="35">
        <f t="shared" si="25"/>
        <v>0</v>
      </c>
      <c r="AM78" s="35" t="n"/>
      <c r="AN78" s="44" t="str">
        <f t="shared" si="26"/>
        <v/>
      </c>
      <c r="AO78" s="44" t="str">
        <f t="shared" si="27"/>
        <v/>
      </c>
      <c r="AP78" s="35" t="str">
        <f>IF('DQE marché-cadre'!$D81="","",'DQE marché-cadre'!$D81)</f>
        <v/>
      </c>
      <c r="AQ78" s="35" t="str">
        <f>IF('DQE marché-cadre'!$E81="","",'DQE marché-cadre'!$E81)</f>
        <v/>
      </c>
      <c r="AR78" s="77" t="str">
        <f>DQE!$F81</f>
        <v/>
      </c>
      <c r="AS78" s="77" t="str">
        <f>BPDE!$G81</f>
        <v/>
      </c>
      <c r="AT78" s="35" t="str">
        <f t="shared" si="28"/>
        <v/>
      </c>
    </row>
    <row r="79">
      <c r="A79" s="35" t="str">
        <f>IF(BPU!$A82="","",BPU!$A82)</f>
        <v/>
      </c>
      <c r="B79" s="44" t="str">
        <f>IF(BPU!$B82="","",BPU!$B82)</f>
        <v/>
      </c>
      <c r="C79" s="35" t="str">
        <f>IF(BPU!$C82="","",BPU!$C82)</f>
        <v/>
      </c>
      <c r="D79" s="44" t="str">
        <f>IF(DQE!$D82="","",DQE!$D82)</f>
        <v/>
      </c>
      <c r="E79" s="37" t="str">
        <f>IF(BPU!$D82="","",BPU!$D82)</f>
        <v/>
      </c>
      <c r="F79" s="35" t="str">
        <f t="shared" si="0"/>
        <v/>
      </c>
      <c r="G79" s="44" t="str">
        <f t="shared" si="1"/>
        <v/>
      </c>
      <c r="H79" s="36" t="n"/>
      <c r="I79" s="23" t="n"/>
      <c r="J79" s="36" t="n"/>
      <c r="K79" s="36" t="n"/>
      <c r="L79" s="44" t="str">
        <f t="shared" si="2"/>
        <v/>
      </c>
      <c r="M79" s="35" t="str">
        <f t="shared" si="3"/>
        <v/>
      </c>
      <c r="N79" s="35" t="str">
        <f t="shared" si="4"/>
        <v/>
      </c>
      <c r="O79" s="35" t="str">
        <f t="shared" si="5"/>
        <v/>
      </c>
      <c r="P79" s="35" t="str">
        <f t="shared" si="6"/>
        <v/>
      </c>
      <c r="Q79" s="35" t="str">
        <f t="shared" si="7"/>
        <v/>
      </c>
      <c r="R79" s="35" t="str">
        <f t="shared" si="8"/>
        <v/>
      </c>
      <c r="S79" s="35" t="str">
        <f t="shared" si="9"/>
        <v/>
      </c>
      <c r="T79" s="35" t="str">
        <f t="shared" si="10"/>
        <v/>
      </c>
      <c r="U79" s="35" t="str">
        <f t="shared" si="11"/>
        <v/>
      </c>
      <c r="V79" s="35" t="str">
        <f t="shared" si="12"/>
        <v/>
      </c>
      <c r="W79" s="77" t="str">
        <f t="shared" si="13"/>
        <v/>
      </c>
      <c r="X79" s="35" t="str">
        <f t="shared" si="14"/>
        <v/>
      </c>
      <c r="Y79" s="35" t="str">
        <f t="shared" si="15"/>
        <v/>
      </c>
      <c r="Z79" s="35" t="str">
        <f t="shared" si="16"/>
        <v/>
      </c>
      <c r="AA79" s="35" t="str">
        <f t="shared" si="17"/>
        <v/>
      </c>
      <c r="AB79" s="77">
        <f t="shared" si="29"/>
        <v>6336</v>
      </c>
      <c r="AC79" s="77">
        <f t="shared" si="30"/>
        <v>0</v>
      </c>
      <c r="AD79" s="77">
        <f t="shared" si="31"/>
        <v>0</v>
      </c>
      <c r="AE79" s="78" t="str">
        <f t="shared" si="18"/>
        <v/>
      </c>
      <c r="AF79" s="35" t="str">
        <f t="shared" si="19"/>
        <v/>
      </c>
      <c r="AG79" s="77" t="str">
        <f t="shared" si="20"/>
        <v/>
      </c>
      <c r="AH79" s="77" t="str">
        <f t="shared" si="21"/>
        <v/>
      </c>
      <c r="AI79" s="35">
        <f t="shared" si="22"/>
        <v>0</v>
      </c>
      <c r="AJ79" s="35">
        <f t="shared" si="23"/>
        <v>0</v>
      </c>
      <c r="AK79" s="35">
        <f t="shared" si="24"/>
        <v>0</v>
      </c>
      <c r="AL79" s="35">
        <f t="shared" si="25"/>
        <v>0</v>
      </c>
      <c r="AM79" s="35" t="n"/>
      <c r="AN79" s="44" t="str">
        <f t="shared" si="26"/>
        <v/>
      </c>
      <c r="AO79" s="44" t="str">
        <f t="shared" si="27"/>
        <v/>
      </c>
      <c r="AP79" s="35" t="str">
        <f>IF('DQE marché-cadre'!$D82="","",'DQE marché-cadre'!$D82)</f>
        <v/>
      </c>
      <c r="AQ79" s="35" t="str">
        <f>IF('DQE marché-cadre'!$E82="","",'DQE marché-cadre'!$E82)</f>
        <v/>
      </c>
      <c r="AR79" s="77" t="str">
        <f>DQE!$F82</f>
        <v/>
      </c>
      <c r="AS79" s="77" t="str">
        <f>BPDE!$G82</f>
        <v/>
      </c>
      <c r="AT79" s="35" t="str">
        <f t="shared" si="28"/>
        <v/>
      </c>
    </row>
    <row r="80">
      <c r="A80" s="35" t="str">
        <f>IF(BPU!$A83="","",BPU!$A83)</f>
        <v/>
      </c>
      <c r="B80" s="44" t="str">
        <f>IF(BPU!$B83="","",BPU!$B83)</f>
        <v/>
      </c>
      <c r="C80" s="35" t="str">
        <f>IF(BPU!$C83="","",BPU!$C83)</f>
        <v/>
      </c>
      <c r="D80" s="44" t="str">
        <f>IF(DQE!$D83="","",DQE!$D83)</f>
        <v/>
      </c>
      <c r="E80" s="37" t="str">
        <f>IF(BPU!$D83="","",BPU!$D83)</f>
        <v/>
      </c>
      <c r="F80" s="35" t="str">
        <f t="shared" si="0"/>
        <v/>
      </c>
      <c r="G80" s="44" t="str">
        <f t="shared" si="1"/>
        <v/>
      </c>
      <c r="H80" s="36" t="n"/>
      <c r="I80" s="23" t="n"/>
      <c r="J80" s="36" t="n"/>
      <c r="K80" s="36" t="n"/>
      <c r="L80" s="44" t="str">
        <f t="shared" si="2"/>
        <v/>
      </c>
      <c r="M80" s="35" t="str">
        <f t="shared" si="3"/>
        <v/>
      </c>
      <c r="N80" s="35" t="str">
        <f t="shared" si="4"/>
        <v/>
      </c>
      <c r="O80" s="35" t="str">
        <f t="shared" si="5"/>
        <v/>
      </c>
      <c r="P80" s="35" t="str">
        <f t="shared" si="6"/>
        <v/>
      </c>
      <c r="Q80" s="35" t="str">
        <f t="shared" si="7"/>
        <v/>
      </c>
      <c r="R80" s="35" t="str">
        <f t="shared" si="8"/>
        <v/>
      </c>
      <c r="S80" s="35" t="str">
        <f t="shared" si="9"/>
        <v/>
      </c>
      <c r="T80" s="35" t="str">
        <f t="shared" si="10"/>
        <v/>
      </c>
      <c r="U80" s="35" t="str">
        <f t="shared" si="11"/>
        <v/>
      </c>
      <c r="V80" s="35" t="str">
        <f t="shared" si="12"/>
        <v/>
      </c>
      <c r="W80" s="77" t="str">
        <f t="shared" si="13"/>
        <v/>
      </c>
      <c r="X80" s="35" t="str">
        <f t="shared" si="14"/>
        <v/>
      </c>
      <c r="Y80" s="35" t="str">
        <f t="shared" si="15"/>
        <v/>
      </c>
      <c r="Z80" s="35" t="str">
        <f t="shared" si="16"/>
        <v/>
      </c>
      <c r="AA80" s="35" t="str">
        <f t="shared" si="17"/>
        <v/>
      </c>
      <c r="AB80" s="77">
        <f t="shared" si="29"/>
        <v>6336</v>
      </c>
      <c r="AC80" s="77">
        <f t="shared" si="30"/>
        <v>0</v>
      </c>
      <c r="AD80" s="77">
        <f t="shared" si="31"/>
        <v>0</v>
      </c>
      <c r="AE80" s="78" t="str">
        <f t="shared" si="18"/>
        <v/>
      </c>
      <c r="AF80" s="35" t="str">
        <f t="shared" si="19"/>
        <v/>
      </c>
      <c r="AG80" s="77" t="str">
        <f t="shared" si="20"/>
        <v/>
      </c>
      <c r="AH80" s="77" t="str">
        <f t="shared" si="21"/>
        <v/>
      </c>
      <c r="AI80" s="35">
        <f t="shared" si="22"/>
        <v>0</v>
      </c>
      <c r="AJ80" s="35">
        <f t="shared" si="23"/>
        <v>0</v>
      </c>
      <c r="AK80" s="35">
        <f t="shared" si="24"/>
        <v>0</v>
      </c>
      <c r="AL80" s="35">
        <f t="shared" si="25"/>
        <v>0</v>
      </c>
      <c r="AM80" s="35" t="n"/>
      <c r="AN80" s="44" t="str">
        <f t="shared" si="26"/>
        <v/>
      </c>
      <c r="AO80" s="44" t="str">
        <f t="shared" si="27"/>
        <v/>
      </c>
      <c r="AP80" s="35" t="str">
        <f>IF('DQE marché-cadre'!$D83="","",'DQE marché-cadre'!$D83)</f>
        <v/>
      </c>
      <c r="AQ80" s="35" t="str">
        <f>IF('DQE marché-cadre'!$E83="","",'DQE marché-cadre'!$E83)</f>
        <v/>
      </c>
      <c r="AR80" s="77" t="str">
        <f>DQE!$F83</f>
        <v/>
      </c>
      <c r="AS80" s="77" t="str">
        <f>BPDE!$G83</f>
        <v/>
      </c>
      <c r="AT80" s="35" t="str">
        <f t="shared" si="28"/>
        <v/>
      </c>
    </row>
    <row r="81">
      <c r="A81" s="35" t="str">
        <f>IF(BPU!$A84="","",BPU!$A84)</f>
        <v/>
      </c>
      <c r="B81" s="44" t="str">
        <f>IF(BPU!$B84="","",BPU!$B84)</f>
        <v/>
      </c>
      <c r="C81" s="35" t="str">
        <f>IF(BPU!$C84="","",BPU!$C84)</f>
        <v/>
      </c>
      <c r="D81" s="44" t="str">
        <f>IF(DQE!$D84="","",DQE!$D84)</f>
        <v/>
      </c>
      <c r="E81" s="37" t="str">
        <f>IF(BPU!$D84="","",BPU!$D84)</f>
        <v/>
      </c>
      <c r="F81" s="35" t="str">
        <f t="shared" si="0"/>
        <v/>
      </c>
      <c r="G81" s="44" t="str">
        <f t="shared" si="1"/>
        <v/>
      </c>
      <c r="H81" s="36" t="n"/>
      <c r="I81" s="23" t="n"/>
      <c r="J81" s="36" t="n"/>
      <c r="K81" s="36" t="n"/>
      <c r="L81" s="44" t="str">
        <f t="shared" si="2"/>
        <v/>
      </c>
      <c r="M81" s="35" t="str">
        <f t="shared" si="3"/>
        <v/>
      </c>
      <c r="N81" s="35" t="str">
        <f t="shared" si="4"/>
        <v/>
      </c>
      <c r="O81" s="35" t="str">
        <f t="shared" si="5"/>
        <v/>
      </c>
      <c r="P81" s="35" t="str">
        <f t="shared" si="6"/>
        <v/>
      </c>
      <c r="Q81" s="35" t="str">
        <f t="shared" si="7"/>
        <v/>
      </c>
      <c r="R81" s="35" t="str">
        <f t="shared" si="8"/>
        <v/>
      </c>
      <c r="S81" s="35" t="str">
        <f t="shared" si="9"/>
        <v/>
      </c>
      <c r="T81" s="35" t="str">
        <f t="shared" si="10"/>
        <v/>
      </c>
      <c r="U81" s="35" t="str">
        <f t="shared" si="11"/>
        <v/>
      </c>
      <c r="V81" s="35" t="str">
        <f t="shared" si="12"/>
        <v/>
      </c>
      <c r="W81" s="77" t="str">
        <f t="shared" si="13"/>
        <v/>
      </c>
      <c r="X81" s="35" t="str">
        <f t="shared" si="14"/>
        <v/>
      </c>
      <c r="Y81" s="35" t="str">
        <f t="shared" si="15"/>
        <v/>
      </c>
      <c r="Z81" s="35" t="str">
        <f t="shared" si="16"/>
        <v/>
      </c>
      <c r="AA81" s="35" t="str">
        <f t="shared" si="17"/>
        <v/>
      </c>
      <c r="AB81" s="77">
        <f t="shared" si="29"/>
        <v>6336</v>
      </c>
      <c r="AC81" s="77">
        <f t="shared" si="30"/>
        <v>0</v>
      </c>
      <c r="AD81" s="77">
        <f t="shared" si="31"/>
        <v>0</v>
      </c>
      <c r="AE81" s="78" t="str">
        <f t="shared" si="18"/>
        <v/>
      </c>
      <c r="AF81" s="35" t="str">
        <f t="shared" si="19"/>
        <v/>
      </c>
      <c r="AG81" s="77" t="str">
        <f t="shared" si="20"/>
        <v/>
      </c>
      <c r="AH81" s="77" t="str">
        <f t="shared" si="21"/>
        <v/>
      </c>
      <c r="AI81" s="35">
        <f t="shared" si="22"/>
        <v>0</v>
      </c>
      <c r="AJ81" s="35">
        <f t="shared" si="23"/>
        <v>0</v>
      </c>
      <c r="AK81" s="35">
        <f t="shared" si="24"/>
        <v>0</v>
      </c>
      <c r="AL81" s="35">
        <f t="shared" si="25"/>
        <v>0</v>
      </c>
      <c r="AM81" s="35" t="n"/>
      <c r="AN81" s="44" t="str">
        <f t="shared" si="26"/>
        <v/>
      </c>
      <c r="AO81" s="44" t="str">
        <f t="shared" si="27"/>
        <v/>
      </c>
      <c r="AP81" s="35" t="str">
        <f>IF('DQE marché-cadre'!$D84="","",'DQE marché-cadre'!$D84)</f>
        <v/>
      </c>
      <c r="AQ81" s="35" t="str">
        <f>IF('DQE marché-cadre'!$E84="","",'DQE marché-cadre'!$E84)</f>
        <v/>
      </c>
      <c r="AR81" s="77" t="str">
        <f>DQE!$F84</f>
        <v/>
      </c>
      <c r="AS81" s="77" t="str">
        <f>BPDE!$G84</f>
        <v/>
      </c>
      <c r="AT81" s="35" t="str">
        <f t="shared" si="28"/>
        <v/>
      </c>
    </row>
    <row r="82">
      <c r="A82" s="35" t="str">
        <f>IF(BPU!$A85="","",BPU!$A85)</f>
        <v/>
      </c>
      <c r="B82" s="44" t="str">
        <f>IF(BPU!$B85="","",BPU!$B85)</f>
        <v/>
      </c>
      <c r="C82" s="35" t="str">
        <f>IF(BPU!$C85="","",BPU!$C85)</f>
        <v/>
      </c>
      <c r="D82" s="44" t="str">
        <f>IF(DQE!$D85="","",DQE!$D85)</f>
        <v/>
      </c>
      <c r="E82" s="37" t="str">
        <f>IF(BPU!$D85="","",BPU!$D85)</f>
        <v/>
      </c>
      <c r="F82" s="35" t="str">
        <f t="shared" si="0"/>
        <v/>
      </c>
      <c r="G82" s="44" t="str">
        <f t="shared" si="1"/>
        <v/>
      </c>
      <c r="H82" s="36" t="n"/>
      <c r="I82" s="23" t="n"/>
      <c r="J82" s="36" t="n"/>
      <c r="K82" s="36" t="n"/>
      <c r="L82" s="44" t="str">
        <f t="shared" si="2"/>
        <v/>
      </c>
      <c r="M82" s="35" t="str">
        <f t="shared" si="3"/>
        <v/>
      </c>
      <c r="N82" s="35" t="str">
        <f t="shared" si="4"/>
        <v/>
      </c>
      <c r="O82" s="35" t="str">
        <f t="shared" si="5"/>
        <v/>
      </c>
      <c r="P82" s="35" t="str">
        <f t="shared" si="6"/>
        <v/>
      </c>
      <c r="Q82" s="35" t="str">
        <f t="shared" si="7"/>
        <v/>
      </c>
      <c r="R82" s="35" t="str">
        <f t="shared" si="8"/>
        <v/>
      </c>
      <c r="S82" s="35" t="str">
        <f t="shared" si="9"/>
        <v/>
      </c>
      <c r="T82" s="35" t="str">
        <f t="shared" si="10"/>
        <v/>
      </c>
      <c r="U82" s="35" t="str">
        <f t="shared" si="11"/>
        <v/>
      </c>
      <c r="V82" s="35" t="str">
        <f t="shared" si="12"/>
        <v/>
      </c>
      <c r="W82" s="77" t="str">
        <f t="shared" si="13"/>
        <v/>
      </c>
      <c r="X82" s="35" t="str">
        <f t="shared" si="14"/>
        <v/>
      </c>
      <c r="Y82" s="35" t="str">
        <f t="shared" si="15"/>
        <v/>
      </c>
      <c r="Z82" s="35" t="str">
        <f t="shared" si="16"/>
        <v/>
      </c>
      <c r="AA82" s="35" t="str">
        <f t="shared" si="17"/>
        <v/>
      </c>
      <c r="AB82" s="77">
        <f t="shared" si="29"/>
        <v>6336</v>
      </c>
      <c r="AC82" s="77">
        <f t="shared" si="30"/>
        <v>0</v>
      </c>
      <c r="AD82" s="77">
        <f t="shared" si="31"/>
        <v>0</v>
      </c>
      <c r="AE82" s="78" t="str">
        <f t="shared" si="18"/>
        <v/>
      </c>
      <c r="AF82" s="35" t="str">
        <f t="shared" si="19"/>
        <v/>
      </c>
      <c r="AG82" s="77" t="str">
        <f t="shared" si="20"/>
        <v/>
      </c>
      <c r="AH82" s="77" t="str">
        <f t="shared" si="21"/>
        <v/>
      </c>
      <c r="AI82" s="35">
        <f t="shared" si="22"/>
        <v>0</v>
      </c>
      <c r="AJ82" s="35">
        <f t="shared" si="23"/>
        <v>0</v>
      </c>
      <c r="AK82" s="35">
        <f t="shared" si="24"/>
        <v>0</v>
      </c>
      <c r="AL82" s="35">
        <f t="shared" si="25"/>
        <v>0</v>
      </c>
      <c r="AM82" s="35" t="n"/>
      <c r="AN82" s="44" t="str">
        <f t="shared" si="26"/>
        <v/>
      </c>
      <c r="AO82" s="44" t="str">
        <f t="shared" si="27"/>
        <v/>
      </c>
      <c r="AP82" s="35" t="str">
        <f>IF('DQE marché-cadre'!$D85="","",'DQE marché-cadre'!$D85)</f>
        <v/>
      </c>
      <c r="AQ82" s="35" t="str">
        <f>IF('DQE marché-cadre'!$E85="","",'DQE marché-cadre'!$E85)</f>
        <v/>
      </c>
      <c r="AR82" s="77" t="str">
        <f>DQE!$F85</f>
        <v/>
      </c>
      <c r="AS82" s="77" t="str">
        <f>BPDE!$G85</f>
        <v/>
      </c>
      <c r="AT82" s="35" t="str">
        <f t="shared" si="28"/>
        <v/>
      </c>
    </row>
    <row r="83">
      <c r="A83" s="35" t="str">
        <f>IF(BPU!$A86="","",BPU!$A86)</f>
        <v/>
      </c>
      <c r="B83" s="44" t="str">
        <f>IF(BPU!$B86="","",BPU!$B86)</f>
        <v/>
      </c>
      <c r="C83" s="35" t="str">
        <f>IF(BPU!$C86="","",BPU!$C86)</f>
        <v/>
      </c>
      <c r="D83" s="44" t="str">
        <f>IF(DQE!$D86="","",DQE!$D86)</f>
        <v/>
      </c>
      <c r="E83" s="37" t="str">
        <f>IF(BPU!$D86="","",BPU!$D86)</f>
        <v/>
      </c>
      <c r="F83" s="35" t="str">
        <f t="shared" si="0"/>
        <v/>
      </c>
      <c r="G83" s="44" t="str">
        <f t="shared" si="1"/>
        <v/>
      </c>
      <c r="H83" s="36" t="n"/>
      <c r="I83" s="23" t="n"/>
      <c r="J83" s="36" t="n"/>
      <c r="K83" s="36" t="n"/>
      <c r="L83" s="44" t="str">
        <f t="shared" si="2"/>
        <v/>
      </c>
      <c r="M83" s="35" t="str">
        <f t="shared" si="3"/>
        <v/>
      </c>
      <c r="N83" s="35" t="str">
        <f t="shared" si="4"/>
        <v/>
      </c>
      <c r="O83" s="35" t="str">
        <f t="shared" si="5"/>
        <v/>
      </c>
      <c r="P83" s="35" t="str">
        <f t="shared" si="6"/>
        <v/>
      </c>
      <c r="Q83" s="35" t="str">
        <f t="shared" si="7"/>
        <v/>
      </c>
      <c r="R83" s="35" t="str">
        <f t="shared" si="8"/>
        <v/>
      </c>
      <c r="S83" s="35" t="str">
        <f t="shared" si="9"/>
        <v/>
      </c>
      <c r="T83" s="35" t="str">
        <f t="shared" si="10"/>
        <v/>
      </c>
      <c r="U83" s="35" t="str">
        <f t="shared" si="11"/>
        <v/>
      </c>
      <c r="V83" s="35" t="str">
        <f t="shared" si="12"/>
        <v/>
      </c>
      <c r="W83" s="77" t="str">
        <f t="shared" si="13"/>
        <v/>
      </c>
      <c r="X83" s="35" t="str">
        <f t="shared" si="14"/>
        <v/>
      </c>
      <c r="Y83" s="35" t="str">
        <f t="shared" si="15"/>
        <v/>
      </c>
      <c r="Z83" s="35" t="str">
        <f t="shared" si="16"/>
        <v/>
      </c>
      <c r="AA83" s="35" t="str">
        <f t="shared" si="17"/>
        <v/>
      </c>
      <c r="AB83" s="77">
        <f t="shared" si="29"/>
        <v>6336</v>
      </c>
      <c r="AC83" s="77">
        <f t="shared" si="30"/>
        <v>0</v>
      </c>
      <c r="AD83" s="77">
        <f t="shared" si="31"/>
        <v>0</v>
      </c>
      <c r="AE83" s="78" t="str">
        <f t="shared" si="18"/>
        <v/>
      </c>
      <c r="AF83" s="35" t="str">
        <f t="shared" si="19"/>
        <v/>
      </c>
      <c r="AG83" s="77" t="str">
        <f t="shared" si="20"/>
        <v/>
      </c>
      <c r="AH83" s="77" t="str">
        <f t="shared" si="21"/>
        <v/>
      </c>
      <c r="AI83" s="35">
        <f t="shared" si="22"/>
        <v>0</v>
      </c>
      <c r="AJ83" s="35">
        <f t="shared" si="23"/>
        <v>0</v>
      </c>
      <c r="AK83" s="35">
        <f t="shared" si="24"/>
        <v>0</v>
      </c>
      <c r="AL83" s="35">
        <f t="shared" si="25"/>
        <v>0</v>
      </c>
      <c r="AM83" s="35" t="n"/>
      <c r="AN83" s="44" t="str">
        <f t="shared" si="26"/>
        <v/>
      </c>
      <c r="AO83" s="44" t="str">
        <f t="shared" si="27"/>
        <v/>
      </c>
      <c r="AP83" s="35" t="str">
        <f>IF('DQE marché-cadre'!$D86="","",'DQE marché-cadre'!$D86)</f>
        <v/>
      </c>
      <c r="AQ83" s="35" t="str">
        <f>IF('DQE marché-cadre'!$E86="","",'DQE marché-cadre'!$E86)</f>
        <v/>
      </c>
      <c r="AR83" s="77" t="str">
        <f>DQE!$F86</f>
        <v/>
      </c>
      <c r="AS83" s="77" t="str">
        <f>BPDE!$G86</f>
        <v/>
      </c>
      <c r="AT83" s="35" t="str">
        <f t="shared" si="28"/>
        <v/>
      </c>
    </row>
    <row r="84">
      <c r="A84" s="35" t="str">
        <f>IF(BPU!$A87="","",BPU!$A87)</f>
        <v/>
      </c>
      <c r="B84" s="44" t="str">
        <f>IF(BPU!$B87="","",BPU!$B87)</f>
        <v/>
      </c>
      <c r="C84" s="35" t="str">
        <f>IF(BPU!$C87="","",BPU!$C87)</f>
        <v/>
      </c>
      <c r="D84" s="44" t="str">
        <f>IF(DQE!$D87="","",DQE!$D87)</f>
        <v/>
      </c>
      <c r="E84" s="37" t="str">
        <f>IF(BPU!$D87="","",BPU!$D87)</f>
        <v/>
      </c>
      <c r="F84" s="35" t="str">
        <f t="shared" si="0"/>
        <v/>
      </c>
      <c r="G84" s="44" t="str">
        <f t="shared" si="1"/>
        <v/>
      </c>
      <c r="H84" s="36" t="n"/>
      <c r="I84" s="23" t="n"/>
      <c r="J84" s="36" t="n"/>
      <c r="K84" s="36" t="n"/>
      <c r="L84" s="44" t="str">
        <f t="shared" si="2"/>
        <v/>
      </c>
      <c r="M84" s="35" t="str">
        <f t="shared" si="3"/>
        <v/>
      </c>
      <c r="N84" s="35" t="str">
        <f t="shared" si="4"/>
        <v/>
      </c>
      <c r="O84" s="35" t="str">
        <f t="shared" si="5"/>
        <v/>
      </c>
      <c r="P84" s="35" t="str">
        <f t="shared" si="6"/>
        <v/>
      </c>
      <c r="Q84" s="35" t="str">
        <f t="shared" si="7"/>
        <v/>
      </c>
      <c r="R84" s="35" t="str">
        <f t="shared" si="8"/>
        <v/>
      </c>
      <c r="S84" s="35" t="str">
        <f t="shared" si="9"/>
        <v/>
      </c>
      <c r="T84" s="35" t="str">
        <f t="shared" si="10"/>
        <v/>
      </c>
      <c r="U84" s="35" t="str">
        <f t="shared" si="11"/>
        <v/>
      </c>
      <c r="V84" s="35" t="str">
        <f t="shared" si="12"/>
        <v/>
      </c>
      <c r="W84" s="77" t="str">
        <f t="shared" si="13"/>
        <v/>
      </c>
      <c r="X84" s="35" t="str">
        <f t="shared" si="14"/>
        <v/>
      </c>
      <c r="Y84" s="35" t="str">
        <f t="shared" si="15"/>
        <v/>
      </c>
      <c r="Z84" s="35" t="str">
        <f t="shared" si="16"/>
        <v/>
      </c>
      <c r="AA84" s="35" t="str">
        <f t="shared" si="17"/>
        <v/>
      </c>
      <c r="AB84" s="77">
        <f t="shared" si="29"/>
        <v>6336</v>
      </c>
      <c r="AC84" s="77">
        <f t="shared" si="30"/>
        <v>0</v>
      </c>
      <c r="AD84" s="77">
        <f t="shared" si="31"/>
        <v>0</v>
      </c>
      <c r="AE84" s="78" t="str">
        <f t="shared" si="18"/>
        <v/>
      </c>
      <c r="AF84" s="35" t="str">
        <f t="shared" si="19"/>
        <v/>
      </c>
      <c r="AG84" s="77" t="str">
        <f t="shared" si="20"/>
        <v/>
      </c>
      <c r="AH84" s="77" t="str">
        <f t="shared" si="21"/>
        <v/>
      </c>
      <c r="AI84" s="35">
        <f t="shared" si="22"/>
        <v>0</v>
      </c>
      <c r="AJ84" s="35">
        <f t="shared" si="23"/>
        <v>0</v>
      </c>
      <c r="AK84" s="35">
        <f t="shared" si="24"/>
        <v>0</v>
      </c>
      <c r="AL84" s="35">
        <f t="shared" si="25"/>
        <v>0</v>
      </c>
      <c r="AM84" s="35" t="n"/>
      <c r="AN84" s="44" t="str">
        <f t="shared" si="26"/>
        <v/>
      </c>
      <c r="AO84" s="44" t="str">
        <f t="shared" si="27"/>
        <v/>
      </c>
      <c r="AP84" s="35" t="str">
        <f>IF('DQE marché-cadre'!$D87="","",'DQE marché-cadre'!$D87)</f>
        <v/>
      </c>
      <c r="AQ84" s="35" t="str">
        <f>IF('DQE marché-cadre'!$E87="","",'DQE marché-cadre'!$E87)</f>
        <v/>
      </c>
      <c r="AR84" s="77" t="str">
        <f>DQE!$F87</f>
        <v/>
      </c>
      <c r="AS84" s="77" t="str">
        <f>BPDE!$G87</f>
        <v/>
      </c>
      <c r="AT84" s="35" t="str">
        <f t="shared" si="28"/>
        <v/>
      </c>
    </row>
    <row r="85">
      <c r="A85" s="35" t="str">
        <f>IF(BPU!$A88="","",BPU!$A88)</f>
        <v/>
      </c>
      <c r="B85" s="44" t="str">
        <f>IF(BPU!$B88="","",BPU!$B88)</f>
        <v/>
      </c>
      <c r="C85" s="35" t="str">
        <f>IF(BPU!$C88="","",BPU!$C88)</f>
        <v/>
      </c>
      <c r="D85" s="44" t="str">
        <f>IF(DQE!$D88="","",DQE!$D88)</f>
        <v/>
      </c>
      <c r="E85" s="37" t="str">
        <f>IF(BPU!$D88="","",BPU!$D88)</f>
        <v/>
      </c>
      <c r="F85" s="35" t="str">
        <f t="shared" si="0"/>
        <v/>
      </c>
      <c r="G85" s="44" t="str">
        <f t="shared" si="1"/>
        <v/>
      </c>
      <c r="H85" s="36" t="n"/>
      <c r="I85" s="23" t="n"/>
      <c r="J85" s="36" t="n"/>
      <c r="K85" s="36" t="n"/>
      <c r="L85" s="44" t="str">
        <f t="shared" si="2"/>
        <v/>
      </c>
      <c r="M85" s="35" t="str">
        <f t="shared" si="3"/>
        <v/>
      </c>
      <c r="N85" s="35" t="str">
        <f t="shared" si="4"/>
        <v/>
      </c>
      <c r="O85" s="35" t="str">
        <f t="shared" si="5"/>
        <v/>
      </c>
      <c r="P85" s="35" t="str">
        <f t="shared" si="6"/>
        <v/>
      </c>
      <c r="Q85" s="35" t="str">
        <f t="shared" si="7"/>
        <v/>
      </c>
      <c r="R85" s="35" t="str">
        <f t="shared" si="8"/>
        <v/>
      </c>
      <c r="S85" s="35" t="str">
        <f t="shared" si="9"/>
        <v/>
      </c>
      <c r="T85" s="35" t="str">
        <f t="shared" si="10"/>
        <v/>
      </c>
      <c r="U85" s="35" t="str">
        <f t="shared" si="11"/>
        <v/>
      </c>
      <c r="V85" s="35" t="str">
        <f t="shared" si="12"/>
        <v/>
      </c>
      <c r="W85" s="77" t="str">
        <f t="shared" si="13"/>
        <v/>
      </c>
      <c r="X85" s="35" t="str">
        <f t="shared" si="14"/>
        <v/>
      </c>
      <c r="Y85" s="35" t="str">
        <f t="shared" si="15"/>
        <v/>
      </c>
      <c r="Z85" s="35" t="str">
        <f t="shared" si="16"/>
        <v/>
      </c>
      <c r="AA85" s="35" t="str">
        <f t="shared" si="17"/>
        <v/>
      </c>
      <c r="AB85" s="77">
        <f t="shared" si="29"/>
        <v>6336</v>
      </c>
      <c r="AC85" s="77">
        <f t="shared" si="30"/>
        <v>0</v>
      </c>
      <c r="AD85" s="77">
        <f t="shared" si="31"/>
        <v>0</v>
      </c>
      <c r="AE85" s="78" t="str">
        <f t="shared" si="18"/>
        <v/>
      </c>
      <c r="AF85" s="35" t="str">
        <f t="shared" si="19"/>
        <v/>
      </c>
      <c r="AG85" s="77" t="str">
        <f t="shared" si="20"/>
        <v/>
      </c>
      <c r="AH85" s="77" t="str">
        <f t="shared" si="21"/>
        <v/>
      </c>
      <c r="AI85" s="35">
        <f t="shared" si="22"/>
        <v>0</v>
      </c>
      <c r="AJ85" s="35">
        <f t="shared" si="23"/>
        <v>0</v>
      </c>
      <c r="AK85" s="35">
        <f t="shared" si="24"/>
        <v>0</v>
      </c>
      <c r="AL85" s="35">
        <f t="shared" si="25"/>
        <v>0</v>
      </c>
      <c r="AM85" s="35" t="n"/>
      <c r="AN85" s="44" t="str">
        <f t="shared" si="26"/>
        <v/>
      </c>
      <c r="AO85" s="44" t="str">
        <f t="shared" si="27"/>
        <v/>
      </c>
      <c r="AP85" s="35" t="str">
        <f>IF('DQE marché-cadre'!$D88="","",'DQE marché-cadre'!$D88)</f>
        <v/>
      </c>
      <c r="AQ85" s="35" t="str">
        <f>IF('DQE marché-cadre'!$E88="","",'DQE marché-cadre'!$E88)</f>
        <v/>
      </c>
      <c r="AR85" s="77" t="str">
        <f>DQE!$F88</f>
        <v/>
      </c>
      <c r="AS85" s="77" t="str">
        <f>BPDE!$G88</f>
        <v/>
      </c>
      <c r="AT85" s="35" t="str">
        <f t="shared" si="28"/>
        <v/>
      </c>
    </row>
    <row r="86">
      <c r="A86" s="35" t="str">
        <f>IF(BPU!$A89="","",BPU!$A89)</f>
        <v/>
      </c>
      <c r="B86" s="44" t="str">
        <f>IF(BPU!$B89="","",BPU!$B89)</f>
        <v/>
      </c>
      <c r="C86" s="35" t="str">
        <f>IF(BPU!$C89="","",BPU!$C89)</f>
        <v/>
      </c>
      <c r="D86" s="44" t="str">
        <f>IF(DQE!$D89="","",DQE!$D89)</f>
        <v/>
      </c>
      <c r="E86" s="37" t="str">
        <f>IF(BPU!$D89="","",BPU!$D89)</f>
        <v/>
      </c>
      <c r="F86" s="35" t="str">
        <f t="shared" si="0"/>
        <v/>
      </c>
      <c r="G86" s="44" t="str">
        <f t="shared" si="1"/>
        <v/>
      </c>
      <c r="H86" s="36" t="n"/>
      <c r="I86" s="23" t="n"/>
      <c r="J86" s="36" t="n"/>
      <c r="K86" s="36" t="n"/>
      <c r="L86" s="44" t="str">
        <f t="shared" si="2"/>
        <v/>
      </c>
      <c r="M86" s="35" t="str">
        <f t="shared" si="3"/>
        <v/>
      </c>
      <c r="N86" s="35" t="str">
        <f t="shared" si="4"/>
        <v/>
      </c>
      <c r="O86" s="35" t="str">
        <f t="shared" si="5"/>
        <v/>
      </c>
      <c r="P86" s="35" t="str">
        <f t="shared" si="6"/>
        <v/>
      </c>
      <c r="Q86" s="35" t="str">
        <f t="shared" si="7"/>
        <v/>
      </c>
      <c r="R86" s="35" t="str">
        <f t="shared" si="8"/>
        <v/>
      </c>
      <c r="S86" s="35" t="str">
        <f t="shared" si="9"/>
        <v/>
      </c>
      <c r="T86" s="35" t="str">
        <f t="shared" si="10"/>
        <v/>
      </c>
      <c r="U86" s="35" t="str">
        <f t="shared" si="11"/>
        <v/>
      </c>
      <c r="V86" s="35" t="str">
        <f t="shared" si="12"/>
        <v/>
      </c>
      <c r="W86" s="77" t="str">
        <f t="shared" si="13"/>
        <v/>
      </c>
      <c r="X86" s="35" t="str">
        <f t="shared" si="14"/>
        <v/>
      </c>
      <c r="Y86" s="35" t="str">
        <f t="shared" si="15"/>
        <v/>
      </c>
      <c r="Z86" s="35" t="str">
        <f t="shared" si="16"/>
        <v/>
      </c>
      <c r="AA86" s="35" t="str">
        <f t="shared" si="17"/>
        <v/>
      </c>
      <c r="AB86" s="77">
        <f t="shared" si="29"/>
        <v>6336</v>
      </c>
      <c r="AC86" s="77">
        <f t="shared" si="30"/>
        <v>0</v>
      </c>
      <c r="AD86" s="77">
        <f t="shared" si="31"/>
        <v>0</v>
      </c>
      <c r="AE86" s="78" t="str">
        <f t="shared" si="18"/>
        <v/>
      </c>
      <c r="AF86" s="35" t="str">
        <f t="shared" si="19"/>
        <v/>
      </c>
      <c r="AG86" s="77" t="str">
        <f t="shared" si="20"/>
        <v/>
      </c>
      <c r="AH86" s="77" t="str">
        <f t="shared" si="21"/>
        <v/>
      </c>
      <c r="AI86" s="35">
        <f t="shared" si="22"/>
        <v>0</v>
      </c>
      <c r="AJ86" s="35">
        <f t="shared" si="23"/>
        <v>0</v>
      </c>
      <c r="AK86" s="35">
        <f t="shared" si="24"/>
        <v>0</v>
      </c>
      <c r="AL86" s="35">
        <f t="shared" si="25"/>
        <v>0</v>
      </c>
      <c r="AM86" s="35" t="n"/>
      <c r="AN86" s="44" t="str">
        <f t="shared" si="26"/>
        <v/>
      </c>
      <c r="AO86" s="44" t="str">
        <f t="shared" si="27"/>
        <v/>
      </c>
      <c r="AP86" s="35" t="str">
        <f>IF('DQE marché-cadre'!$D89="","",'DQE marché-cadre'!$D89)</f>
        <v/>
      </c>
      <c r="AQ86" s="35" t="str">
        <f>IF('DQE marché-cadre'!$E89="","",'DQE marché-cadre'!$E89)</f>
        <v/>
      </c>
      <c r="AR86" s="77" t="str">
        <f>DQE!$F89</f>
        <v/>
      </c>
      <c r="AS86" s="77" t="str">
        <f>BPDE!$G89</f>
        <v/>
      </c>
      <c r="AT86" s="35" t="str">
        <f t="shared" si="28"/>
        <v/>
      </c>
    </row>
    <row r="87">
      <c r="A87" s="35" t="str">
        <f>IF(BPU!$A90="","",BPU!$A90)</f>
        <v/>
      </c>
      <c r="B87" s="44" t="str">
        <f>IF(BPU!$B90="","",BPU!$B90)</f>
        <v/>
      </c>
      <c r="C87" s="35" t="str">
        <f>IF(BPU!$C90="","",BPU!$C90)</f>
        <v/>
      </c>
      <c r="D87" s="44" t="str">
        <f>IF(DQE!$D90="","",DQE!$D90)</f>
        <v/>
      </c>
      <c r="E87" s="37" t="str">
        <f>IF(BPU!$D90="","",BPU!$D90)</f>
        <v/>
      </c>
      <c r="F87" s="35" t="str">
        <f t="shared" si="0"/>
        <v/>
      </c>
      <c r="G87" s="44" t="str">
        <f t="shared" si="1"/>
        <v/>
      </c>
      <c r="H87" s="36" t="n"/>
      <c r="I87" s="23" t="n"/>
      <c r="J87" s="36" t="n"/>
      <c r="K87" s="36" t="n"/>
      <c r="L87" s="44" t="str">
        <f t="shared" si="2"/>
        <v/>
      </c>
      <c r="M87" s="35" t="str">
        <f t="shared" si="3"/>
        <v/>
      </c>
      <c r="N87" s="35" t="str">
        <f t="shared" si="4"/>
        <v/>
      </c>
      <c r="O87" s="35" t="str">
        <f t="shared" si="5"/>
        <v/>
      </c>
      <c r="P87" s="35" t="str">
        <f t="shared" si="6"/>
        <v/>
      </c>
      <c r="Q87" s="35" t="str">
        <f t="shared" si="7"/>
        <v/>
      </c>
      <c r="R87" s="35" t="str">
        <f t="shared" si="8"/>
        <v/>
      </c>
      <c r="S87" s="35" t="str">
        <f t="shared" si="9"/>
        <v/>
      </c>
      <c r="T87" s="35" t="str">
        <f t="shared" si="10"/>
        <v/>
      </c>
      <c r="U87" s="35" t="str">
        <f t="shared" si="11"/>
        <v/>
      </c>
      <c r="V87" s="35" t="str">
        <f t="shared" si="12"/>
        <v/>
      </c>
      <c r="W87" s="77" t="str">
        <f t="shared" si="13"/>
        <v/>
      </c>
      <c r="X87" s="35" t="str">
        <f t="shared" si="14"/>
        <v/>
      </c>
      <c r="Y87" s="35" t="str">
        <f t="shared" si="15"/>
        <v/>
      </c>
      <c r="Z87" s="35" t="str">
        <f t="shared" si="16"/>
        <v/>
      </c>
      <c r="AA87" s="35" t="str">
        <f t="shared" si="17"/>
        <v/>
      </c>
      <c r="AB87" s="77">
        <f t="shared" si="29"/>
        <v>6336</v>
      </c>
      <c r="AC87" s="77">
        <f t="shared" si="30"/>
        <v>0</v>
      </c>
      <c r="AD87" s="77">
        <f t="shared" si="31"/>
        <v>0</v>
      </c>
      <c r="AE87" s="78" t="str">
        <f t="shared" si="18"/>
        <v/>
      </c>
      <c r="AF87" s="35" t="str">
        <f t="shared" si="19"/>
        <v/>
      </c>
      <c r="AG87" s="77" t="str">
        <f t="shared" si="20"/>
        <v/>
      </c>
      <c r="AH87" s="77" t="str">
        <f t="shared" si="21"/>
        <v/>
      </c>
      <c r="AI87" s="35">
        <f t="shared" si="22"/>
        <v>0</v>
      </c>
      <c r="AJ87" s="35">
        <f t="shared" si="23"/>
        <v>0</v>
      </c>
      <c r="AK87" s="35">
        <f t="shared" si="24"/>
        <v>0</v>
      </c>
      <c r="AL87" s="35">
        <f t="shared" si="25"/>
        <v>0</v>
      </c>
      <c r="AM87" s="35" t="n"/>
      <c r="AN87" s="44" t="str">
        <f t="shared" si="26"/>
        <v/>
      </c>
      <c r="AO87" s="44" t="str">
        <f t="shared" si="27"/>
        <v/>
      </c>
      <c r="AP87" s="35" t="str">
        <f>IF('DQE marché-cadre'!$D90="","",'DQE marché-cadre'!$D90)</f>
        <v/>
      </c>
      <c r="AQ87" s="35" t="str">
        <f>IF('DQE marché-cadre'!$E90="","",'DQE marché-cadre'!$E90)</f>
        <v/>
      </c>
      <c r="AR87" s="77" t="str">
        <f>DQE!$F90</f>
        <v/>
      </c>
      <c r="AS87" s="77" t="str">
        <f>BPDE!$G90</f>
        <v/>
      </c>
      <c r="AT87" s="35" t="str">
        <f t="shared" si="28"/>
        <v/>
      </c>
    </row>
    <row r="88">
      <c r="A88" s="35" t="str">
        <f>IF(BPU!$A91="","",BPU!$A91)</f>
        <v/>
      </c>
      <c r="B88" s="44" t="str">
        <f>IF(BPU!$B91="","",BPU!$B91)</f>
        <v/>
      </c>
      <c r="C88" s="35" t="str">
        <f>IF(BPU!$C91="","",BPU!$C91)</f>
        <v/>
      </c>
      <c r="D88" s="44" t="str">
        <f>IF(DQE!$D91="","",DQE!$D91)</f>
        <v/>
      </c>
      <c r="E88" s="37" t="str">
        <f>IF(BPU!$D91="","",BPU!$D91)</f>
        <v/>
      </c>
      <c r="F88" s="35" t="str">
        <f t="shared" si="0"/>
        <v/>
      </c>
      <c r="G88" s="44" t="str">
        <f t="shared" si="1"/>
        <v/>
      </c>
      <c r="H88" s="36" t="n"/>
      <c r="I88" s="23" t="n"/>
      <c r="J88" s="36" t="n"/>
      <c r="K88" s="36" t="n"/>
      <c r="L88" s="44" t="str">
        <f t="shared" si="2"/>
        <v/>
      </c>
      <c r="M88" s="35" t="str">
        <f t="shared" si="3"/>
        <v/>
      </c>
      <c r="N88" s="35" t="str">
        <f t="shared" si="4"/>
        <v/>
      </c>
      <c r="O88" s="35" t="str">
        <f t="shared" si="5"/>
        <v/>
      </c>
      <c r="P88" s="35" t="str">
        <f t="shared" si="6"/>
        <v/>
      </c>
      <c r="Q88" s="35" t="str">
        <f t="shared" si="7"/>
        <v/>
      </c>
      <c r="R88" s="35" t="str">
        <f t="shared" si="8"/>
        <v/>
      </c>
      <c r="S88" s="35" t="str">
        <f t="shared" si="9"/>
        <v/>
      </c>
      <c r="T88" s="35" t="str">
        <f t="shared" si="10"/>
        <v/>
      </c>
      <c r="U88" s="35" t="str">
        <f t="shared" si="11"/>
        <v/>
      </c>
      <c r="V88" s="35" t="str">
        <f t="shared" si="12"/>
        <v/>
      </c>
      <c r="W88" s="77" t="str">
        <f t="shared" si="13"/>
        <v/>
      </c>
      <c r="X88" s="35" t="str">
        <f t="shared" si="14"/>
        <v/>
      </c>
      <c r="Y88" s="35" t="str">
        <f t="shared" si="15"/>
        <v/>
      </c>
      <c r="Z88" s="35" t="str">
        <f t="shared" si="16"/>
        <v/>
      </c>
      <c r="AA88" s="35" t="str">
        <f t="shared" si="17"/>
        <v/>
      </c>
      <c r="AB88" s="77">
        <f t="shared" si="29"/>
        <v>6336</v>
      </c>
      <c r="AC88" s="77">
        <f t="shared" si="30"/>
        <v>0</v>
      </c>
      <c r="AD88" s="77">
        <f t="shared" si="31"/>
        <v>0</v>
      </c>
      <c r="AE88" s="78" t="str">
        <f t="shared" si="18"/>
        <v/>
      </c>
      <c r="AF88" s="35" t="str">
        <f t="shared" si="19"/>
        <v/>
      </c>
      <c r="AG88" s="77" t="str">
        <f t="shared" si="20"/>
        <v/>
      </c>
      <c r="AH88" s="77" t="str">
        <f t="shared" si="21"/>
        <v/>
      </c>
      <c r="AI88" s="35">
        <f t="shared" si="22"/>
        <v>0</v>
      </c>
      <c r="AJ88" s="35">
        <f t="shared" si="23"/>
        <v>0</v>
      </c>
      <c r="AK88" s="35">
        <f t="shared" si="24"/>
        <v>0</v>
      </c>
      <c r="AL88" s="35">
        <f t="shared" si="25"/>
        <v>0</v>
      </c>
      <c r="AM88" s="35" t="n"/>
      <c r="AN88" s="44" t="str">
        <f t="shared" si="26"/>
        <v/>
      </c>
      <c r="AO88" s="44" t="str">
        <f t="shared" si="27"/>
        <v/>
      </c>
      <c r="AP88" s="35" t="str">
        <f>IF('DQE marché-cadre'!$D91="","",'DQE marché-cadre'!$D91)</f>
        <v/>
      </c>
      <c r="AQ88" s="35" t="str">
        <f>IF('DQE marché-cadre'!$E91="","",'DQE marché-cadre'!$E91)</f>
        <v/>
      </c>
      <c r="AR88" s="77" t="str">
        <f>DQE!$F91</f>
        <v/>
      </c>
      <c r="AS88" s="77" t="str">
        <f>BPDE!$G91</f>
        <v/>
      </c>
      <c r="AT88" s="35" t="str">
        <f t="shared" si="28"/>
        <v/>
      </c>
    </row>
    <row r="89">
      <c r="A89" s="35" t="str">
        <f>IF(BPU!$A92="","",BPU!$A92)</f>
        <v/>
      </c>
      <c r="B89" s="44" t="str">
        <f>IF(BPU!$B92="","",BPU!$B92)</f>
        <v/>
      </c>
      <c r="C89" s="35" t="str">
        <f>IF(BPU!$C92="","",BPU!$C92)</f>
        <v/>
      </c>
      <c r="D89" s="44" t="str">
        <f>IF(DQE!$D92="","",DQE!$D92)</f>
        <v/>
      </c>
      <c r="E89" s="37" t="str">
        <f>IF(BPU!$D92="","",BPU!$D92)</f>
        <v/>
      </c>
      <c r="F89" s="35" t="str">
        <f t="shared" si="0"/>
        <v/>
      </c>
      <c r="G89" s="44" t="str">
        <f t="shared" si="1"/>
        <v/>
      </c>
      <c r="H89" s="36" t="n"/>
      <c r="I89" s="23" t="n"/>
      <c r="J89" s="36" t="n"/>
      <c r="K89" s="36" t="n"/>
      <c r="L89" s="44" t="str">
        <f t="shared" si="2"/>
        <v/>
      </c>
      <c r="M89" s="35" t="str">
        <f t="shared" si="3"/>
        <v/>
      </c>
      <c r="N89" s="35" t="str">
        <f t="shared" si="4"/>
        <v/>
      </c>
      <c r="O89" s="35" t="str">
        <f t="shared" si="5"/>
        <v/>
      </c>
      <c r="P89" s="35" t="str">
        <f t="shared" si="6"/>
        <v/>
      </c>
      <c r="Q89" s="35" t="str">
        <f t="shared" si="7"/>
        <v/>
      </c>
      <c r="R89" s="35" t="str">
        <f t="shared" si="8"/>
        <v/>
      </c>
      <c r="S89" s="35" t="str">
        <f t="shared" si="9"/>
        <v/>
      </c>
      <c r="T89" s="35" t="str">
        <f t="shared" si="10"/>
        <v/>
      </c>
      <c r="U89" s="35" t="str">
        <f t="shared" si="11"/>
        <v/>
      </c>
      <c r="V89" s="35" t="str">
        <f t="shared" si="12"/>
        <v/>
      </c>
      <c r="W89" s="77" t="str">
        <f t="shared" si="13"/>
        <v/>
      </c>
      <c r="X89" s="35" t="str">
        <f t="shared" si="14"/>
        <v/>
      </c>
      <c r="Y89" s="35" t="str">
        <f t="shared" si="15"/>
        <v/>
      </c>
      <c r="Z89" s="35" t="str">
        <f t="shared" si="16"/>
        <v/>
      </c>
      <c r="AA89" s="35" t="str">
        <f t="shared" si="17"/>
        <v/>
      </c>
      <c r="AB89" s="77">
        <f t="shared" si="29"/>
        <v>6336</v>
      </c>
      <c r="AC89" s="77">
        <f t="shared" si="30"/>
        <v>0</v>
      </c>
      <c r="AD89" s="77">
        <f t="shared" si="31"/>
        <v>0</v>
      </c>
      <c r="AE89" s="78" t="str">
        <f t="shared" si="18"/>
        <v/>
      </c>
      <c r="AF89" s="35" t="str">
        <f t="shared" si="19"/>
        <v/>
      </c>
      <c r="AG89" s="77" t="str">
        <f t="shared" si="20"/>
        <v/>
      </c>
      <c r="AH89" s="77" t="str">
        <f t="shared" si="21"/>
        <v/>
      </c>
      <c r="AI89" s="35">
        <f t="shared" si="22"/>
        <v>0</v>
      </c>
      <c r="AJ89" s="35">
        <f t="shared" si="23"/>
        <v>0</v>
      </c>
      <c r="AK89" s="35">
        <f t="shared" si="24"/>
        <v>0</v>
      </c>
      <c r="AL89" s="35">
        <f t="shared" si="25"/>
        <v>0</v>
      </c>
      <c r="AM89" s="35" t="n"/>
      <c r="AN89" s="44" t="str">
        <f t="shared" si="26"/>
        <v/>
      </c>
      <c r="AO89" s="44" t="str">
        <f t="shared" si="27"/>
        <v/>
      </c>
      <c r="AP89" s="35" t="str">
        <f>IF('DQE marché-cadre'!$D92="","",'DQE marché-cadre'!$D92)</f>
        <v/>
      </c>
      <c r="AQ89" s="35" t="str">
        <f>IF('DQE marché-cadre'!$E92="","",'DQE marché-cadre'!$E92)</f>
        <v/>
      </c>
      <c r="AR89" s="77" t="str">
        <f>DQE!$F92</f>
        <v/>
      </c>
      <c r="AS89" s="77" t="str">
        <f>BPDE!$G92</f>
        <v/>
      </c>
      <c r="AT89" s="35" t="str">
        <f t="shared" si="28"/>
        <v/>
      </c>
    </row>
    <row r="90">
      <c r="A90" s="35" t="str">
        <f>IF(BPU!$A93="","",BPU!$A93)</f>
        <v/>
      </c>
      <c r="B90" s="44" t="str">
        <f>IF(BPU!$B93="","",BPU!$B93)</f>
        <v/>
      </c>
      <c r="C90" s="35" t="str">
        <f>IF(BPU!$C93="","",BPU!$C93)</f>
        <v/>
      </c>
      <c r="D90" s="44" t="str">
        <f>IF(DQE!$D93="","",DQE!$D93)</f>
        <v/>
      </c>
      <c r="E90" s="37" t="str">
        <f>IF(BPU!$D93="","",BPU!$D93)</f>
        <v/>
      </c>
      <c r="F90" s="35" t="str">
        <f t="shared" si="0"/>
        <v/>
      </c>
      <c r="G90" s="44" t="str">
        <f t="shared" si="1"/>
        <v/>
      </c>
      <c r="H90" s="36" t="n"/>
      <c r="I90" s="23" t="n"/>
      <c r="J90" s="36" t="n"/>
      <c r="K90" s="36" t="n"/>
      <c r="L90" s="44" t="str">
        <f t="shared" si="2"/>
        <v/>
      </c>
      <c r="M90" s="35" t="str">
        <f t="shared" si="3"/>
        <v/>
      </c>
      <c r="N90" s="35" t="str">
        <f t="shared" si="4"/>
        <v/>
      </c>
      <c r="O90" s="35" t="str">
        <f t="shared" si="5"/>
        <v/>
      </c>
      <c r="P90" s="35" t="str">
        <f t="shared" si="6"/>
        <v/>
      </c>
      <c r="Q90" s="35" t="str">
        <f t="shared" si="7"/>
        <v/>
      </c>
      <c r="R90" s="35" t="str">
        <f t="shared" si="8"/>
        <v/>
      </c>
      <c r="S90" s="35" t="str">
        <f t="shared" si="9"/>
        <v/>
      </c>
      <c r="T90" s="35" t="str">
        <f t="shared" si="10"/>
        <v/>
      </c>
      <c r="U90" s="35" t="str">
        <f t="shared" si="11"/>
        <v/>
      </c>
      <c r="V90" s="35" t="str">
        <f t="shared" si="12"/>
        <v/>
      </c>
      <c r="W90" s="77" t="str">
        <f t="shared" si="13"/>
        <v/>
      </c>
      <c r="X90" s="35" t="str">
        <f t="shared" si="14"/>
        <v/>
      </c>
      <c r="Y90" s="35" t="str">
        <f t="shared" si="15"/>
        <v/>
      </c>
      <c r="Z90" s="35" t="str">
        <f t="shared" si="16"/>
        <v/>
      </c>
      <c r="AA90" s="35" t="str">
        <f t="shared" si="17"/>
        <v/>
      </c>
      <c r="AB90" s="77">
        <f t="shared" si="29"/>
        <v>6336</v>
      </c>
      <c r="AC90" s="77">
        <f t="shared" si="30"/>
        <v>0</v>
      </c>
      <c r="AD90" s="77">
        <f t="shared" si="31"/>
        <v>0</v>
      </c>
      <c r="AE90" s="78" t="str">
        <f t="shared" si="18"/>
        <v/>
      </c>
      <c r="AF90" s="35" t="str">
        <f t="shared" si="19"/>
        <v/>
      </c>
      <c r="AG90" s="77" t="str">
        <f t="shared" si="20"/>
        <v/>
      </c>
      <c r="AH90" s="77" t="str">
        <f t="shared" si="21"/>
        <v/>
      </c>
      <c r="AI90" s="35">
        <f t="shared" si="22"/>
        <v>0</v>
      </c>
      <c r="AJ90" s="35">
        <f t="shared" si="23"/>
        <v>0</v>
      </c>
      <c r="AK90" s="35">
        <f t="shared" si="24"/>
        <v>0</v>
      </c>
      <c r="AL90" s="35">
        <f t="shared" si="25"/>
        <v>0</v>
      </c>
      <c r="AM90" s="35" t="n"/>
      <c r="AN90" s="44" t="str">
        <f t="shared" si="26"/>
        <v/>
      </c>
      <c r="AO90" s="44" t="str">
        <f t="shared" si="27"/>
        <v/>
      </c>
      <c r="AP90" s="35" t="str">
        <f>IF('DQE marché-cadre'!$D93="","",'DQE marché-cadre'!$D93)</f>
        <v/>
      </c>
      <c r="AQ90" s="35" t="str">
        <f>IF('DQE marché-cadre'!$E93="","",'DQE marché-cadre'!$E93)</f>
        <v/>
      </c>
      <c r="AR90" s="77" t="str">
        <f>DQE!$F93</f>
        <v/>
      </c>
      <c r="AS90" s="77" t="str">
        <f>BPDE!$G93</f>
        <v/>
      </c>
      <c r="AT90" s="35" t="str">
        <f t="shared" si="28"/>
        <v/>
      </c>
    </row>
    <row r="91">
      <c r="A91" s="35" t="str">
        <f>IF(BPU!$A94="","",BPU!$A94)</f>
        <v/>
      </c>
      <c r="B91" s="44" t="str">
        <f>IF(BPU!$B94="","",BPU!$B94)</f>
        <v/>
      </c>
      <c r="C91" s="35" t="str">
        <f>IF(BPU!$C94="","",BPU!$C94)</f>
        <v/>
      </c>
      <c r="D91" s="44" t="str">
        <f>IF(DQE!$D94="","",DQE!$D94)</f>
        <v/>
      </c>
      <c r="E91" s="37" t="str">
        <f>IF(BPU!$D94="","",BPU!$D94)</f>
        <v/>
      </c>
      <c r="F91" s="35" t="str">
        <f t="shared" si="0"/>
        <v/>
      </c>
      <c r="G91" s="44" t="str">
        <f t="shared" si="1"/>
        <v/>
      </c>
      <c r="H91" s="36" t="n"/>
      <c r="I91" s="23" t="n"/>
      <c r="J91" s="36" t="n"/>
      <c r="K91" s="36" t="n"/>
      <c r="L91" s="44" t="str">
        <f t="shared" si="2"/>
        <v/>
      </c>
      <c r="M91" s="35" t="str">
        <f t="shared" si="3"/>
        <v/>
      </c>
      <c r="N91" s="35" t="str">
        <f t="shared" si="4"/>
        <v/>
      </c>
      <c r="O91" s="35" t="str">
        <f t="shared" si="5"/>
        <v/>
      </c>
      <c r="P91" s="35" t="str">
        <f t="shared" si="6"/>
        <v/>
      </c>
      <c r="Q91" s="35" t="str">
        <f t="shared" si="7"/>
        <v/>
      </c>
      <c r="R91" s="35" t="str">
        <f t="shared" si="8"/>
        <v/>
      </c>
      <c r="S91" s="35" t="str">
        <f t="shared" si="9"/>
        <v/>
      </c>
      <c r="T91" s="35" t="str">
        <f t="shared" si="10"/>
        <v/>
      </c>
      <c r="U91" s="35" t="str">
        <f t="shared" si="11"/>
        <v/>
      </c>
      <c r="V91" s="35" t="str">
        <f t="shared" si="12"/>
        <v/>
      </c>
      <c r="W91" s="77" t="str">
        <f t="shared" si="13"/>
        <v/>
      </c>
      <c r="X91" s="35" t="str">
        <f t="shared" si="14"/>
        <v/>
      </c>
      <c r="Y91" s="35" t="str">
        <f t="shared" si="15"/>
        <v/>
      </c>
      <c r="Z91" s="35" t="str">
        <f t="shared" si="16"/>
        <v/>
      </c>
      <c r="AA91" s="35" t="str">
        <f t="shared" si="17"/>
        <v/>
      </c>
      <c r="AB91" s="77">
        <f t="shared" si="29"/>
        <v>6336</v>
      </c>
      <c r="AC91" s="77">
        <f t="shared" si="30"/>
        <v>0</v>
      </c>
      <c r="AD91" s="77">
        <f t="shared" si="31"/>
        <v>0</v>
      </c>
      <c r="AE91" s="78" t="str">
        <f t="shared" si="18"/>
        <v/>
      </c>
      <c r="AF91" s="35" t="str">
        <f t="shared" si="19"/>
        <v/>
      </c>
      <c r="AG91" s="77" t="str">
        <f t="shared" si="20"/>
        <v/>
      </c>
      <c r="AH91" s="77" t="str">
        <f t="shared" si="21"/>
        <v/>
      </c>
      <c r="AI91" s="35">
        <f t="shared" si="22"/>
        <v>0</v>
      </c>
      <c r="AJ91" s="35">
        <f t="shared" si="23"/>
        <v>0</v>
      </c>
      <c r="AK91" s="35">
        <f t="shared" si="24"/>
        <v>0</v>
      </c>
      <c r="AL91" s="35">
        <f t="shared" si="25"/>
        <v>0</v>
      </c>
      <c r="AM91" s="35" t="n"/>
      <c r="AN91" s="44" t="str">
        <f t="shared" si="26"/>
        <v/>
      </c>
      <c r="AO91" s="44" t="str">
        <f t="shared" si="27"/>
        <v/>
      </c>
      <c r="AP91" s="35" t="str">
        <f>IF('DQE marché-cadre'!$D94="","",'DQE marché-cadre'!$D94)</f>
        <v/>
      </c>
      <c r="AQ91" s="35" t="str">
        <f>IF('DQE marché-cadre'!$E94="","",'DQE marché-cadre'!$E94)</f>
        <v/>
      </c>
      <c r="AR91" s="77" t="str">
        <f>DQE!$F94</f>
        <v/>
      </c>
      <c r="AS91" s="77" t="str">
        <f>BPDE!$G94</f>
        <v/>
      </c>
      <c r="AT91" s="35" t="str">
        <f t="shared" si="28"/>
        <v/>
      </c>
    </row>
    <row r="92">
      <c r="A92" s="35" t="str">
        <f>IF(BPU!$A95="","",BPU!$A95)</f>
        <v/>
      </c>
      <c r="B92" s="44" t="str">
        <f>IF(BPU!$B95="","",BPU!$B95)</f>
        <v/>
      </c>
      <c r="C92" s="35" t="str">
        <f>IF(BPU!$C95="","",BPU!$C95)</f>
        <v/>
      </c>
      <c r="D92" s="44" t="str">
        <f>IF(DQE!$D95="","",DQE!$D95)</f>
        <v/>
      </c>
      <c r="E92" s="37" t="str">
        <f>IF(BPU!$D95="","",BPU!$D95)</f>
        <v/>
      </c>
      <c r="F92" s="35" t="str">
        <f t="shared" si="0"/>
        <v/>
      </c>
      <c r="G92" s="44" t="str">
        <f t="shared" si="1"/>
        <v/>
      </c>
      <c r="H92" s="36" t="n"/>
      <c r="I92" s="23" t="n"/>
      <c r="J92" s="36" t="n"/>
      <c r="K92" s="36" t="n"/>
      <c r="L92" s="44" t="str">
        <f t="shared" si="2"/>
        <v/>
      </c>
      <c r="M92" s="35" t="str">
        <f t="shared" si="3"/>
        <v/>
      </c>
      <c r="N92" s="35" t="str">
        <f t="shared" si="4"/>
        <v/>
      </c>
      <c r="O92" s="35" t="str">
        <f t="shared" si="5"/>
        <v/>
      </c>
      <c r="P92" s="35" t="str">
        <f t="shared" si="6"/>
        <v/>
      </c>
      <c r="Q92" s="35" t="str">
        <f t="shared" si="7"/>
        <v/>
      </c>
      <c r="R92" s="35" t="str">
        <f t="shared" si="8"/>
        <v/>
      </c>
      <c r="S92" s="35" t="str">
        <f t="shared" si="9"/>
        <v/>
      </c>
      <c r="T92" s="35" t="str">
        <f t="shared" si="10"/>
        <v/>
      </c>
      <c r="U92" s="35" t="str">
        <f t="shared" si="11"/>
        <v/>
      </c>
      <c r="V92" s="35" t="str">
        <f t="shared" si="12"/>
        <v/>
      </c>
      <c r="W92" s="77" t="str">
        <f t="shared" si="13"/>
        <v/>
      </c>
      <c r="X92" s="35" t="str">
        <f t="shared" si="14"/>
        <v/>
      </c>
      <c r="Y92" s="35" t="str">
        <f t="shared" si="15"/>
        <v/>
      </c>
      <c r="Z92" s="35" t="str">
        <f t="shared" si="16"/>
        <v/>
      </c>
      <c r="AA92" s="35" t="str">
        <f t="shared" si="17"/>
        <v/>
      </c>
      <c r="AB92" s="77">
        <f t="shared" si="29"/>
        <v>6336</v>
      </c>
      <c r="AC92" s="77">
        <f t="shared" si="30"/>
        <v>0</v>
      </c>
      <c r="AD92" s="77">
        <f t="shared" si="31"/>
        <v>0</v>
      </c>
      <c r="AE92" s="78" t="str">
        <f t="shared" si="18"/>
        <v/>
      </c>
      <c r="AF92" s="35" t="str">
        <f t="shared" si="19"/>
        <v/>
      </c>
      <c r="AG92" s="77" t="str">
        <f t="shared" si="20"/>
        <v/>
      </c>
      <c r="AH92" s="77" t="str">
        <f t="shared" si="21"/>
        <v/>
      </c>
      <c r="AI92" s="35">
        <f t="shared" si="22"/>
        <v>0</v>
      </c>
      <c r="AJ92" s="35">
        <f t="shared" si="23"/>
        <v>0</v>
      </c>
      <c r="AK92" s="35">
        <f t="shared" si="24"/>
        <v>0</v>
      </c>
      <c r="AL92" s="35">
        <f t="shared" si="25"/>
        <v>0</v>
      </c>
      <c r="AM92" s="35" t="n"/>
      <c r="AN92" s="44" t="str">
        <f t="shared" si="26"/>
        <v/>
      </c>
      <c r="AO92" s="44" t="str">
        <f t="shared" si="27"/>
        <v/>
      </c>
      <c r="AP92" s="35" t="str">
        <f>IF('DQE marché-cadre'!$D95="","",'DQE marché-cadre'!$D95)</f>
        <v/>
      </c>
      <c r="AQ92" s="35" t="str">
        <f>IF('DQE marché-cadre'!$E95="","",'DQE marché-cadre'!$E95)</f>
        <v/>
      </c>
      <c r="AR92" s="77" t="str">
        <f>DQE!$F95</f>
        <v/>
      </c>
      <c r="AS92" s="77" t="str">
        <f>BPDE!$G95</f>
        <v/>
      </c>
      <c r="AT92" s="35" t="str">
        <f t="shared" si="28"/>
        <v/>
      </c>
    </row>
    <row r="93">
      <c r="A93" s="35" t="str">
        <f>IF(BPU!$A96="","",BPU!$A96)</f>
        <v/>
      </c>
      <c r="B93" s="44" t="str">
        <f>IF(BPU!$B96="","",BPU!$B96)</f>
        <v/>
      </c>
      <c r="C93" s="35" t="str">
        <f>IF(BPU!$C96="","",BPU!$C96)</f>
        <v/>
      </c>
      <c r="D93" s="44" t="str">
        <f>IF(DQE!$D96="","",DQE!$D96)</f>
        <v/>
      </c>
      <c r="E93" s="37" t="str">
        <f>IF(BPU!$D96="","",BPU!$D96)</f>
        <v/>
      </c>
      <c r="F93" s="35" t="str">
        <f t="shared" si="0"/>
        <v/>
      </c>
      <c r="G93" s="44" t="str">
        <f t="shared" si="1"/>
        <v/>
      </c>
      <c r="H93" s="36" t="n"/>
      <c r="I93" s="23" t="n"/>
      <c r="J93" s="36" t="n"/>
      <c r="K93" s="36" t="n"/>
      <c r="L93" s="44" t="str">
        <f t="shared" si="2"/>
        <v/>
      </c>
      <c r="M93" s="35" t="str">
        <f t="shared" si="3"/>
        <v/>
      </c>
      <c r="N93" s="35" t="str">
        <f t="shared" si="4"/>
        <v/>
      </c>
      <c r="O93" s="35" t="str">
        <f t="shared" si="5"/>
        <v/>
      </c>
      <c r="P93" s="35" t="str">
        <f t="shared" si="6"/>
        <v/>
      </c>
      <c r="Q93" s="35" t="str">
        <f t="shared" si="7"/>
        <v/>
      </c>
      <c r="R93" s="35" t="str">
        <f t="shared" si="8"/>
        <v/>
      </c>
      <c r="S93" s="35" t="str">
        <f t="shared" si="9"/>
        <v/>
      </c>
      <c r="T93" s="35" t="str">
        <f t="shared" si="10"/>
        <v/>
      </c>
      <c r="U93" s="35" t="str">
        <f t="shared" si="11"/>
        <v/>
      </c>
      <c r="V93" s="35" t="str">
        <f t="shared" si="12"/>
        <v/>
      </c>
      <c r="W93" s="77" t="str">
        <f t="shared" si="13"/>
        <v/>
      </c>
      <c r="X93" s="35" t="str">
        <f t="shared" si="14"/>
        <v/>
      </c>
      <c r="Y93" s="35" t="str">
        <f t="shared" si="15"/>
        <v/>
      </c>
      <c r="Z93" s="35" t="str">
        <f t="shared" si="16"/>
        <v/>
      </c>
      <c r="AA93" s="35" t="str">
        <f t="shared" si="17"/>
        <v/>
      </c>
      <c r="AB93" s="77">
        <f t="shared" si="29"/>
        <v>6336</v>
      </c>
      <c r="AC93" s="77">
        <f t="shared" si="30"/>
        <v>0</v>
      </c>
      <c r="AD93" s="77">
        <f t="shared" si="31"/>
        <v>0</v>
      </c>
      <c r="AE93" s="78" t="str">
        <f t="shared" si="18"/>
        <v/>
      </c>
      <c r="AF93" s="35" t="str">
        <f t="shared" si="19"/>
        <v/>
      </c>
      <c r="AG93" s="77" t="str">
        <f t="shared" si="20"/>
        <v/>
      </c>
      <c r="AH93" s="77" t="str">
        <f t="shared" si="21"/>
        <v/>
      </c>
      <c r="AI93" s="35">
        <f t="shared" si="22"/>
        <v>0</v>
      </c>
      <c r="AJ93" s="35">
        <f t="shared" si="23"/>
        <v>0</v>
      </c>
      <c r="AK93" s="35">
        <f t="shared" si="24"/>
        <v>0</v>
      </c>
      <c r="AL93" s="35">
        <f t="shared" si="25"/>
        <v>0</v>
      </c>
      <c r="AM93" s="35" t="n"/>
      <c r="AN93" s="44" t="str">
        <f t="shared" si="26"/>
        <v/>
      </c>
      <c r="AO93" s="44" t="str">
        <f t="shared" si="27"/>
        <v/>
      </c>
      <c r="AP93" s="35" t="str">
        <f>IF('DQE marché-cadre'!$D96="","",'DQE marché-cadre'!$D96)</f>
        <v/>
      </c>
      <c r="AQ93" s="35" t="str">
        <f>IF('DQE marché-cadre'!$E96="","",'DQE marché-cadre'!$E96)</f>
        <v/>
      </c>
      <c r="AR93" s="77" t="str">
        <f>DQE!$F96</f>
        <v/>
      </c>
      <c r="AS93" s="77" t="str">
        <f>BPDE!$G96</f>
        <v/>
      </c>
      <c r="AT93" s="35" t="str">
        <f t="shared" si="28"/>
        <v/>
      </c>
    </row>
    <row r="94">
      <c r="A94" s="35" t="str">
        <f>IF(BPU!$A97="","",BPU!$A97)</f>
        <v/>
      </c>
      <c r="B94" s="44" t="str">
        <f>IF(BPU!$B97="","",BPU!$B97)</f>
        <v/>
      </c>
      <c r="C94" s="35" t="str">
        <f>IF(BPU!$C97="","",BPU!$C97)</f>
        <v/>
      </c>
      <c r="D94" s="44" t="str">
        <f>IF(DQE!$D97="","",DQE!$D97)</f>
        <v/>
      </c>
      <c r="E94" s="37" t="str">
        <f>IF(BPU!$D97="","",BPU!$D97)</f>
        <v/>
      </c>
      <c r="F94" s="35" t="str">
        <f t="shared" si="0"/>
        <v/>
      </c>
      <c r="G94" s="44" t="str">
        <f t="shared" si="1"/>
        <v/>
      </c>
      <c r="H94" s="36" t="n"/>
      <c r="I94" s="23" t="n"/>
      <c r="J94" s="36" t="n"/>
      <c r="K94" s="36" t="n"/>
      <c r="L94" s="44" t="str">
        <f t="shared" si="2"/>
        <v/>
      </c>
      <c r="M94" s="35" t="str">
        <f t="shared" si="3"/>
        <v/>
      </c>
      <c r="N94" s="35" t="str">
        <f t="shared" si="4"/>
        <v/>
      </c>
      <c r="O94" s="35" t="str">
        <f t="shared" si="5"/>
        <v/>
      </c>
      <c r="P94" s="35" t="str">
        <f t="shared" si="6"/>
        <v/>
      </c>
      <c r="Q94" s="35" t="str">
        <f t="shared" si="7"/>
        <v/>
      </c>
      <c r="R94" s="35" t="str">
        <f t="shared" si="8"/>
        <v/>
      </c>
      <c r="S94" s="35" t="str">
        <f t="shared" si="9"/>
        <v/>
      </c>
      <c r="T94" s="35" t="str">
        <f t="shared" si="10"/>
        <v/>
      </c>
      <c r="U94" s="35" t="str">
        <f t="shared" si="11"/>
        <v/>
      </c>
      <c r="V94" s="35" t="str">
        <f t="shared" si="12"/>
        <v/>
      </c>
      <c r="W94" s="77" t="str">
        <f t="shared" si="13"/>
        <v/>
      </c>
      <c r="X94" s="35" t="str">
        <f t="shared" si="14"/>
        <v/>
      </c>
      <c r="Y94" s="35" t="str">
        <f t="shared" si="15"/>
        <v/>
      </c>
      <c r="Z94" s="35" t="str">
        <f t="shared" si="16"/>
        <v/>
      </c>
      <c r="AA94" s="35" t="str">
        <f t="shared" si="17"/>
        <v/>
      </c>
      <c r="AB94" s="77">
        <f t="shared" si="29"/>
        <v>6336</v>
      </c>
      <c r="AC94" s="77">
        <f t="shared" si="30"/>
        <v>0</v>
      </c>
      <c r="AD94" s="77">
        <f t="shared" si="31"/>
        <v>0</v>
      </c>
      <c r="AE94" s="78" t="str">
        <f t="shared" si="18"/>
        <v/>
      </c>
      <c r="AF94" s="35" t="str">
        <f t="shared" si="19"/>
        <v/>
      </c>
      <c r="AG94" s="77" t="str">
        <f t="shared" si="20"/>
        <v/>
      </c>
      <c r="AH94" s="77" t="str">
        <f t="shared" si="21"/>
        <v/>
      </c>
      <c r="AI94" s="35">
        <f t="shared" si="22"/>
        <v>0</v>
      </c>
      <c r="AJ94" s="35">
        <f t="shared" si="23"/>
        <v>0</v>
      </c>
      <c r="AK94" s="35">
        <f t="shared" si="24"/>
        <v>0</v>
      </c>
      <c r="AL94" s="35">
        <f t="shared" si="25"/>
        <v>0</v>
      </c>
      <c r="AM94" s="35" t="n"/>
      <c r="AN94" s="44" t="str">
        <f t="shared" si="26"/>
        <v/>
      </c>
      <c r="AO94" s="44" t="str">
        <f t="shared" si="27"/>
        <v/>
      </c>
      <c r="AP94" s="35" t="str">
        <f>IF('DQE marché-cadre'!$D97="","",'DQE marché-cadre'!$D97)</f>
        <v/>
      </c>
      <c r="AQ94" s="35" t="str">
        <f>IF('DQE marché-cadre'!$E97="","",'DQE marché-cadre'!$E97)</f>
        <v/>
      </c>
      <c r="AR94" s="77" t="str">
        <f>DQE!$F97</f>
        <v/>
      </c>
      <c r="AS94" s="77" t="str">
        <f>BPDE!$G97</f>
        <v/>
      </c>
      <c r="AT94" s="35" t="str">
        <f t="shared" si="28"/>
        <v/>
      </c>
    </row>
    <row r="95">
      <c r="A95" s="35" t="str">
        <f>IF(BPU!$A98="","",BPU!$A98)</f>
        <v/>
      </c>
      <c r="B95" s="44" t="str">
        <f>IF(BPU!$B98="","",BPU!$B98)</f>
        <v/>
      </c>
      <c r="C95" s="35" t="str">
        <f>IF(BPU!$C98="","",BPU!$C98)</f>
        <v/>
      </c>
      <c r="D95" s="44" t="str">
        <f>IF(DQE!$D98="","",DQE!$D98)</f>
        <v/>
      </c>
      <c r="E95" s="37" t="str">
        <f>IF(BPU!$D98="","",BPU!$D98)</f>
        <v/>
      </c>
      <c r="F95" s="35" t="str">
        <f t="shared" si="0"/>
        <v/>
      </c>
      <c r="G95" s="44" t="str">
        <f t="shared" si="1"/>
        <v/>
      </c>
      <c r="H95" s="36" t="n"/>
      <c r="I95" s="23" t="n"/>
      <c r="J95" s="36" t="n"/>
      <c r="K95" s="36" t="n"/>
      <c r="L95" s="44" t="str">
        <f t="shared" si="2"/>
        <v/>
      </c>
      <c r="M95" s="35" t="str">
        <f t="shared" si="3"/>
        <v/>
      </c>
      <c r="N95" s="35" t="str">
        <f t="shared" si="4"/>
        <v/>
      </c>
      <c r="O95" s="35" t="str">
        <f t="shared" si="5"/>
        <v/>
      </c>
      <c r="P95" s="35" t="str">
        <f t="shared" si="6"/>
        <v/>
      </c>
      <c r="Q95" s="35" t="str">
        <f t="shared" si="7"/>
        <v/>
      </c>
      <c r="R95" s="35" t="str">
        <f t="shared" si="8"/>
        <v/>
      </c>
      <c r="S95" s="35" t="str">
        <f t="shared" si="9"/>
        <v/>
      </c>
      <c r="T95" s="35" t="str">
        <f t="shared" si="10"/>
        <v/>
      </c>
      <c r="U95" s="35" t="str">
        <f t="shared" si="11"/>
        <v/>
      </c>
      <c r="V95" s="35" t="str">
        <f t="shared" si="12"/>
        <v/>
      </c>
      <c r="W95" s="77" t="str">
        <f t="shared" si="13"/>
        <v/>
      </c>
      <c r="X95" s="35" t="str">
        <f t="shared" si="14"/>
        <v/>
      </c>
      <c r="Y95" s="35" t="str">
        <f t="shared" si="15"/>
        <v/>
      </c>
      <c r="Z95" s="35" t="str">
        <f t="shared" si="16"/>
        <v/>
      </c>
      <c r="AA95" s="35" t="str">
        <f t="shared" si="17"/>
        <v/>
      </c>
      <c r="AB95" s="77">
        <f t="shared" si="29"/>
        <v>6336</v>
      </c>
      <c r="AC95" s="77">
        <f t="shared" si="30"/>
        <v>0</v>
      </c>
      <c r="AD95" s="77">
        <f t="shared" si="31"/>
        <v>0</v>
      </c>
      <c r="AE95" s="78" t="str">
        <f t="shared" si="18"/>
        <v/>
      </c>
      <c r="AF95" s="35" t="str">
        <f t="shared" si="19"/>
        <v/>
      </c>
      <c r="AG95" s="77" t="str">
        <f t="shared" si="20"/>
        <v/>
      </c>
      <c r="AH95" s="77" t="str">
        <f t="shared" si="21"/>
        <v/>
      </c>
      <c r="AI95" s="35">
        <f t="shared" si="22"/>
        <v>0</v>
      </c>
      <c r="AJ95" s="35">
        <f t="shared" si="23"/>
        <v>0</v>
      </c>
      <c r="AK95" s="35">
        <f t="shared" si="24"/>
        <v>0</v>
      </c>
      <c r="AL95" s="35">
        <f t="shared" si="25"/>
        <v>0</v>
      </c>
      <c r="AM95" s="35" t="n"/>
      <c r="AN95" s="44" t="str">
        <f t="shared" si="26"/>
        <v/>
      </c>
      <c r="AO95" s="44" t="str">
        <f t="shared" si="27"/>
        <v/>
      </c>
      <c r="AP95" s="35" t="str">
        <f>IF('DQE marché-cadre'!$D98="","",'DQE marché-cadre'!$D98)</f>
        <v/>
      </c>
      <c r="AQ95" s="35" t="str">
        <f>IF('DQE marché-cadre'!$E98="","",'DQE marché-cadre'!$E98)</f>
        <v/>
      </c>
      <c r="AR95" s="77" t="str">
        <f>DQE!$F98</f>
        <v/>
      </c>
      <c r="AS95" s="77" t="str">
        <f>BPDE!$G98</f>
        <v/>
      </c>
      <c r="AT95" s="35" t="str">
        <f t="shared" si="28"/>
        <v/>
      </c>
    </row>
    <row r="96">
      <c r="A96" s="35" t="str">
        <f>IF(BPU!$A99="","",BPU!$A99)</f>
        <v/>
      </c>
      <c r="B96" s="44" t="str">
        <f>IF(BPU!$B99="","",BPU!$B99)</f>
        <v/>
      </c>
      <c r="C96" s="35" t="str">
        <f>IF(BPU!$C99="","",BPU!$C99)</f>
        <v/>
      </c>
      <c r="D96" s="44" t="str">
        <f>IF(DQE!$D99="","",DQE!$D99)</f>
        <v/>
      </c>
      <c r="E96" s="37" t="str">
        <f>IF(BPU!$D99="","",BPU!$D99)</f>
        <v/>
      </c>
      <c r="F96" s="35" t="str">
        <f t="shared" si="0"/>
        <v/>
      </c>
      <c r="G96" s="44" t="str">
        <f t="shared" si="1"/>
        <v/>
      </c>
      <c r="H96" s="36" t="n"/>
      <c r="I96" s="23" t="n"/>
      <c r="J96" s="36" t="n"/>
      <c r="K96" s="36" t="n"/>
      <c r="L96" s="44" t="str">
        <f t="shared" si="2"/>
        <v/>
      </c>
      <c r="M96" s="35" t="str">
        <f t="shared" si="3"/>
        <v/>
      </c>
      <c r="N96" s="35" t="str">
        <f t="shared" si="4"/>
        <v/>
      </c>
      <c r="O96" s="35" t="str">
        <f t="shared" si="5"/>
        <v/>
      </c>
      <c r="P96" s="35" t="str">
        <f t="shared" si="6"/>
        <v/>
      </c>
      <c r="Q96" s="35" t="str">
        <f t="shared" si="7"/>
        <v/>
      </c>
      <c r="R96" s="35" t="str">
        <f t="shared" si="8"/>
        <v/>
      </c>
      <c r="S96" s="35" t="str">
        <f t="shared" si="9"/>
        <v/>
      </c>
      <c r="T96" s="35" t="str">
        <f t="shared" si="10"/>
        <v/>
      </c>
      <c r="U96" s="35" t="str">
        <f t="shared" si="11"/>
        <v/>
      </c>
      <c r="V96" s="35" t="str">
        <f t="shared" si="12"/>
        <v/>
      </c>
      <c r="W96" s="77" t="str">
        <f t="shared" si="13"/>
        <v/>
      </c>
      <c r="X96" s="35" t="str">
        <f t="shared" si="14"/>
        <v/>
      </c>
      <c r="Y96" s="35" t="str">
        <f t="shared" si="15"/>
        <v/>
      </c>
      <c r="Z96" s="35" t="str">
        <f t="shared" si="16"/>
        <v/>
      </c>
      <c r="AA96" s="35" t="str">
        <f t="shared" si="17"/>
        <v/>
      </c>
      <c r="AB96" s="77">
        <f t="shared" si="29"/>
        <v>6336</v>
      </c>
      <c r="AC96" s="77">
        <f t="shared" si="30"/>
        <v>0</v>
      </c>
      <c r="AD96" s="77">
        <f t="shared" si="31"/>
        <v>0</v>
      </c>
      <c r="AE96" s="78" t="str">
        <f t="shared" si="18"/>
        <v/>
      </c>
      <c r="AF96" s="35" t="str">
        <f t="shared" si="19"/>
        <v/>
      </c>
      <c r="AG96" s="77" t="str">
        <f t="shared" si="20"/>
        <v/>
      </c>
      <c r="AH96" s="77" t="str">
        <f t="shared" si="21"/>
        <v/>
      </c>
      <c r="AI96" s="35">
        <f t="shared" si="22"/>
        <v>0</v>
      </c>
      <c r="AJ96" s="35">
        <f t="shared" si="23"/>
        <v>0</v>
      </c>
      <c r="AK96" s="35">
        <f t="shared" si="24"/>
        <v>0</v>
      </c>
      <c r="AL96" s="35">
        <f t="shared" si="25"/>
        <v>0</v>
      </c>
      <c r="AM96" s="35" t="n"/>
      <c r="AN96" s="44" t="str">
        <f t="shared" si="26"/>
        <v/>
      </c>
      <c r="AO96" s="44" t="str">
        <f t="shared" si="27"/>
        <v/>
      </c>
      <c r="AP96" s="35" t="str">
        <f>IF('DQE marché-cadre'!$D99="","",'DQE marché-cadre'!$D99)</f>
        <v/>
      </c>
      <c r="AQ96" s="35" t="str">
        <f>IF('DQE marché-cadre'!$E99="","",'DQE marché-cadre'!$E99)</f>
        <v/>
      </c>
      <c r="AR96" s="77" t="str">
        <f>DQE!$F99</f>
        <v/>
      </c>
      <c r="AS96" s="77" t="str">
        <f>BPDE!$G99</f>
        <v/>
      </c>
      <c r="AT96" s="35" t="str">
        <f t="shared" si="28"/>
        <v/>
      </c>
    </row>
    <row r="97">
      <c r="A97" s="35" t="str">
        <f>IF(BPU!$A100="","",BPU!$A100)</f>
        <v/>
      </c>
      <c r="B97" s="44" t="str">
        <f>IF(BPU!$B100="","",BPU!$B100)</f>
        <v/>
      </c>
      <c r="C97" s="35" t="str">
        <f>IF(BPU!$C100="","",BPU!$C100)</f>
        <v/>
      </c>
      <c r="D97" s="44" t="str">
        <f>IF(DQE!$D100="","",DQE!$D100)</f>
        <v/>
      </c>
      <c r="E97" s="37" t="str">
        <f>IF(BPU!$D100="","",BPU!$D100)</f>
        <v/>
      </c>
      <c r="F97" s="35" t="str">
        <f t="shared" si="0"/>
        <v/>
      </c>
      <c r="G97" s="44" t="str">
        <f t="shared" si="1"/>
        <v/>
      </c>
      <c r="H97" s="36" t="n"/>
      <c r="I97" s="23" t="n"/>
      <c r="J97" s="36" t="n"/>
      <c r="K97" s="36" t="n"/>
      <c r="L97" s="44" t="str">
        <f t="shared" si="2"/>
        <v/>
      </c>
      <c r="M97" s="35" t="str">
        <f t="shared" si="3"/>
        <v/>
      </c>
      <c r="N97" s="35" t="str">
        <f t="shared" si="4"/>
        <v/>
      </c>
      <c r="O97" s="35" t="str">
        <f t="shared" si="5"/>
        <v/>
      </c>
      <c r="P97" s="35" t="str">
        <f t="shared" si="6"/>
        <v/>
      </c>
      <c r="Q97" s="35" t="str">
        <f t="shared" si="7"/>
        <v/>
      </c>
      <c r="R97" s="35" t="str">
        <f t="shared" si="8"/>
        <v/>
      </c>
      <c r="S97" s="35" t="str">
        <f t="shared" si="9"/>
        <v/>
      </c>
      <c r="T97" s="35" t="str">
        <f t="shared" si="10"/>
        <v/>
      </c>
      <c r="U97" s="35" t="str">
        <f t="shared" si="11"/>
        <v/>
      </c>
      <c r="V97" s="35" t="str">
        <f t="shared" si="12"/>
        <v/>
      </c>
      <c r="W97" s="77" t="str">
        <f t="shared" si="13"/>
        <v/>
      </c>
      <c r="X97" s="35" t="str">
        <f t="shared" si="14"/>
        <v/>
      </c>
      <c r="Y97" s="35" t="str">
        <f t="shared" si="15"/>
        <v/>
      </c>
      <c r="Z97" s="35" t="str">
        <f t="shared" si="16"/>
        <v/>
      </c>
      <c r="AA97" s="35" t="str">
        <f t="shared" si="17"/>
        <v/>
      </c>
      <c r="AB97" s="77">
        <f t="shared" si="29"/>
        <v>6336</v>
      </c>
      <c r="AC97" s="77">
        <f t="shared" si="30"/>
        <v>0</v>
      </c>
      <c r="AD97" s="77">
        <f t="shared" si="31"/>
        <v>0</v>
      </c>
      <c r="AE97" s="78" t="str">
        <f t="shared" si="18"/>
        <v/>
      </c>
      <c r="AF97" s="35" t="str">
        <f t="shared" si="19"/>
        <v/>
      </c>
      <c r="AG97" s="77" t="str">
        <f t="shared" si="20"/>
        <v/>
      </c>
      <c r="AH97" s="77" t="str">
        <f t="shared" si="21"/>
        <v/>
      </c>
      <c r="AI97" s="35">
        <f t="shared" si="22"/>
        <v>0</v>
      </c>
      <c r="AJ97" s="35">
        <f t="shared" si="23"/>
        <v>0</v>
      </c>
      <c r="AK97" s="35">
        <f t="shared" si="24"/>
        <v>0</v>
      </c>
      <c r="AL97" s="35">
        <f t="shared" si="25"/>
        <v>0</v>
      </c>
      <c r="AM97" s="35" t="n"/>
      <c r="AN97" s="44" t="str">
        <f t="shared" si="26"/>
        <v/>
      </c>
      <c r="AO97" s="44" t="str">
        <f t="shared" si="27"/>
        <v/>
      </c>
      <c r="AP97" s="35" t="str">
        <f>IF('DQE marché-cadre'!$D100="","",'DQE marché-cadre'!$D100)</f>
        <v/>
      </c>
      <c r="AQ97" s="35" t="str">
        <f>IF('DQE marché-cadre'!$E100="","",'DQE marché-cadre'!$E100)</f>
        <v/>
      </c>
      <c r="AR97" s="77" t="str">
        <f>DQE!$F100</f>
        <v/>
      </c>
      <c r="AS97" s="77" t="str">
        <f>BPDE!$G100</f>
        <v/>
      </c>
      <c r="AT97" s="35" t="str">
        <f t="shared" si="28"/>
        <v/>
      </c>
    </row>
    <row r="98">
      <c r="A98" s="35" t="str">
        <f>IF(BPU!$A101="","",BPU!$A101)</f>
        <v/>
      </c>
      <c r="B98" s="44" t="str">
        <f>IF(BPU!$B101="","",BPU!$B101)</f>
        <v/>
      </c>
      <c r="C98" s="35" t="str">
        <f>IF(BPU!$C101="","",BPU!$C101)</f>
        <v/>
      </c>
      <c r="D98" s="44" t="str">
        <f>IF(DQE!$D101="","",DQE!$D101)</f>
        <v/>
      </c>
      <c r="E98" s="37" t="str">
        <f>IF(BPU!$D101="","",BPU!$D101)</f>
        <v/>
      </c>
      <c r="F98" s="35" t="str">
        <f t="shared" si="0"/>
        <v/>
      </c>
      <c r="G98" s="44" t="str">
        <f t="shared" si="1"/>
        <v/>
      </c>
      <c r="H98" s="36" t="n"/>
      <c r="I98" s="23" t="n"/>
      <c r="J98" s="36" t="n"/>
      <c r="K98" s="36" t="n"/>
      <c r="L98" s="44" t="str">
        <f t="shared" si="2"/>
        <v/>
      </c>
      <c r="M98" s="35" t="str">
        <f t="shared" si="3"/>
        <v/>
      </c>
      <c r="N98" s="35" t="str">
        <f t="shared" si="4"/>
        <v/>
      </c>
      <c r="O98" s="35" t="str">
        <f t="shared" si="5"/>
        <v/>
      </c>
      <c r="P98" s="35" t="str">
        <f t="shared" si="6"/>
        <v/>
      </c>
      <c r="Q98" s="35" t="str">
        <f t="shared" si="7"/>
        <v/>
      </c>
      <c r="R98" s="35" t="str">
        <f t="shared" si="8"/>
        <v/>
      </c>
      <c r="S98" s="35" t="str">
        <f t="shared" si="9"/>
        <v/>
      </c>
      <c r="T98" s="35" t="str">
        <f t="shared" si="10"/>
        <v/>
      </c>
      <c r="U98" s="35" t="str">
        <f t="shared" si="11"/>
        <v/>
      </c>
      <c r="V98" s="35" t="str">
        <f t="shared" si="12"/>
        <v/>
      </c>
      <c r="W98" s="77" t="str">
        <f t="shared" si="13"/>
        <v/>
      </c>
      <c r="X98" s="35" t="str">
        <f t="shared" si="14"/>
        <v/>
      </c>
      <c r="Y98" s="35" t="str">
        <f t="shared" si="15"/>
        <v/>
      </c>
      <c r="Z98" s="35" t="str">
        <f t="shared" si="16"/>
        <v/>
      </c>
      <c r="AA98" s="35" t="str">
        <f t="shared" si="17"/>
        <v/>
      </c>
      <c r="AB98" s="77">
        <f t="shared" si="29"/>
        <v>6336</v>
      </c>
      <c r="AC98" s="77">
        <f t="shared" si="30"/>
        <v>0</v>
      </c>
      <c r="AD98" s="77">
        <f t="shared" si="31"/>
        <v>0</v>
      </c>
      <c r="AE98" s="78" t="str">
        <f t="shared" si="18"/>
        <v/>
      </c>
      <c r="AF98" s="35" t="str">
        <f t="shared" si="19"/>
        <v/>
      </c>
      <c r="AG98" s="77" t="str">
        <f t="shared" si="20"/>
        <v/>
      </c>
      <c r="AH98" s="77" t="str">
        <f t="shared" si="21"/>
        <v/>
      </c>
      <c r="AI98" s="35">
        <f t="shared" si="22"/>
        <v>0</v>
      </c>
      <c r="AJ98" s="35">
        <f t="shared" si="23"/>
        <v>0</v>
      </c>
      <c r="AK98" s="35">
        <f t="shared" si="24"/>
        <v>0</v>
      </c>
      <c r="AL98" s="35">
        <f t="shared" si="25"/>
        <v>0</v>
      </c>
      <c r="AM98" s="35" t="n"/>
      <c r="AN98" s="44" t="str">
        <f t="shared" si="26"/>
        <v/>
      </c>
      <c r="AO98" s="44" t="str">
        <f t="shared" si="27"/>
        <v/>
      </c>
      <c r="AP98" s="35" t="str">
        <f>IF('DQE marché-cadre'!$D101="","",'DQE marché-cadre'!$D101)</f>
        <v/>
      </c>
      <c r="AQ98" s="35" t="str">
        <f>IF('DQE marché-cadre'!$E101="","",'DQE marché-cadre'!$E101)</f>
        <v/>
      </c>
      <c r="AR98" s="77" t="str">
        <f>DQE!$F101</f>
        <v/>
      </c>
      <c r="AS98" s="77" t="str">
        <f>BPDE!$G101</f>
        <v/>
      </c>
      <c r="AT98" s="35" t="str">
        <f t="shared" si="28"/>
        <v/>
      </c>
    </row>
    <row r="99">
      <c r="A99" s="35" t="str">
        <f>IF(BPU!$A102="","",BPU!$A102)</f>
        <v/>
      </c>
      <c r="B99" s="44" t="str">
        <f>IF(BPU!$B102="","",BPU!$B102)</f>
        <v/>
      </c>
      <c r="C99" s="35" t="str">
        <f>IF(BPU!$C102="","",BPU!$C102)</f>
        <v/>
      </c>
      <c r="D99" s="44" t="str">
        <f>IF(DQE!$D102="","",DQE!$D102)</f>
        <v/>
      </c>
      <c r="E99" s="37" t="str">
        <f>IF(BPU!$D102="","",BPU!$D102)</f>
        <v/>
      </c>
      <c r="F99" s="35" t="str">
        <f t="shared" si="0"/>
        <v/>
      </c>
      <c r="G99" s="44" t="str">
        <f t="shared" si="1"/>
        <v/>
      </c>
      <c r="H99" s="36" t="n"/>
      <c r="I99" s="23" t="n"/>
      <c r="J99" s="36" t="n"/>
      <c r="K99" s="36" t="n"/>
      <c r="L99" s="44" t="str">
        <f t="shared" si="2"/>
        <v/>
      </c>
      <c r="M99" s="35" t="str">
        <f t="shared" si="3"/>
        <v/>
      </c>
      <c r="N99" s="35" t="str">
        <f t="shared" si="4"/>
        <v/>
      </c>
      <c r="O99" s="35" t="str">
        <f t="shared" si="5"/>
        <v/>
      </c>
      <c r="P99" s="35" t="str">
        <f t="shared" si="6"/>
        <v/>
      </c>
      <c r="Q99" s="35" t="str">
        <f t="shared" si="7"/>
        <v/>
      </c>
      <c r="R99" s="35" t="str">
        <f t="shared" si="8"/>
        <v/>
      </c>
      <c r="S99" s="35" t="str">
        <f t="shared" si="9"/>
        <v/>
      </c>
      <c r="T99" s="35" t="str">
        <f t="shared" si="10"/>
        <v/>
      </c>
      <c r="U99" s="35" t="str">
        <f t="shared" si="11"/>
        <v/>
      </c>
      <c r="V99" s="35" t="str">
        <f t="shared" si="12"/>
        <v/>
      </c>
      <c r="W99" s="77" t="str">
        <f t="shared" si="13"/>
        <v/>
      </c>
      <c r="X99" s="35" t="str">
        <f t="shared" si="14"/>
        <v/>
      </c>
      <c r="Y99" s="35" t="str">
        <f t="shared" si="15"/>
        <v/>
      </c>
      <c r="Z99" s="35" t="str">
        <f t="shared" si="16"/>
        <v/>
      </c>
      <c r="AA99" s="35" t="str">
        <f t="shared" si="17"/>
        <v/>
      </c>
      <c r="AB99" s="77">
        <f t="shared" si="29"/>
        <v>6336</v>
      </c>
      <c r="AC99" s="77">
        <f t="shared" si="30"/>
        <v>0</v>
      </c>
      <c r="AD99" s="77">
        <f t="shared" si="31"/>
        <v>0</v>
      </c>
      <c r="AE99" s="78" t="str">
        <f t="shared" si="18"/>
        <v/>
      </c>
      <c r="AF99" s="35" t="str">
        <f t="shared" si="19"/>
        <v/>
      </c>
      <c r="AG99" s="77" t="str">
        <f t="shared" si="20"/>
        <v/>
      </c>
      <c r="AH99" s="77" t="str">
        <f t="shared" si="21"/>
        <v/>
      </c>
      <c r="AI99" s="35">
        <f t="shared" si="22"/>
        <v>0</v>
      </c>
      <c r="AJ99" s="35">
        <f t="shared" si="23"/>
        <v>0</v>
      </c>
      <c r="AK99" s="35">
        <f t="shared" si="24"/>
        <v>0</v>
      </c>
      <c r="AL99" s="35">
        <f t="shared" si="25"/>
        <v>0</v>
      </c>
      <c r="AM99" s="35" t="n"/>
      <c r="AN99" s="44" t="str">
        <f t="shared" si="26"/>
        <v/>
      </c>
      <c r="AO99" s="44" t="str">
        <f t="shared" si="27"/>
        <v/>
      </c>
      <c r="AP99" s="35" t="str">
        <f>IF('DQE marché-cadre'!$D102="","",'DQE marché-cadre'!$D102)</f>
        <v/>
      </c>
      <c r="AQ99" s="35" t="str">
        <f>IF('DQE marché-cadre'!$E102="","",'DQE marché-cadre'!$E102)</f>
        <v/>
      </c>
      <c r="AR99" s="77" t="str">
        <f>DQE!$F102</f>
        <v/>
      </c>
      <c r="AS99" s="77" t="str">
        <f>BPDE!$G102</f>
        <v/>
      </c>
      <c r="AT99" s="35" t="str">
        <f t="shared" si="28"/>
        <v/>
      </c>
    </row>
    <row r="100">
      <c r="A100" s="35" t="str">
        <f>IF(BPU!$A103="","",BPU!$A103)</f>
        <v/>
      </c>
      <c r="B100" s="44" t="str">
        <f>IF(BPU!$B103="","",BPU!$B103)</f>
        <v/>
      </c>
      <c r="C100" s="35" t="str">
        <f>IF(BPU!$C103="","",BPU!$C103)</f>
        <v/>
      </c>
      <c r="D100" s="44" t="str">
        <f>IF(DQE!$D103="","",DQE!$D103)</f>
        <v/>
      </c>
      <c r="E100" s="37" t="str">
        <f>IF(BPU!$D103="","",BPU!$D103)</f>
        <v/>
      </c>
      <c r="F100" s="35" t="str">
        <f t="shared" si="0"/>
        <v/>
      </c>
      <c r="G100" s="44" t="str">
        <f t="shared" si="1"/>
        <v/>
      </c>
      <c r="H100" s="36" t="n"/>
      <c r="I100" s="23" t="n"/>
      <c r="J100" s="36" t="n"/>
      <c r="K100" s="36" t="n"/>
      <c r="L100" s="44" t="str">
        <f t="shared" si="2"/>
        <v/>
      </c>
      <c r="M100" s="35" t="str">
        <f t="shared" si="3"/>
        <v/>
      </c>
      <c r="N100" s="35" t="str">
        <f t="shared" si="4"/>
        <v/>
      </c>
      <c r="O100" s="35" t="str">
        <f t="shared" si="5"/>
        <v/>
      </c>
      <c r="P100" s="35" t="str">
        <f t="shared" si="6"/>
        <v/>
      </c>
      <c r="Q100" s="35" t="str">
        <f t="shared" si="7"/>
        <v/>
      </c>
      <c r="R100" s="35" t="str">
        <f t="shared" si="8"/>
        <v/>
      </c>
      <c r="S100" s="35" t="str">
        <f t="shared" si="9"/>
        <v/>
      </c>
      <c r="T100" s="35" t="str">
        <f t="shared" si="10"/>
        <v/>
      </c>
      <c r="U100" s="35" t="str">
        <f t="shared" si="11"/>
        <v/>
      </c>
      <c r="V100" s="35" t="str">
        <f t="shared" si="12"/>
        <v/>
      </c>
      <c r="W100" s="77" t="str">
        <f t="shared" si="13"/>
        <v/>
      </c>
      <c r="X100" s="35" t="str">
        <f t="shared" si="14"/>
        <v/>
      </c>
      <c r="Y100" s="35" t="str">
        <f t="shared" si="15"/>
        <v/>
      </c>
      <c r="Z100" s="35" t="str">
        <f t="shared" si="16"/>
        <v/>
      </c>
      <c r="AA100" s="35" t="str">
        <f t="shared" si="17"/>
        <v/>
      </c>
      <c r="AB100" s="77">
        <f t="shared" si="29"/>
        <v>6336</v>
      </c>
      <c r="AC100" s="77">
        <f t="shared" si="30"/>
        <v>0</v>
      </c>
      <c r="AD100" s="77">
        <f t="shared" si="31"/>
        <v>0</v>
      </c>
      <c r="AE100" s="78" t="str">
        <f t="shared" si="18"/>
        <v/>
      </c>
      <c r="AF100" s="35" t="str">
        <f t="shared" si="19"/>
        <v/>
      </c>
      <c r="AG100" s="77" t="str">
        <f t="shared" si="20"/>
        <v/>
      </c>
      <c r="AH100" s="77" t="str">
        <f t="shared" si="21"/>
        <v/>
      </c>
      <c r="AI100" s="35">
        <f t="shared" si="22"/>
        <v>0</v>
      </c>
      <c r="AJ100" s="35">
        <f t="shared" si="23"/>
        <v>0</v>
      </c>
      <c r="AK100" s="35">
        <f t="shared" si="24"/>
        <v>0</v>
      </c>
      <c r="AL100" s="35">
        <f t="shared" si="25"/>
        <v>0</v>
      </c>
      <c r="AM100" s="35" t="n"/>
      <c r="AN100" s="44" t="str">
        <f t="shared" si="26"/>
        <v/>
      </c>
      <c r="AO100" s="44" t="str">
        <f t="shared" si="27"/>
        <v/>
      </c>
      <c r="AP100" s="35" t="str">
        <f>IF('DQE marché-cadre'!$D103="","",'DQE marché-cadre'!$D103)</f>
        <v/>
      </c>
      <c r="AQ100" s="35" t="str">
        <f>IF('DQE marché-cadre'!$E103="","",'DQE marché-cadre'!$E103)</f>
        <v/>
      </c>
      <c r="AR100" s="77" t="str">
        <f>DQE!$F103</f>
        <v/>
      </c>
      <c r="AS100" s="77" t="str">
        <f>BPDE!$G103</f>
        <v/>
      </c>
      <c r="AT100" s="35" t="str">
        <f t="shared" si="28"/>
        <v/>
      </c>
    </row>
    <row r="101">
      <c r="A101" s="35" t="str">
        <f>IF(BPU!$A104="","",BPU!$A104)</f>
        <v/>
      </c>
      <c r="B101" s="44" t="str">
        <f>IF(BPU!$B104="","",BPU!$B104)</f>
        <v/>
      </c>
      <c r="C101" s="35" t="str">
        <f>IF(BPU!$C104="","",BPU!$C104)</f>
        <v/>
      </c>
      <c r="D101" s="44" t="str">
        <f>IF(DQE!$D104="","",DQE!$D104)</f>
        <v/>
      </c>
      <c r="E101" s="37" t="str">
        <f>IF(BPU!$D104="","",BPU!$D104)</f>
        <v/>
      </c>
      <c r="F101" s="35" t="str">
        <f t="shared" si="0"/>
        <v/>
      </c>
      <c r="G101" s="44" t="str">
        <f t="shared" si="1"/>
        <v/>
      </c>
      <c r="H101" s="36" t="n"/>
      <c r="I101" s="23" t="n"/>
      <c r="J101" s="36" t="n"/>
      <c r="K101" s="36" t="n"/>
      <c r="L101" s="44" t="str">
        <f t="shared" si="2"/>
        <v/>
      </c>
      <c r="M101" s="35" t="str">
        <f t="shared" si="3"/>
        <v/>
      </c>
      <c r="N101" s="35" t="str">
        <f t="shared" si="4"/>
        <v/>
      </c>
      <c r="O101" s="35" t="str">
        <f t="shared" si="5"/>
        <v/>
      </c>
      <c r="P101" s="35" t="str">
        <f t="shared" si="6"/>
        <v/>
      </c>
      <c r="Q101" s="35" t="str">
        <f t="shared" si="7"/>
        <v/>
      </c>
      <c r="R101" s="35" t="str">
        <f t="shared" si="8"/>
        <v/>
      </c>
      <c r="S101" s="35" t="str">
        <f t="shared" si="9"/>
        <v/>
      </c>
      <c r="T101" s="35" t="str">
        <f t="shared" si="10"/>
        <v/>
      </c>
      <c r="U101" s="35" t="str">
        <f t="shared" si="11"/>
        <v/>
      </c>
      <c r="V101" s="35" t="str">
        <f t="shared" si="12"/>
        <v/>
      </c>
      <c r="W101" s="77" t="str">
        <f t="shared" si="13"/>
        <v/>
      </c>
      <c r="X101" s="35" t="str">
        <f t="shared" si="14"/>
        <v/>
      </c>
      <c r="Y101" s="35" t="str">
        <f t="shared" si="15"/>
        <v/>
      </c>
      <c r="Z101" s="35" t="str">
        <f t="shared" si="16"/>
        <v/>
      </c>
      <c r="AA101" s="35" t="str">
        <f t="shared" si="17"/>
        <v/>
      </c>
      <c r="AB101" s="77">
        <f t="shared" si="29"/>
        <v>6336</v>
      </c>
      <c r="AC101" s="77">
        <f t="shared" si="30"/>
        <v>0</v>
      </c>
      <c r="AD101" s="77">
        <f t="shared" si="31"/>
        <v>0</v>
      </c>
      <c r="AE101" s="78" t="str">
        <f t="shared" si="18"/>
        <v/>
      </c>
      <c r="AF101" s="35" t="str">
        <f t="shared" si="19"/>
        <v/>
      </c>
      <c r="AG101" s="77" t="str">
        <f t="shared" si="20"/>
        <v/>
      </c>
      <c r="AH101" s="77" t="str">
        <f t="shared" si="21"/>
        <v/>
      </c>
      <c r="AI101" s="35">
        <f t="shared" si="22"/>
        <v>0</v>
      </c>
      <c r="AJ101" s="35">
        <f t="shared" si="23"/>
        <v>0</v>
      </c>
      <c r="AK101" s="35">
        <f t="shared" si="24"/>
        <v>0</v>
      </c>
      <c r="AL101" s="35">
        <f t="shared" si="25"/>
        <v>0</v>
      </c>
      <c r="AM101" s="35" t="n"/>
      <c r="AN101" s="44" t="str">
        <f t="shared" si="26"/>
        <v/>
      </c>
      <c r="AO101" s="44" t="str">
        <f t="shared" si="27"/>
        <v/>
      </c>
      <c r="AP101" s="35" t="str">
        <f>IF('DQE marché-cadre'!$D104="","",'DQE marché-cadre'!$D104)</f>
        <v/>
      </c>
      <c r="AQ101" s="35" t="str">
        <f>IF('DQE marché-cadre'!$E104="","",'DQE marché-cadre'!$E104)</f>
        <v/>
      </c>
      <c r="AR101" s="77" t="str">
        <f>DQE!$F104</f>
        <v/>
      </c>
      <c r="AS101" s="77" t="str">
        <f>BPDE!$G104</f>
        <v/>
      </c>
      <c r="AT101" s="35" t="str">
        <f t="shared" si="28"/>
        <v/>
      </c>
    </row>
    <row r="102">
      <c r="A102" s="35" t="str">
        <f>IF(BPU!$A105="","",BPU!$A105)</f>
        <v/>
      </c>
      <c r="B102" s="44" t="str">
        <f>IF(BPU!$B105="","",BPU!$B105)</f>
        <v/>
      </c>
      <c r="C102" s="35" t="str">
        <f>IF(BPU!$C105="","",BPU!$C105)</f>
        <v/>
      </c>
      <c r="D102" s="44" t="str">
        <f>IF(DQE!$D105="","",DQE!$D105)</f>
        <v/>
      </c>
      <c r="E102" s="37" t="str">
        <f>IF(BPU!$D105="","",BPU!$D105)</f>
        <v/>
      </c>
      <c r="F102" s="35" t="str">
        <f t="shared" si="0"/>
        <v/>
      </c>
      <c r="G102" s="44" t="str">
        <f t="shared" si="1"/>
        <v/>
      </c>
      <c r="H102" s="36" t="n"/>
      <c r="I102" s="23" t="n"/>
      <c r="J102" s="36" t="n"/>
      <c r="K102" s="36" t="n"/>
      <c r="L102" s="44" t="str">
        <f t="shared" si="2"/>
        <v/>
      </c>
      <c r="M102" s="35" t="str">
        <f t="shared" si="3"/>
        <v/>
      </c>
      <c r="N102" s="35" t="str">
        <f t="shared" si="4"/>
        <v/>
      </c>
      <c r="O102" s="35" t="str">
        <f t="shared" si="5"/>
        <v/>
      </c>
      <c r="P102" s="35" t="str">
        <f t="shared" si="6"/>
        <v/>
      </c>
      <c r="Q102" s="35" t="str">
        <f t="shared" si="7"/>
        <v/>
      </c>
      <c r="R102" s="35" t="str">
        <f t="shared" si="8"/>
        <v/>
      </c>
      <c r="S102" s="35" t="str">
        <f t="shared" si="9"/>
        <v/>
      </c>
      <c r="T102" s="35" t="str">
        <f t="shared" si="10"/>
        <v/>
      </c>
      <c r="U102" s="35" t="str">
        <f t="shared" si="11"/>
        <v/>
      </c>
      <c r="V102" s="35" t="str">
        <f t="shared" si="12"/>
        <v/>
      </c>
      <c r="W102" s="77" t="str">
        <f t="shared" si="13"/>
        <v/>
      </c>
      <c r="X102" s="35" t="str">
        <f t="shared" si="14"/>
        <v/>
      </c>
      <c r="Y102" s="35" t="str">
        <f t="shared" si="15"/>
        <v/>
      </c>
      <c r="Z102" s="35" t="str">
        <f t="shared" si="16"/>
        <v/>
      </c>
      <c r="AA102" s="35" t="str">
        <f t="shared" si="17"/>
        <v/>
      </c>
      <c r="AB102" s="77">
        <f t="shared" si="29"/>
        <v>6336</v>
      </c>
      <c r="AC102" s="77">
        <f t="shared" si="30"/>
        <v>0</v>
      </c>
      <c r="AD102" s="77">
        <f t="shared" si="31"/>
        <v>0</v>
      </c>
      <c r="AE102" s="78" t="str">
        <f t="shared" si="18"/>
        <v/>
      </c>
      <c r="AF102" s="35" t="str">
        <f t="shared" si="19"/>
        <v/>
      </c>
      <c r="AG102" s="77" t="str">
        <f t="shared" si="20"/>
        <v/>
      </c>
      <c r="AH102" s="77" t="str">
        <f t="shared" si="21"/>
        <v/>
      </c>
      <c r="AI102" s="35">
        <f t="shared" si="22"/>
        <v>0</v>
      </c>
      <c r="AJ102" s="35">
        <f t="shared" si="23"/>
        <v>0</v>
      </c>
      <c r="AK102" s="35">
        <f t="shared" si="24"/>
        <v>0</v>
      </c>
      <c r="AL102" s="35">
        <f t="shared" si="25"/>
        <v>0</v>
      </c>
      <c r="AM102" s="35" t="n"/>
      <c r="AN102" s="44" t="str">
        <f t="shared" si="26"/>
        <v/>
      </c>
      <c r="AO102" s="44" t="str">
        <f t="shared" si="27"/>
        <v/>
      </c>
      <c r="AP102" s="35" t="str">
        <f>IF('DQE marché-cadre'!$D105="","",'DQE marché-cadre'!$D105)</f>
        <v/>
      </c>
      <c r="AQ102" s="35" t="str">
        <f>IF('DQE marché-cadre'!$E105="","",'DQE marché-cadre'!$E105)</f>
        <v/>
      </c>
      <c r="AR102" s="77" t="str">
        <f>DQE!$F105</f>
        <v/>
      </c>
      <c r="AS102" s="77" t="str">
        <f>BPDE!$G105</f>
        <v/>
      </c>
      <c r="AT102" s="35" t="str">
        <f t="shared" si="28"/>
        <v/>
      </c>
    </row>
    <row r="103">
      <c r="A103" s="35" t="str">
        <f>IF(BPU!$A106="","",BPU!$A106)</f>
        <v/>
      </c>
      <c r="B103" s="44" t="str">
        <f>IF(BPU!$B106="","",BPU!$B106)</f>
        <v/>
      </c>
      <c r="C103" s="35" t="str">
        <f>IF(BPU!$C106="","",BPU!$C106)</f>
        <v/>
      </c>
      <c r="D103" s="44" t="str">
        <f>IF(DQE!$D106="","",DQE!$D106)</f>
        <v/>
      </c>
      <c r="E103" s="37" t="str">
        <f>IF(BPU!$D106="","",BPU!$D106)</f>
        <v/>
      </c>
      <c r="F103" s="35" t="str">
        <f t="shared" si="0"/>
        <v/>
      </c>
      <c r="G103" s="44" t="str">
        <f t="shared" si="1"/>
        <v/>
      </c>
      <c r="H103" s="36" t="n"/>
      <c r="I103" s="23" t="n"/>
      <c r="J103" s="36" t="n"/>
      <c r="K103" s="36" t="n"/>
      <c r="L103" s="44" t="str">
        <f t="shared" si="2"/>
        <v/>
      </c>
      <c r="M103" s="35" t="str">
        <f t="shared" si="3"/>
        <v/>
      </c>
      <c r="N103" s="35" t="str">
        <f t="shared" si="4"/>
        <v/>
      </c>
      <c r="O103" s="35" t="str">
        <f t="shared" si="5"/>
        <v/>
      </c>
      <c r="P103" s="35" t="str">
        <f t="shared" si="6"/>
        <v/>
      </c>
      <c r="Q103" s="35" t="str">
        <f t="shared" si="7"/>
        <v/>
      </c>
      <c r="R103" s="35" t="str">
        <f t="shared" si="8"/>
        <v/>
      </c>
      <c r="S103" s="35" t="str">
        <f t="shared" si="9"/>
        <v/>
      </c>
      <c r="T103" s="35" t="str">
        <f t="shared" si="10"/>
        <v/>
      </c>
      <c r="U103" s="35" t="str">
        <f t="shared" si="11"/>
        <v/>
      </c>
      <c r="V103" s="35" t="str">
        <f t="shared" si="12"/>
        <v/>
      </c>
      <c r="W103" s="77" t="str">
        <f t="shared" si="13"/>
        <v/>
      </c>
      <c r="X103" s="35" t="str">
        <f t="shared" si="14"/>
        <v/>
      </c>
      <c r="Y103" s="35" t="str">
        <f t="shared" si="15"/>
        <v/>
      </c>
      <c r="Z103" s="35" t="str">
        <f t="shared" si="16"/>
        <v/>
      </c>
      <c r="AA103" s="35" t="str">
        <f t="shared" si="17"/>
        <v/>
      </c>
      <c r="AB103" s="77">
        <f t="shared" si="29"/>
        <v>6336</v>
      </c>
      <c r="AC103" s="77">
        <f t="shared" si="30"/>
        <v>0</v>
      </c>
      <c r="AD103" s="77">
        <f t="shared" si="31"/>
        <v>0</v>
      </c>
      <c r="AE103" s="78" t="str">
        <f t="shared" si="18"/>
        <v/>
      </c>
      <c r="AF103" s="35" t="str">
        <f t="shared" si="19"/>
        <v/>
      </c>
      <c r="AG103" s="77" t="str">
        <f t="shared" si="20"/>
        <v/>
      </c>
      <c r="AH103" s="77" t="str">
        <f t="shared" si="21"/>
        <v/>
      </c>
      <c r="AI103" s="35">
        <f t="shared" si="22"/>
        <v>0</v>
      </c>
      <c r="AJ103" s="35">
        <f t="shared" si="23"/>
        <v>0</v>
      </c>
      <c r="AK103" s="35">
        <f t="shared" si="24"/>
        <v>0</v>
      </c>
      <c r="AL103" s="35">
        <f t="shared" si="25"/>
        <v>0</v>
      </c>
      <c r="AM103" s="35" t="n"/>
      <c r="AN103" s="44" t="str">
        <f t="shared" si="26"/>
        <v/>
      </c>
      <c r="AO103" s="44" t="str">
        <f t="shared" si="27"/>
        <v/>
      </c>
      <c r="AP103" s="35" t="str">
        <f>IF('DQE marché-cadre'!$D106="","",'DQE marché-cadre'!$D106)</f>
        <v/>
      </c>
      <c r="AQ103" s="35" t="str">
        <f>IF('DQE marché-cadre'!$E106="","",'DQE marché-cadre'!$E106)</f>
        <v/>
      </c>
      <c r="AR103" s="77" t="str">
        <f>DQE!$F106</f>
        <v/>
      </c>
      <c r="AS103" s="77" t="str">
        <f>BPDE!$G106</f>
        <v/>
      </c>
      <c r="AT103" s="35" t="str">
        <f t="shared" si="28"/>
        <v/>
      </c>
    </row>
    <row r="104">
      <c r="A104" s="35" t="str">
        <f>IF(BPU!$A107="","",BPU!$A107)</f>
        <v/>
      </c>
      <c r="B104" s="44" t="str">
        <f>IF(BPU!$B107="","",BPU!$B107)</f>
        <v/>
      </c>
      <c r="C104" s="35" t="str">
        <f>IF(BPU!$C107="","",BPU!$C107)</f>
        <v/>
      </c>
      <c r="D104" s="44" t="str">
        <f>IF(DQE!$D107="","",DQE!$D107)</f>
        <v/>
      </c>
      <c r="E104" s="37" t="str">
        <f>IF(BPU!$D107="","",BPU!$D107)</f>
        <v/>
      </c>
      <c r="F104" s="35" t="str">
        <f t="shared" si="0"/>
        <v/>
      </c>
      <c r="G104" s="44" t="str">
        <f t="shared" si="1"/>
        <v/>
      </c>
      <c r="H104" s="36" t="n"/>
      <c r="I104" s="23" t="n"/>
      <c r="J104" s="36" t="n"/>
      <c r="K104" s="36" t="n"/>
      <c r="L104" s="44" t="str">
        <f t="shared" si="2"/>
        <v/>
      </c>
      <c r="M104" s="35" t="str">
        <f t="shared" si="3"/>
        <v/>
      </c>
      <c r="N104" s="35" t="str">
        <f t="shared" si="4"/>
        <v/>
      </c>
      <c r="O104" s="35" t="str">
        <f t="shared" si="5"/>
        <v/>
      </c>
      <c r="P104" s="35" t="str">
        <f t="shared" si="6"/>
        <v/>
      </c>
      <c r="Q104" s="35" t="str">
        <f t="shared" si="7"/>
        <v/>
      </c>
      <c r="R104" s="35" t="str">
        <f t="shared" si="8"/>
        <v/>
      </c>
      <c r="S104" s="35" t="str">
        <f t="shared" si="9"/>
        <v/>
      </c>
      <c r="T104" s="35" t="str">
        <f t="shared" si="10"/>
        <v/>
      </c>
      <c r="U104" s="35" t="str">
        <f t="shared" si="11"/>
        <v/>
      </c>
      <c r="V104" s="35" t="str">
        <f t="shared" si="12"/>
        <v/>
      </c>
      <c r="W104" s="77" t="str">
        <f t="shared" si="13"/>
        <v/>
      </c>
      <c r="X104" s="35" t="str">
        <f t="shared" si="14"/>
        <v/>
      </c>
      <c r="Y104" s="35" t="str">
        <f t="shared" si="15"/>
        <v/>
      </c>
      <c r="Z104" s="35" t="str">
        <f t="shared" si="16"/>
        <v/>
      </c>
      <c r="AA104" s="35" t="str">
        <f t="shared" si="17"/>
        <v/>
      </c>
      <c r="AB104" s="77">
        <f t="shared" si="29"/>
        <v>6336</v>
      </c>
      <c r="AC104" s="77">
        <f t="shared" si="30"/>
        <v>0</v>
      </c>
      <c r="AD104" s="77">
        <f t="shared" si="31"/>
        <v>0</v>
      </c>
      <c r="AE104" s="78" t="str">
        <f t="shared" si="18"/>
        <v/>
      </c>
      <c r="AF104" s="35" t="str">
        <f t="shared" si="19"/>
        <v/>
      </c>
      <c r="AG104" s="77" t="str">
        <f t="shared" si="20"/>
        <v/>
      </c>
      <c r="AH104" s="77" t="str">
        <f t="shared" si="21"/>
        <v/>
      </c>
      <c r="AI104" s="35">
        <f t="shared" si="22"/>
        <v>0</v>
      </c>
      <c r="AJ104" s="35">
        <f t="shared" si="23"/>
        <v>0</v>
      </c>
      <c r="AK104" s="35">
        <f t="shared" si="24"/>
        <v>0</v>
      </c>
      <c r="AL104" s="35">
        <f t="shared" si="25"/>
        <v>0</v>
      </c>
      <c r="AM104" s="35" t="n"/>
      <c r="AN104" s="44" t="str">
        <f t="shared" si="26"/>
        <v/>
      </c>
      <c r="AO104" s="44" t="str">
        <f t="shared" si="27"/>
        <v/>
      </c>
      <c r="AP104" s="35" t="str">
        <f>IF('DQE marché-cadre'!$D107="","",'DQE marché-cadre'!$D107)</f>
        <v/>
      </c>
      <c r="AQ104" s="35" t="str">
        <f>IF('DQE marché-cadre'!$E107="","",'DQE marché-cadre'!$E107)</f>
        <v/>
      </c>
      <c r="AR104" s="77" t="str">
        <f>DQE!$F107</f>
        <v/>
      </c>
      <c r="AS104" s="77" t="str">
        <f>BPDE!$G107</f>
        <v/>
      </c>
      <c r="AT104" s="35" t="str">
        <f t="shared" si="28"/>
        <v/>
      </c>
    </row>
    <row r="105">
      <c r="A105" s="35" t="str">
        <f>IF(BPU!$A108="","",BPU!$A108)</f>
        <v/>
      </c>
      <c r="B105" s="44" t="str">
        <f>IF(BPU!$B108="","",BPU!$B108)</f>
        <v/>
      </c>
      <c r="C105" s="35" t="str">
        <f>IF(BPU!$C108="","",BPU!$C108)</f>
        <v/>
      </c>
      <c r="D105" s="44" t="str">
        <f>IF(DQE!$D108="","",DQE!$D108)</f>
        <v/>
      </c>
      <c r="E105" s="37" t="str">
        <f>IF(BPU!$D108="","",BPU!$D108)</f>
        <v/>
      </c>
      <c r="F105" s="35" t="str">
        <f t="shared" si="0"/>
        <v/>
      </c>
      <c r="G105" s="44" t="str">
        <f t="shared" si="1"/>
        <v/>
      </c>
      <c r="H105" s="36" t="n"/>
      <c r="I105" s="23" t="n"/>
      <c r="J105" s="36" t="n"/>
      <c r="K105" s="36" t="n"/>
      <c r="L105" s="44" t="str">
        <f t="shared" si="2"/>
        <v/>
      </c>
      <c r="M105" s="35" t="str">
        <f t="shared" si="3"/>
        <v/>
      </c>
      <c r="N105" s="35" t="str">
        <f t="shared" si="4"/>
        <v/>
      </c>
      <c r="O105" s="35" t="str">
        <f t="shared" si="5"/>
        <v/>
      </c>
      <c r="P105" s="35" t="str">
        <f t="shared" si="6"/>
        <v/>
      </c>
      <c r="Q105" s="35" t="str">
        <f t="shared" si="7"/>
        <v/>
      </c>
      <c r="R105" s="35" t="str">
        <f t="shared" si="8"/>
        <v/>
      </c>
      <c r="S105" s="35" t="str">
        <f t="shared" si="9"/>
        <v/>
      </c>
      <c r="T105" s="35" t="str">
        <f t="shared" si="10"/>
        <v/>
      </c>
      <c r="U105" s="35" t="str">
        <f t="shared" si="11"/>
        <v/>
      </c>
      <c r="V105" s="35" t="str">
        <f t="shared" si="12"/>
        <v/>
      </c>
      <c r="W105" s="77" t="str">
        <f t="shared" si="13"/>
        <v/>
      </c>
      <c r="X105" s="35" t="str">
        <f t="shared" si="14"/>
        <v/>
      </c>
      <c r="Y105" s="35" t="str">
        <f t="shared" si="15"/>
        <v/>
      </c>
      <c r="Z105" s="35" t="str">
        <f t="shared" si="16"/>
        <v/>
      </c>
      <c r="AA105" s="35" t="str">
        <f t="shared" si="17"/>
        <v/>
      </c>
      <c r="AB105" s="77">
        <f t="shared" si="29"/>
        <v>6336</v>
      </c>
      <c r="AC105" s="77">
        <f t="shared" si="30"/>
        <v>0</v>
      </c>
      <c r="AD105" s="77">
        <f t="shared" si="31"/>
        <v>0</v>
      </c>
      <c r="AE105" s="78" t="str">
        <f t="shared" si="18"/>
        <v/>
      </c>
      <c r="AF105" s="35" t="str">
        <f t="shared" si="19"/>
        <v/>
      </c>
      <c r="AG105" s="77" t="str">
        <f t="shared" si="20"/>
        <v/>
      </c>
      <c r="AH105" s="77" t="str">
        <f t="shared" si="21"/>
        <v/>
      </c>
      <c r="AI105" s="35">
        <f t="shared" si="22"/>
        <v>0</v>
      </c>
      <c r="AJ105" s="35">
        <f t="shared" si="23"/>
        <v>0</v>
      </c>
      <c r="AK105" s="35">
        <f t="shared" si="24"/>
        <v>0</v>
      </c>
      <c r="AL105" s="35">
        <f t="shared" si="25"/>
        <v>0</v>
      </c>
      <c r="AM105" s="35" t="n"/>
      <c r="AN105" s="44" t="str">
        <f t="shared" si="26"/>
        <v/>
      </c>
      <c r="AO105" s="44" t="str">
        <f t="shared" si="27"/>
        <v/>
      </c>
      <c r="AP105" s="35" t="str">
        <f>IF('DQE marché-cadre'!$D108="","",'DQE marché-cadre'!$D108)</f>
        <v/>
      </c>
      <c r="AQ105" s="35" t="str">
        <f>IF('DQE marché-cadre'!$E108="","",'DQE marché-cadre'!$E108)</f>
        <v/>
      </c>
      <c r="AR105" s="77" t="str">
        <f>DQE!$F108</f>
        <v/>
      </c>
      <c r="AS105" s="77" t="str">
        <f>BPDE!$G108</f>
        <v/>
      </c>
      <c r="AT105" s="35" t="str">
        <f t="shared" si="28"/>
        <v/>
      </c>
    </row>
    <row r="106">
      <c r="A106" s="35" t="str">
        <f>IF(BPU!$A109="","",BPU!$A109)</f>
        <v/>
      </c>
      <c r="B106" s="44" t="str">
        <f>IF(BPU!$B109="","",BPU!$B109)</f>
        <v/>
      </c>
      <c r="C106" s="35" t="str">
        <f>IF(BPU!$C109="","",BPU!$C109)</f>
        <v/>
      </c>
      <c r="D106" s="44" t="str">
        <f>IF(DQE!$D109="","",DQE!$D109)</f>
        <v/>
      </c>
      <c r="E106" s="37" t="str">
        <f>IF(BPU!$D109="","",BPU!$D109)</f>
        <v/>
      </c>
      <c r="F106" s="35" t="str">
        <f t="shared" si="0"/>
        <v/>
      </c>
      <c r="G106" s="44" t="str">
        <f t="shared" si="1"/>
        <v/>
      </c>
      <c r="H106" s="36" t="n"/>
      <c r="I106" s="23" t="n"/>
      <c r="J106" s="36" t="n"/>
      <c r="K106" s="36" t="n"/>
      <c r="L106" s="44" t="str">
        <f t="shared" si="2"/>
        <v/>
      </c>
      <c r="M106" s="35" t="str">
        <f t="shared" si="3"/>
        <v/>
      </c>
      <c r="N106" s="35" t="str">
        <f t="shared" si="4"/>
        <v/>
      </c>
      <c r="O106" s="35" t="str">
        <f t="shared" si="5"/>
        <v/>
      </c>
      <c r="P106" s="35" t="str">
        <f t="shared" si="6"/>
        <v/>
      </c>
      <c r="Q106" s="35" t="str">
        <f t="shared" si="7"/>
        <v/>
      </c>
      <c r="R106" s="35" t="str">
        <f t="shared" si="8"/>
        <v/>
      </c>
      <c r="S106" s="35" t="str">
        <f t="shared" si="9"/>
        <v/>
      </c>
      <c r="T106" s="35" t="str">
        <f t="shared" si="10"/>
        <v/>
      </c>
      <c r="U106" s="35" t="str">
        <f t="shared" si="11"/>
        <v/>
      </c>
      <c r="V106" s="35" t="str">
        <f t="shared" si="12"/>
        <v/>
      </c>
      <c r="W106" s="77" t="str">
        <f t="shared" si="13"/>
        <v/>
      </c>
      <c r="X106" s="35" t="str">
        <f t="shared" si="14"/>
        <v/>
      </c>
      <c r="Y106" s="35" t="str">
        <f t="shared" si="15"/>
        <v/>
      </c>
      <c r="Z106" s="35" t="str">
        <f t="shared" si="16"/>
        <v/>
      </c>
      <c r="AA106" s="35" t="str">
        <f t="shared" si="17"/>
        <v/>
      </c>
      <c r="AB106" s="77">
        <f t="shared" si="29"/>
        <v>6336</v>
      </c>
      <c r="AC106" s="77">
        <f t="shared" si="30"/>
        <v>0</v>
      </c>
      <c r="AD106" s="77">
        <f t="shared" si="31"/>
        <v>0</v>
      </c>
      <c r="AE106" s="78" t="str">
        <f t="shared" si="18"/>
        <v/>
      </c>
      <c r="AF106" s="35" t="str">
        <f t="shared" si="19"/>
        <v/>
      </c>
      <c r="AG106" s="77" t="str">
        <f t="shared" si="20"/>
        <v/>
      </c>
      <c r="AH106" s="77" t="str">
        <f t="shared" si="21"/>
        <v/>
      </c>
      <c r="AI106" s="35">
        <f t="shared" si="22"/>
        <v>0</v>
      </c>
      <c r="AJ106" s="35">
        <f t="shared" si="23"/>
        <v>0</v>
      </c>
      <c r="AK106" s="35">
        <f t="shared" si="24"/>
        <v>0</v>
      </c>
      <c r="AL106" s="35">
        <f t="shared" si="25"/>
        <v>0</v>
      </c>
      <c r="AM106" s="35" t="n"/>
      <c r="AN106" s="44" t="str">
        <f t="shared" si="26"/>
        <v/>
      </c>
      <c r="AO106" s="44" t="str">
        <f t="shared" si="27"/>
        <v/>
      </c>
      <c r="AP106" s="35" t="str">
        <f>IF('DQE marché-cadre'!$D109="","",'DQE marché-cadre'!$D109)</f>
        <v/>
      </c>
      <c r="AQ106" s="35" t="str">
        <f>IF('DQE marché-cadre'!$E109="","",'DQE marché-cadre'!$E109)</f>
        <v/>
      </c>
      <c r="AR106" s="77" t="str">
        <f>DQE!$F109</f>
        <v/>
      </c>
      <c r="AS106" s="77" t="str">
        <f>BPDE!$G109</f>
        <v/>
      </c>
      <c r="AT106" s="35" t="str">
        <f t="shared" si="28"/>
        <v/>
      </c>
    </row>
    <row r="107">
      <c r="A107" s="35" t="str">
        <f>IF(BPU!$A110="","",BPU!$A110)</f>
        <v/>
      </c>
      <c r="B107" s="44" t="str">
        <f>IF(BPU!$B110="","",BPU!$B110)</f>
        <v/>
      </c>
      <c r="C107" s="35" t="str">
        <f>IF(BPU!$C110="","",BPU!$C110)</f>
        <v/>
      </c>
      <c r="D107" s="44" t="str">
        <f>IF(DQE!$D110="","",DQE!$D110)</f>
        <v/>
      </c>
      <c r="E107" s="37" t="str">
        <f>IF(BPU!$D110="","",BPU!$D110)</f>
        <v/>
      </c>
      <c r="F107" s="35" t="str">
        <f t="shared" si="0"/>
        <v/>
      </c>
      <c r="G107" s="44" t="str">
        <f t="shared" si="1"/>
        <v/>
      </c>
      <c r="H107" s="36" t="n"/>
      <c r="I107" s="23" t="n"/>
      <c r="J107" s="36" t="n"/>
      <c r="K107" s="36" t="n"/>
      <c r="L107" s="44" t="str">
        <f t="shared" si="2"/>
        <v/>
      </c>
      <c r="M107" s="35" t="str">
        <f t="shared" si="3"/>
        <v/>
      </c>
      <c r="N107" s="35" t="str">
        <f t="shared" si="4"/>
        <v/>
      </c>
      <c r="O107" s="35" t="str">
        <f t="shared" si="5"/>
        <v/>
      </c>
      <c r="P107" s="35" t="str">
        <f t="shared" si="6"/>
        <v/>
      </c>
      <c r="Q107" s="35" t="str">
        <f t="shared" si="7"/>
        <v/>
      </c>
      <c r="R107" s="35" t="str">
        <f t="shared" si="8"/>
        <v/>
      </c>
      <c r="S107" s="35" t="str">
        <f t="shared" si="9"/>
        <v/>
      </c>
      <c r="T107" s="35" t="str">
        <f t="shared" si="10"/>
        <v/>
      </c>
      <c r="U107" s="35" t="str">
        <f t="shared" si="11"/>
        <v/>
      </c>
      <c r="V107" s="35" t="str">
        <f t="shared" si="12"/>
        <v/>
      </c>
      <c r="W107" s="77" t="str">
        <f t="shared" si="13"/>
        <v/>
      </c>
      <c r="X107" s="35" t="str">
        <f t="shared" si="14"/>
        <v/>
      </c>
      <c r="Y107" s="35" t="str">
        <f t="shared" si="15"/>
        <v/>
      </c>
      <c r="Z107" s="35" t="str">
        <f t="shared" si="16"/>
        <v/>
      </c>
      <c r="AA107" s="35" t="str">
        <f t="shared" si="17"/>
        <v/>
      </c>
      <c r="AB107" s="77">
        <f t="shared" si="29"/>
        <v>6336</v>
      </c>
      <c r="AC107" s="77">
        <f t="shared" si="30"/>
        <v>0</v>
      </c>
      <c r="AD107" s="77">
        <f t="shared" si="31"/>
        <v>0</v>
      </c>
      <c r="AE107" s="78" t="str">
        <f t="shared" si="18"/>
        <v/>
      </c>
      <c r="AF107" s="35" t="str">
        <f t="shared" si="19"/>
        <v/>
      </c>
      <c r="AG107" s="77" t="str">
        <f t="shared" si="20"/>
        <v/>
      </c>
      <c r="AH107" s="77" t="str">
        <f t="shared" si="21"/>
        <v/>
      </c>
      <c r="AI107" s="35">
        <f t="shared" si="22"/>
        <v>0</v>
      </c>
      <c r="AJ107" s="35">
        <f t="shared" si="23"/>
        <v>0</v>
      </c>
      <c r="AK107" s="35">
        <f t="shared" si="24"/>
        <v>0</v>
      </c>
      <c r="AL107" s="35">
        <f t="shared" si="25"/>
        <v>0</v>
      </c>
      <c r="AM107" s="35" t="n"/>
      <c r="AN107" s="44" t="str">
        <f t="shared" si="26"/>
        <v/>
      </c>
      <c r="AO107" s="44" t="str">
        <f t="shared" si="27"/>
        <v/>
      </c>
      <c r="AP107" s="35" t="str">
        <f>IF('DQE marché-cadre'!$D110="","",'DQE marché-cadre'!$D110)</f>
        <v/>
      </c>
      <c r="AQ107" s="35" t="str">
        <f>IF('DQE marché-cadre'!$E110="","",'DQE marché-cadre'!$E110)</f>
        <v/>
      </c>
      <c r="AR107" s="77" t="str">
        <f>DQE!$F110</f>
        <v/>
      </c>
      <c r="AS107" s="77" t="str">
        <f>BPDE!$G110</f>
        <v/>
      </c>
      <c r="AT107" s="35" t="str">
        <f t="shared" si="28"/>
        <v/>
      </c>
    </row>
    <row r="108">
      <c r="A108" s="35" t="str">
        <f>IF(BPU!$A111="","",BPU!$A111)</f>
        <v/>
      </c>
      <c r="B108" s="44" t="str">
        <f>IF(BPU!$B111="","",BPU!$B111)</f>
        <v/>
      </c>
      <c r="C108" s="35" t="str">
        <f>IF(BPU!$C111="","",BPU!$C111)</f>
        <v/>
      </c>
      <c r="D108" s="44" t="str">
        <f>IF(DQE!$D111="","",DQE!$D111)</f>
        <v/>
      </c>
      <c r="E108" s="37" t="str">
        <f>IF(BPU!$D111="","",BPU!$D111)</f>
        <v/>
      </c>
      <c r="F108" s="35" t="str">
        <f t="shared" si="0"/>
        <v/>
      </c>
      <c r="G108" s="44" t="str">
        <f t="shared" si="1"/>
        <v/>
      </c>
      <c r="H108" s="36" t="n"/>
      <c r="I108" s="23" t="n"/>
      <c r="J108" s="36" t="n"/>
      <c r="K108" s="36" t="n"/>
      <c r="L108" s="44" t="str">
        <f t="shared" si="2"/>
        <v/>
      </c>
      <c r="M108" s="35" t="str">
        <f t="shared" si="3"/>
        <v/>
      </c>
      <c r="N108" s="35" t="str">
        <f t="shared" si="4"/>
        <v/>
      </c>
      <c r="O108" s="35" t="str">
        <f t="shared" si="5"/>
        <v/>
      </c>
      <c r="P108" s="35" t="str">
        <f t="shared" si="6"/>
        <v/>
      </c>
      <c r="Q108" s="35" t="str">
        <f t="shared" si="7"/>
        <v/>
      </c>
      <c r="R108" s="35" t="str">
        <f t="shared" si="8"/>
        <v/>
      </c>
      <c r="S108" s="35" t="str">
        <f t="shared" si="9"/>
        <v/>
      </c>
      <c r="T108" s="35" t="str">
        <f t="shared" si="10"/>
        <v/>
      </c>
      <c r="U108" s="35" t="str">
        <f t="shared" si="11"/>
        <v/>
      </c>
      <c r="V108" s="35" t="str">
        <f t="shared" si="12"/>
        <v/>
      </c>
      <c r="W108" s="77" t="str">
        <f t="shared" si="13"/>
        <v/>
      </c>
      <c r="X108" s="35" t="str">
        <f t="shared" si="14"/>
        <v/>
      </c>
      <c r="Y108" s="35" t="str">
        <f t="shared" si="15"/>
        <v/>
      </c>
      <c r="Z108" s="35" t="str">
        <f t="shared" si="16"/>
        <v/>
      </c>
      <c r="AA108" s="35" t="str">
        <f t="shared" si="17"/>
        <v/>
      </c>
      <c r="AB108" s="77">
        <f t="shared" si="29"/>
        <v>6336</v>
      </c>
      <c r="AC108" s="77">
        <f t="shared" si="30"/>
        <v>0</v>
      </c>
      <c r="AD108" s="77">
        <f t="shared" si="31"/>
        <v>0</v>
      </c>
      <c r="AE108" s="78" t="str">
        <f t="shared" si="18"/>
        <v/>
      </c>
      <c r="AF108" s="35" t="str">
        <f t="shared" si="19"/>
        <v/>
      </c>
      <c r="AG108" s="77" t="str">
        <f t="shared" si="20"/>
        <v/>
      </c>
      <c r="AH108" s="77" t="str">
        <f t="shared" si="21"/>
        <v/>
      </c>
      <c r="AI108" s="35">
        <f t="shared" si="22"/>
        <v>0</v>
      </c>
      <c r="AJ108" s="35">
        <f t="shared" si="23"/>
        <v>0</v>
      </c>
      <c r="AK108" s="35">
        <f t="shared" si="24"/>
        <v>0</v>
      </c>
      <c r="AL108" s="35">
        <f t="shared" si="25"/>
        <v>0</v>
      </c>
      <c r="AM108" s="35" t="n"/>
      <c r="AN108" s="44" t="str">
        <f t="shared" si="26"/>
        <v/>
      </c>
      <c r="AO108" s="44" t="str">
        <f t="shared" si="27"/>
        <v/>
      </c>
      <c r="AP108" s="35" t="str">
        <f>IF('DQE marché-cadre'!$D111="","",'DQE marché-cadre'!$D111)</f>
        <v/>
      </c>
      <c r="AQ108" s="35" t="str">
        <f>IF('DQE marché-cadre'!$E111="","",'DQE marché-cadre'!$E111)</f>
        <v/>
      </c>
      <c r="AR108" s="77" t="str">
        <f>DQE!$F111</f>
        <v/>
      </c>
      <c r="AS108" s="77" t="str">
        <f>BPDE!$G111</f>
        <v/>
      </c>
      <c r="AT108" s="35" t="str">
        <f t="shared" si="28"/>
        <v/>
      </c>
    </row>
    <row r="109">
      <c r="A109" s="35" t="str">
        <f>IF(BPU!$A112="","",BPU!$A112)</f>
        <v/>
      </c>
      <c r="B109" s="44" t="str">
        <f>IF(BPU!$B112="","",BPU!$B112)</f>
        <v/>
      </c>
      <c r="C109" s="35" t="str">
        <f>IF(BPU!$C112="","",BPU!$C112)</f>
        <v/>
      </c>
      <c r="D109" s="44" t="str">
        <f>IF(DQE!$D112="","",DQE!$D112)</f>
        <v/>
      </c>
      <c r="E109" s="37" t="str">
        <f>IF(BPU!$D112="","",BPU!$D112)</f>
        <v/>
      </c>
      <c r="F109" s="35" t="str">
        <f t="shared" si="0"/>
        <v/>
      </c>
      <c r="G109" s="44" t="str">
        <f t="shared" si="1"/>
        <v/>
      </c>
      <c r="H109" s="36" t="n"/>
      <c r="I109" s="23" t="n"/>
      <c r="J109" s="36" t="n"/>
      <c r="K109" s="36" t="n"/>
      <c r="L109" s="44" t="str">
        <f t="shared" si="2"/>
        <v/>
      </c>
      <c r="M109" s="35" t="str">
        <f t="shared" si="3"/>
        <v/>
      </c>
      <c r="N109" s="35" t="str">
        <f t="shared" si="4"/>
        <v/>
      </c>
      <c r="O109" s="35" t="str">
        <f t="shared" si="5"/>
        <v/>
      </c>
      <c r="P109" s="35" t="str">
        <f t="shared" si="6"/>
        <v/>
      </c>
      <c r="Q109" s="35" t="str">
        <f t="shared" si="7"/>
        <v/>
      </c>
      <c r="R109" s="35" t="str">
        <f t="shared" si="8"/>
        <v/>
      </c>
      <c r="S109" s="35" t="str">
        <f t="shared" si="9"/>
        <v/>
      </c>
      <c r="T109" s="35" t="str">
        <f t="shared" si="10"/>
        <v/>
      </c>
      <c r="U109" s="35" t="str">
        <f t="shared" si="11"/>
        <v/>
      </c>
      <c r="V109" s="35" t="str">
        <f t="shared" si="12"/>
        <v/>
      </c>
      <c r="W109" s="77" t="str">
        <f t="shared" si="13"/>
        <v/>
      </c>
      <c r="X109" s="35" t="str">
        <f t="shared" si="14"/>
        <v/>
      </c>
      <c r="Y109" s="35" t="str">
        <f t="shared" si="15"/>
        <v/>
      </c>
      <c r="Z109" s="35" t="str">
        <f t="shared" si="16"/>
        <v/>
      </c>
      <c r="AA109" s="35" t="str">
        <f t="shared" si="17"/>
        <v/>
      </c>
      <c r="AB109" s="77">
        <f t="shared" si="29"/>
        <v>6336</v>
      </c>
      <c r="AC109" s="77">
        <f t="shared" si="30"/>
        <v>0</v>
      </c>
      <c r="AD109" s="77">
        <f t="shared" si="31"/>
        <v>0</v>
      </c>
      <c r="AE109" s="78" t="str">
        <f t="shared" si="18"/>
        <v/>
      </c>
      <c r="AF109" s="35" t="str">
        <f t="shared" si="19"/>
        <v/>
      </c>
      <c r="AG109" s="77" t="str">
        <f t="shared" si="20"/>
        <v/>
      </c>
      <c r="AH109" s="77" t="str">
        <f t="shared" si="21"/>
        <v/>
      </c>
      <c r="AI109" s="35">
        <f t="shared" si="22"/>
        <v>0</v>
      </c>
      <c r="AJ109" s="35">
        <f t="shared" si="23"/>
        <v>0</v>
      </c>
      <c r="AK109" s="35">
        <f t="shared" si="24"/>
        <v>0</v>
      </c>
      <c r="AL109" s="35">
        <f t="shared" si="25"/>
        <v>0</v>
      </c>
      <c r="AM109" s="35" t="n"/>
      <c r="AN109" s="44" t="str">
        <f t="shared" si="26"/>
        <v/>
      </c>
      <c r="AO109" s="44" t="str">
        <f t="shared" si="27"/>
        <v/>
      </c>
      <c r="AP109" s="35" t="str">
        <f>IF('DQE marché-cadre'!$D112="","",'DQE marché-cadre'!$D112)</f>
        <v/>
      </c>
      <c r="AQ109" s="35" t="str">
        <f>IF('DQE marché-cadre'!$E112="","",'DQE marché-cadre'!$E112)</f>
        <v/>
      </c>
      <c r="AR109" s="77" t="str">
        <f>DQE!$F112</f>
        <v/>
      </c>
      <c r="AS109" s="77" t="str">
        <f>BPDE!$G112</f>
        <v/>
      </c>
      <c r="AT109" s="35" t="str">
        <f t="shared" si="28"/>
        <v/>
      </c>
    </row>
    <row r="110">
      <c r="A110" s="35" t="str">
        <f>IF(BPU!$A113="","",BPU!$A113)</f>
        <v/>
      </c>
      <c r="B110" s="44" t="str">
        <f>IF(BPU!$B113="","",BPU!$B113)</f>
        <v/>
      </c>
      <c r="C110" s="35" t="str">
        <f>IF(BPU!$C113="","",BPU!$C113)</f>
        <v/>
      </c>
      <c r="D110" s="44" t="str">
        <f>IF(DQE!$D113="","",DQE!$D113)</f>
        <v/>
      </c>
      <c r="E110" s="37" t="str">
        <f>IF(BPU!$D113="","",BPU!$D113)</f>
        <v/>
      </c>
      <c r="F110" s="35" t="str">
        <f t="shared" si="0"/>
        <v/>
      </c>
      <c r="G110" s="44" t="str">
        <f t="shared" si="1"/>
        <v/>
      </c>
      <c r="H110" s="36" t="n"/>
      <c r="I110" s="23" t="n"/>
      <c r="J110" s="36" t="n"/>
      <c r="K110" s="36" t="n"/>
      <c r="L110" s="44" t="str">
        <f t="shared" si="2"/>
        <v/>
      </c>
      <c r="M110" s="35" t="str">
        <f t="shared" si="3"/>
        <v/>
      </c>
      <c r="N110" s="35" t="str">
        <f t="shared" si="4"/>
        <v/>
      </c>
      <c r="O110" s="35" t="str">
        <f t="shared" si="5"/>
        <v/>
      </c>
      <c r="P110" s="35" t="str">
        <f t="shared" si="6"/>
        <v/>
      </c>
      <c r="Q110" s="35" t="str">
        <f t="shared" si="7"/>
        <v/>
      </c>
      <c r="R110" s="35" t="str">
        <f t="shared" si="8"/>
        <v/>
      </c>
      <c r="S110" s="35" t="str">
        <f t="shared" si="9"/>
        <v/>
      </c>
      <c r="T110" s="35" t="str">
        <f t="shared" si="10"/>
        <v/>
      </c>
      <c r="U110" s="35" t="str">
        <f t="shared" si="11"/>
        <v/>
      </c>
      <c r="V110" s="35" t="str">
        <f t="shared" si="12"/>
        <v/>
      </c>
      <c r="W110" s="77" t="str">
        <f t="shared" si="13"/>
        <v/>
      </c>
      <c r="X110" s="35" t="str">
        <f t="shared" si="14"/>
        <v/>
      </c>
      <c r="Y110" s="35" t="str">
        <f t="shared" si="15"/>
        <v/>
      </c>
      <c r="Z110" s="35" t="str">
        <f t="shared" si="16"/>
        <v/>
      </c>
      <c r="AA110" s="35" t="str">
        <f t="shared" si="17"/>
        <v/>
      </c>
      <c r="AB110" s="77">
        <f t="shared" si="29"/>
        <v>6336</v>
      </c>
      <c r="AC110" s="77">
        <f t="shared" si="30"/>
        <v>0</v>
      </c>
      <c r="AD110" s="77">
        <f t="shared" si="31"/>
        <v>0</v>
      </c>
      <c r="AE110" s="78" t="str">
        <f t="shared" si="18"/>
        <v/>
      </c>
      <c r="AF110" s="35" t="str">
        <f t="shared" si="19"/>
        <v/>
      </c>
      <c r="AG110" s="77" t="str">
        <f t="shared" si="20"/>
        <v/>
      </c>
      <c r="AH110" s="77" t="str">
        <f t="shared" si="21"/>
        <v/>
      </c>
      <c r="AI110" s="35">
        <f t="shared" si="22"/>
        <v>0</v>
      </c>
      <c r="AJ110" s="35">
        <f t="shared" si="23"/>
        <v>0</v>
      </c>
      <c r="AK110" s="35">
        <f t="shared" si="24"/>
        <v>0</v>
      </c>
      <c r="AL110" s="35">
        <f t="shared" si="25"/>
        <v>0</v>
      </c>
      <c r="AM110" s="35" t="n"/>
      <c r="AN110" s="44" t="str">
        <f t="shared" si="26"/>
        <v/>
      </c>
      <c r="AO110" s="44" t="str">
        <f t="shared" si="27"/>
        <v/>
      </c>
      <c r="AP110" s="35" t="str">
        <f>IF('DQE marché-cadre'!$D113="","",'DQE marché-cadre'!$D113)</f>
        <v/>
      </c>
      <c r="AQ110" s="35" t="str">
        <f>IF('DQE marché-cadre'!$E113="","",'DQE marché-cadre'!$E113)</f>
        <v/>
      </c>
      <c r="AR110" s="77" t="str">
        <f>DQE!$F113</f>
        <v/>
      </c>
      <c r="AS110" s="77" t="str">
        <f>BPDE!$G113</f>
        <v/>
      </c>
      <c r="AT110" s="35" t="str">
        <f t="shared" si="28"/>
        <v/>
      </c>
    </row>
    <row r="111">
      <c r="A111" s="35" t="str">
        <f>IF(BPU!$A114="","",BPU!$A114)</f>
        <v/>
      </c>
      <c r="B111" s="44" t="str">
        <f>IF(BPU!$B114="","",BPU!$B114)</f>
        <v/>
      </c>
      <c r="C111" s="35" t="str">
        <f>IF(BPU!$C114="","",BPU!$C114)</f>
        <v/>
      </c>
      <c r="D111" s="44" t="str">
        <f>IF(DQE!$D114="","",DQE!$D114)</f>
        <v/>
      </c>
      <c r="E111" s="37" t="str">
        <f>IF(BPU!$D114="","",BPU!$D114)</f>
        <v/>
      </c>
      <c r="F111" s="35" t="str">
        <f t="shared" si="0"/>
        <v/>
      </c>
      <c r="G111" s="44" t="str">
        <f t="shared" si="1"/>
        <v/>
      </c>
      <c r="H111" s="36" t="n"/>
      <c r="I111" s="23" t="n"/>
      <c r="J111" s="36" t="n"/>
      <c r="K111" s="36" t="n"/>
      <c r="L111" s="44" t="str">
        <f t="shared" si="2"/>
        <v/>
      </c>
      <c r="M111" s="35" t="str">
        <f t="shared" si="3"/>
        <v/>
      </c>
      <c r="N111" s="35" t="str">
        <f t="shared" si="4"/>
        <v/>
      </c>
      <c r="O111" s="35" t="str">
        <f t="shared" si="5"/>
        <v/>
      </c>
      <c r="P111" s="35" t="str">
        <f t="shared" si="6"/>
        <v/>
      </c>
      <c r="Q111" s="35" t="str">
        <f t="shared" si="7"/>
        <v/>
      </c>
      <c r="R111" s="35" t="str">
        <f t="shared" si="8"/>
        <v/>
      </c>
      <c r="S111" s="35" t="str">
        <f t="shared" si="9"/>
        <v/>
      </c>
      <c r="T111" s="35" t="str">
        <f t="shared" si="10"/>
        <v/>
      </c>
      <c r="U111" s="35" t="str">
        <f t="shared" si="11"/>
        <v/>
      </c>
      <c r="V111" s="35" t="str">
        <f t="shared" si="12"/>
        <v/>
      </c>
      <c r="W111" s="77" t="str">
        <f t="shared" si="13"/>
        <v/>
      </c>
      <c r="X111" s="35" t="str">
        <f t="shared" si="14"/>
        <v/>
      </c>
      <c r="Y111" s="35" t="str">
        <f t="shared" si="15"/>
        <v/>
      </c>
      <c r="Z111" s="35" t="str">
        <f t="shared" si="16"/>
        <v/>
      </c>
      <c r="AA111" s="35" t="str">
        <f t="shared" si="17"/>
        <v/>
      </c>
      <c r="AB111" s="77">
        <f t="shared" si="29"/>
        <v>6336</v>
      </c>
      <c r="AC111" s="77">
        <f t="shared" si="30"/>
        <v>0</v>
      </c>
      <c r="AD111" s="77">
        <f t="shared" si="31"/>
        <v>0</v>
      </c>
      <c r="AE111" s="78" t="str">
        <f t="shared" si="18"/>
        <v/>
      </c>
      <c r="AF111" s="35" t="str">
        <f t="shared" si="19"/>
        <v/>
      </c>
      <c r="AG111" s="77" t="str">
        <f t="shared" si="20"/>
        <v/>
      </c>
      <c r="AH111" s="77" t="str">
        <f t="shared" si="21"/>
        <v/>
      </c>
      <c r="AI111" s="35">
        <f t="shared" si="22"/>
        <v>0</v>
      </c>
      <c r="AJ111" s="35">
        <f t="shared" si="23"/>
        <v>0</v>
      </c>
      <c r="AK111" s="35">
        <f t="shared" si="24"/>
        <v>0</v>
      </c>
      <c r="AL111" s="35">
        <f t="shared" si="25"/>
        <v>0</v>
      </c>
      <c r="AM111" s="35" t="n"/>
      <c r="AN111" s="44" t="str">
        <f t="shared" si="26"/>
        <v/>
      </c>
      <c r="AO111" s="44" t="str">
        <f t="shared" si="27"/>
        <v/>
      </c>
      <c r="AP111" s="35" t="str">
        <f>IF('DQE marché-cadre'!$D114="","",'DQE marché-cadre'!$D114)</f>
        <v/>
      </c>
      <c r="AQ111" s="35" t="str">
        <f>IF('DQE marché-cadre'!$E114="","",'DQE marché-cadre'!$E114)</f>
        <v/>
      </c>
      <c r="AR111" s="77" t="str">
        <f>DQE!$F114</f>
        <v/>
      </c>
      <c r="AS111" s="77" t="str">
        <f>BPDE!$G114</f>
        <v/>
      </c>
      <c r="AT111" s="35" t="str">
        <f t="shared" si="28"/>
        <v/>
      </c>
    </row>
    <row r="112">
      <c r="A112" s="35" t="str">
        <f>IF(BPU!$A115="","",BPU!$A115)</f>
        <v/>
      </c>
      <c r="B112" s="44" t="str">
        <f>IF(BPU!$B115="","",BPU!$B115)</f>
        <v/>
      </c>
      <c r="C112" s="35" t="str">
        <f>IF(BPU!$C115="","",BPU!$C115)</f>
        <v/>
      </c>
      <c r="D112" s="44" t="str">
        <f>IF(DQE!$D115="","",DQE!$D115)</f>
        <v/>
      </c>
      <c r="E112" s="37" t="str">
        <f>IF(BPU!$D115="","",BPU!$D115)</f>
        <v/>
      </c>
      <c r="F112" s="35" t="str">
        <f t="shared" si="0"/>
        <v/>
      </c>
      <c r="G112" s="44" t="str">
        <f t="shared" si="1"/>
        <v/>
      </c>
      <c r="H112" s="36" t="n"/>
      <c r="I112" s="23" t="n"/>
      <c r="J112" s="36" t="n"/>
      <c r="K112" s="36" t="n"/>
      <c r="L112" s="44" t="str">
        <f t="shared" si="2"/>
        <v/>
      </c>
      <c r="M112" s="35" t="str">
        <f t="shared" si="3"/>
        <v/>
      </c>
      <c r="N112" s="35" t="str">
        <f t="shared" si="4"/>
        <v/>
      </c>
      <c r="O112" s="35" t="str">
        <f t="shared" si="5"/>
        <v/>
      </c>
      <c r="P112" s="35" t="str">
        <f t="shared" si="6"/>
        <v/>
      </c>
      <c r="Q112" s="35" t="str">
        <f t="shared" si="7"/>
        <v/>
      </c>
      <c r="R112" s="35" t="str">
        <f t="shared" si="8"/>
        <v/>
      </c>
      <c r="S112" s="35" t="str">
        <f t="shared" si="9"/>
        <v/>
      </c>
      <c r="T112" s="35" t="str">
        <f t="shared" si="10"/>
        <v/>
      </c>
      <c r="U112" s="35" t="str">
        <f t="shared" si="11"/>
        <v/>
      </c>
      <c r="V112" s="35" t="str">
        <f t="shared" si="12"/>
        <v/>
      </c>
      <c r="W112" s="77" t="str">
        <f t="shared" si="13"/>
        <v/>
      </c>
      <c r="X112" s="35" t="str">
        <f t="shared" si="14"/>
        <v/>
      </c>
      <c r="Y112" s="35" t="str">
        <f t="shared" si="15"/>
        <v/>
      </c>
      <c r="Z112" s="35" t="str">
        <f t="shared" si="16"/>
        <v/>
      </c>
      <c r="AA112" s="35" t="str">
        <f t="shared" si="17"/>
        <v/>
      </c>
      <c r="AB112" s="77">
        <f t="shared" si="29"/>
        <v>6336</v>
      </c>
      <c r="AC112" s="77">
        <f t="shared" si="30"/>
        <v>0</v>
      </c>
      <c r="AD112" s="77">
        <f t="shared" si="31"/>
        <v>0</v>
      </c>
      <c r="AE112" s="78" t="str">
        <f t="shared" si="18"/>
        <v/>
      </c>
      <c r="AF112" s="35" t="str">
        <f t="shared" si="19"/>
        <v/>
      </c>
      <c r="AG112" s="77" t="str">
        <f t="shared" si="20"/>
        <v/>
      </c>
      <c r="AH112" s="77" t="str">
        <f t="shared" si="21"/>
        <v/>
      </c>
      <c r="AI112" s="35">
        <f t="shared" si="22"/>
        <v>0</v>
      </c>
      <c r="AJ112" s="35">
        <f t="shared" si="23"/>
        <v>0</v>
      </c>
      <c r="AK112" s="35">
        <f t="shared" si="24"/>
        <v>0</v>
      </c>
      <c r="AL112" s="35">
        <f t="shared" si="25"/>
        <v>0</v>
      </c>
      <c r="AM112" s="35" t="n"/>
      <c r="AN112" s="44" t="str">
        <f t="shared" si="26"/>
        <v/>
      </c>
      <c r="AO112" s="44" t="str">
        <f t="shared" si="27"/>
        <v/>
      </c>
      <c r="AP112" s="35" t="str">
        <f>IF('DQE marché-cadre'!$D115="","",'DQE marché-cadre'!$D115)</f>
        <v/>
      </c>
      <c r="AQ112" s="35" t="str">
        <f>IF('DQE marché-cadre'!$E115="","",'DQE marché-cadre'!$E115)</f>
        <v/>
      </c>
      <c r="AR112" s="77" t="str">
        <f>DQE!$F115</f>
        <v/>
      </c>
      <c r="AS112" s="77" t="str">
        <f>BPDE!$G115</f>
        <v/>
      </c>
      <c r="AT112" s="35" t="str">
        <f t="shared" si="28"/>
        <v/>
      </c>
    </row>
    <row r="113">
      <c r="A113" s="35" t="str">
        <f>IF(BPU!$A116="","",BPU!$A116)</f>
        <v/>
      </c>
      <c r="B113" s="44" t="str">
        <f>IF(BPU!$B116="","",BPU!$B116)</f>
        <v/>
      </c>
      <c r="C113" s="35" t="str">
        <f>IF(BPU!$C116="","",BPU!$C116)</f>
        <v/>
      </c>
      <c r="D113" s="44" t="str">
        <f>IF(DQE!$D116="","",DQE!$D116)</f>
        <v/>
      </c>
      <c r="E113" s="37" t="str">
        <f>IF(BPU!$D116="","",BPU!$D116)</f>
        <v/>
      </c>
      <c r="F113" s="35" t="str">
        <f t="shared" si="0"/>
        <v/>
      </c>
      <c r="G113" s="44" t="str">
        <f t="shared" si="1"/>
        <v/>
      </c>
      <c r="H113" s="36" t="n"/>
      <c r="I113" s="23" t="n"/>
      <c r="J113" s="36" t="n"/>
      <c r="K113" s="36" t="n"/>
      <c r="L113" s="44" t="str">
        <f t="shared" si="2"/>
        <v/>
      </c>
      <c r="M113" s="35" t="str">
        <f t="shared" si="3"/>
        <v/>
      </c>
      <c r="N113" s="35" t="str">
        <f t="shared" si="4"/>
        <v/>
      </c>
      <c r="O113" s="35" t="str">
        <f t="shared" si="5"/>
        <v/>
      </c>
      <c r="P113" s="35" t="str">
        <f t="shared" si="6"/>
        <v/>
      </c>
      <c r="Q113" s="35" t="str">
        <f t="shared" si="7"/>
        <v/>
      </c>
      <c r="R113" s="35" t="str">
        <f t="shared" si="8"/>
        <v/>
      </c>
      <c r="S113" s="35" t="str">
        <f t="shared" si="9"/>
        <v/>
      </c>
      <c r="T113" s="35" t="str">
        <f t="shared" si="10"/>
        <v/>
      </c>
      <c r="U113" s="35" t="str">
        <f t="shared" si="11"/>
        <v/>
      </c>
      <c r="V113" s="35" t="str">
        <f t="shared" si="12"/>
        <v/>
      </c>
      <c r="W113" s="77" t="str">
        <f t="shared" si="13"/>
        <v/>
      </c>
      <c r="X113" s="35" t="str">
        <f t="shared" si="14"/>
        <v/>
      </c>
      <c r="Y113" s="35" t="str">
        <f t="shared" si="15"/>
        <v/>
      </c>
      <c r="Z113" s="35" t="str">
        <f t="shared" si="16"/>
        <v/>
      </c>
      <c r="AA113" s="35" t="str">
        <f t="shared" si="17"/>
        <v/>
      </c>
      <c r="AB113" s="77">
        <f t="shared" si="29"/>
        <v>6336</v>
      </c>
      <c r="AC113" s="77">
        <f t="shared" si="30"/>
        <v>0</v>
      </c>
      <c r="AD113" s="77">
        <f t="shared" si="31"/>
        <v>0</v>
      </c>
      <c r="AE113" s="78" t="str">
        <f t="shared" si="18"/>
        <v/>
      </c>
      <c r="AF113" s="35" t="str">
        <f t="shared" si="19"/>
        <v/>
      </c>
      <c r="AG113" s="77" t="str">
        <f t="shared" si="20"/>
        <v/>
      </c>
      <c r="AH113" s="77" t="str">
        <f t="shared" si="21"/>
        <v/>
      </c>
      <c r="AI113" s="35">
        <f t="shared" si="22"/>
        <v>0</v>
      </c>
      <c r="AJ113" s="35">
        <f t="shared" si="23"/>
        <v>0</v>
      </c>
      <c r="AK113" s="35">
        <f t="shared" si="24"/>
        <v>0</v>
      </c>
      <c r="AL113" s="35">
        <f t="shared" si="25"/>
        <v>0</v>
      </c>
      <c r="AM113" s="35" t="n"/>
      <c r="AN113" s="44" t="str">
        <f t="shared" si="26"/>
        <v/>
      </c>
      <c r="AO113" s="44" t="str">
        <f t="shared" si="27"/>
        <v/>
      </c>
      <c r="AP113" s="35" t="str">
        <f>IF('DQE marché-cadre'!$D116="","",'DQE marché-cadre'!$D116)</f>
        <v/>
      </c>
      <c r="AQ113" s="35" t="str">
        <f>IF('DQE marché-cadre'!$E116="","",'DQE marché-cadre'!$E116)</f>
        <v/>
      </c>
      <c r="AR113" s="77" t="str">
        <f>DQE!$F116</f>
        <v/>
      </c>
      <c r="AS113" s="77" t="str">
        <f>BPDE!$G116</f>
        <v/>
      </c>
      <c r="AT113" s="35" t="str">
        <f t="shared" si="28"/>
        <v/>
      </c>
    </row>
    <row r="114">
      <c r="A114" s="35" t="str">
        <f>IF(BPU!$A117="","",BPU!$A117)</f>
        <v/>
      </c>
      <c r="B114" s="44" t="str">
        <f>IF(BPU!$B117="","",BPU!$B117)</f>
        <v/>
      </c>
      <c r="C114" s="35" t="str">
        <f>IF(BPU!$C117="","",BPU!$C117)</f>
        <v/>
      </c>
      <c r="D114" s="44" t="str">
        <f>IF(DQE!$D117="","",DQE!$D117)</f>
        <v/>
      </c>
      <c r="E114" s="37" t="str">
        <f>IF(BPU!$D117="","",BPU!$D117)</f>
        <v/>
      </c>
      <c r="F114" s="35" t="str">
        <f t="shared" si="0"/>
        <v/>
      </c>
      <c r="G114" s="44" t="str">
        <f t="shared" si="1"/>
        <v/>
      </c>
      <c r="H114" s="36" t="n"/>
      <c r="I114" s="23" t="n"/>
      <c r="J114" s="36" t="n"/>
      <c r="K114" s="36" t="n"/>
      <c r="L114" s="44" t="str">
        <f t="shared" si="2"/>
        <v/>
      </c>
      <c r="M114" s="35" t="str">
        <f t="shared" si="3"/>
        <v/>
      </c>
      <c r="N114" s="35" t="str">
        <f t="shared" si="4"/>
        <v/>
      </c>
      <c r="O114" s="35" t="str">
        <f t="shared" si="5"/>
        <v/>
      </c>
      <c r="P114" s="35" t="str">
        <f t="shared" si="6"/>
        <v/>
      </c>
      <c r="Q114" s="35" t="str">
        <f t="shared" si="7"/>
        <v/>
      </c>
      <c r="R114" s="35" t="str">
        <f t="shared" si="8"/>
        <v/>
      </c>
      <c r="S114" s="35" t="str">
        <f t="shared" si="9"/>
        <v/>
      </c>
      <c r="T114" s="35" t="str">
        <f t="shared" si="10"/>
        <v/>
      </c>
      <c r="U114" s="35" t="str">
        <f t="shared" si="11"/>
        <v/>
      </c>
      <c r="V114" s="35" t="str">
        <f t="shared" si="12"/>
        <v/>
      </c>
      <c r="W114" s="77" t="str">
        <f t="shared" si="13"/>
        <v/>
      </c>
      <c r="X114" s="35" t="str">
        <f t="shared" si="14"/>
        <v/>
      </c>
      <c r="Y114" s="35" t="str">
        <f t="shared" si="15"/>
        <v/>
      </c>
      <c r="Z114" s="35" t="str">
        <f t="shared" si="16"/>
        <v/>
      </c>
      <c r="AA114" s="35" t="str">
        <f t="shared" si="17"/>
        <v/>
      </c>
      <c r="AB114" s="77">
        <f t="shared" si="29"/>
        <v>6336</v>
      </c>
      <c r="AC114" s="77">
        <f t="shared" si="30"/>
        <v>0</v>
      </c>
      <c r="AD114" s="77">
        <f t="shared" si="31"/>
        <v>0</v>
      </c>
      <c r="AE114" s="78" t="str">
        <f t="shared" si="18"/>
        <v/>
      </c>
      <c r="AF114" s="35" t="str">
        <f t="shared" si="19"/>
        <v/>
      </c>
      <c r="AG114" s="77" t="str">
        <f t="shared" si="20"/>
        <v/>
      </c>
      <c r="AH114" s="77" t="str">
        <f t="shared" si="21"/>
        <v/>
      </c>
      <c r="AI114" s="35">
        <f t="shared" si="22"/>
        <v>0</v>
      </c>
      <c r="AJ114" s="35">
        <f t="shared" si="23"/>
        <v>0</v>
      </c>
      <c r="AK114" s="35">
        <f t="shared" si="24"/>
        <v>0</v>
      </c>
      <c r="AL114" s="35">
        <f t="shared" si="25"/>
        <v>0</v>
      </c>
      <c r="AM114" s="35" t="n"/>
      <c r="AN114" s="44" t="str">
        <f t="shared" si="26"/>
        <v/>
      </c>
      <c r="AO114" s="44" t="str">
        <f t="shared" si="27"/>
        <v/>
      </c>
      <c r="AP114" s="35" t="str">
        <f>IF('DQE marché-cadre'!$D117="","",'DQE marché-cadre'!$D117)</f>
        <v/>
      </c>
      <c r="AQ114" s="35" t="str">
        <f>IF('DQE marché-cadre'!$E117="","",'DQE marché-cadre'!$E117)</f>
        <v/>
      </c>
      <c r="AR114" s="77" t="str">
        <f>DQE!$F117</f>
        <v/>
      </c>
      <c r="AS114" s="77" t="str">
        <f>BPDE!$G117</f>
        <v/>
      </c>
      <c r="AT114" s="35" t="str">
        <f t="shared" si="28"/>
        <v/>
      </c>
    </row>
    <row r="115">
      <c r="A115" s="35" t="str">
        <f>IF(BPU!$A118="","",BPU!$A118)</f>
        <v/>
      </c>
      <c r="B115" s="44" t="str">
        <f>IF(BPU!$B118="","",BPU!$B118)</f>
        <v/>
      </c>
      <c r="C115" s="35" t="str">
        <f>IF(BPU!$C118="","",BPU!$C118)</f>
        <v/>
      </c>
      <c r="D115" s="44" t="str">
        <f>IF(DQE!$D118="","",DQE!$D118)</f>
        <v/>
      </c>
      <c r="E115" s="37" t="str">
        <f>IF(BPU!$D118="","",BPU!$D118)</f>
        <v/>
      </c>
      <c r="F115" s="35" t="str">
        <f t="shared" si="0"/>
        <v/>
      </c>
      <c r="G115" s="44" t="str">
        <f t="shared" si="1"/>
        <v/>
      </c>
      <c r="H115" s="36" t="n"/>
      <c r="I115" s="23" t="n"/>
      <c r="J115" s="36" t="n"/>
      <c r="K115" s="36" t="n"/>
      <c r="L115" s="44" t="str">
        <f t="shared" si="2"/>
        <v/>
      </c>
      <c r="M115" s="35" t="str">
        <f t="shared" si="3"/>
        <v/>
      </c>
      <c r="N115" s="35" t="str">
        <f t="shared" si="4"/>
        <v/>
      </c>
      <c r="O115" s="35" t="str">
        <f t="shared" si="5"/>
        <v/>
      </c>
      <c r="P115" s="35" t="str">
        <f t="shared" si="6"/>
        <v/>
      </c>
      <c r="Q115" s="35" t="str">
        <f t="shared" si="7"/>
        <v/>
      </c>
      <c r="R115" s="35" t="str">
        <f t="shared" si="8"/>
        <v/>
      </c>
      <c r="S115" s="35" t="str">
        <f t="shared" si="9"/>
        <v/>
      </c>
      <c r="T115" s="35" t="str">
        <f t="shared" si="10"/>
        <v/>
      </c>
      <c r="U115" s="35" t="str">
        <f t="shared" si="11"/>
        <v/>
      </c>
      <c r="V115" s="35" t="str">
        <f t="shared" si="12"/>
        <v/>
      </c>
      <c r="W115" s="77" t="str">
        <f t="shared" si="13"/>
        <v/>
      </c>
      <c r="X115" s="35" t="str">
        <f t="shared" si="14"/>
        <v/>
      </c>
      <c r="Y115" s="35" t="str">
        <f t="shared" si="15"/>
        <v/>
      </c>
      <c r="Z115" s="35" t="str">
        <f t="shared" si="16"/>
        <v/>
      </c>
      <c r="AA115" s="35" t="str">
        <f t="shared" si="17"/>
        <v/>
      </c>
      <c r="AB115" s="77">
        <f t="shared" si="29"/>
        <v>6336</v>
      </c>
      <c r="AC115" s="77">
        <f t="shared" si="30"/>
        <v>0</v>
      </c>
      <c r="AD115" s="77">
        <f t="shared" si="31"/>
        <v>0</v>
      </c>
      <c r="AE115" s="78" t="str">
        <f t="shared" si="18"/>
        <v/>
      </c>
      <c r="AF115" s="35" t="str">
        <f t="shared" si="19"/>
        <v/>
      </c>
      <c r="AG115" s="77" t="str">
        <f t="shared" si="20"/>
        <v/>
      </c>
      <c r="AH115" s="77" t="str">
        <f t="shared" si="21"/>
        <v/>
      </c>
      <c r="AI115" s="35">
        <f t="shared" si="22"/>
        <v>0</v>
      </c>
      <c r="AJ115" s="35">
        <f t="shared" si="23"/>
        <v>0</v>
      </c>
      <c r="AK115" s="35">
        <f t="shared" si="24"/>
        <v>0</v>
      </c>
      <c r="AL115" s="35">
        <f t="shared" si="25"/>
        <v>0</v>
      </c>
      <c r="AM115" s="35" t="n"/>
      <c r="AN115" s="44" t="str">
        <f t="shared" si="26"/>
        <v/>
      </c>
      <c r="AO115" s="44" t="str">
        <f t="shared" si="27"/>
        <v/>
      </c>
      <c r="AP115" s="35" t="str">
        <f>IF('DQE marché-cadre'!$D118="","",'DQE marché-cadre'!$D118)</f>
        <v/>
      </c>
      <c r="AQ115" s="35" t="str">
        <f>IF('DQE marché-cadre'!$E118="","",'DQE marché-cadre'!$E118)</f>
        <v/>
      </c>
      <c r="AR115" s="77" t="str">
        <f>DQE!$F118</f>
        <v/>
      </c>
      <c r="AS115" s="77" t="str">
        <f>BPDE!$G118</f>
        <v/>
      </c>
      <c r="AT115" s="35" t="str">
        <f t="shared" si="28"/>
        <v/>
      </c>
    </row>
    <row r="116">
      <c r="A116" s="35" t="str">
        <f>IF(BPU!$A119="","",BPU!$A119)</f>
        <v/>
      </c>
      <c r="B116" s="44" t="str">
        <f>IF(BPU!$B119="","",BPU!$B119)</f>
        <v/>
      </c>
      <c r="C116" s="35" t="str">
        <f>IF(BPU!$C119="","",BPU!$C119)</f>
        <v/>
      </c>
      <c r="D116" s="44" t="str">
        <f>IF(DQE!$D119="","",DQE!$D119)</f>
        <v/>
      </c>
      <c r="E116" s="37" t="str">
        <f>IF(BPU!$D119="","",BPU!$D119)</f>
        <v/>
      </c>
      <c r="F116" s="35" t="str">
        <f t="shared" si="0"/>
        <v/>
      </c>
      <c r="G116" s="44" t="str">
        <f t="shared" si="1"/>
        <v/>
      </c>
      <c r="H116" s="36" t="n"/>
      <c r="I116" s="23" t="n"/>
      <c r="J116" s="36" t="n"/>
      <c r="K116" s="36" t="n"/>
      <c r="L116" s="44" t="str">
        <f t="shared" si="2"/>
        <v/>
      </c>
      <c r="M116" s="35" t="str">
        <f t="shared" si="3"/>
        <v/>
      </c>
      <c r="N116" s="35" t="str">
        <f t="shared" si="4"/>
        <v/>
      </c>
      <c r="O116" s="35" t="str">
        <f t="shared" si="5"/>
        <v/>
      </c>
      <c r="P116" s="35" t="str">
        <f t="shared" si="6"/>
        <v/>
      </c>
      <c r="Q116" s="35" t="str">
        <f t="shared" si="7"/>
        <v/>
      </c>
      <c r="R116" s="35" t="str">
        <f t="shared" si="8"/>
        <v/>
      </c>
      <c r="S116" s="35" t="str">
        <f t="shared" si="9"/>
        <v/>
      </c>
      <c r="T116" s="35" t="str">
        <f t="shared" si="10"/>
        <v/>
      </c>
      <c r="U116" s="35" t="str">
        <f t="shared" si="11"/>
        <v/>
      </c>
      <c r="V116" s="35" t="str">
        <f t="shared" si="12"/>
        <v/>
      </c>
      <c r="W116" s="77" t="str">
        <f t="shared" si="13"/>
        <v/>
      </c>
      <c r="X116" s="35" t="str">
        <f t="shared" si="14"/>
        <v/>
      </c>
      <c r="Y116" s="35" t="str">
        <f t="shared" si="15"/>
        <v/>
      </c>
      <c r="Z116" s="35" t="str">
        <f t="shared" si="16"/>
        <v/>
      </c>
      <c r="AA116" s="35" t="str">
        <f t="shared" si="17"/>
        <v/>
      </c>
      <c r="AB116" s="77">
        <f t="shared" si="29"/>
        <v>6336</v>
      </c>
      <c r="AC116" s="77">
        <f t="shared" si="30"/>
        <v>0</v>
      </c>
      <c r="AD116" s="77">
        <f t="shared" si="31"/>
        <v>0</v>
      </c>
      <c r="AE116" s="78" t="str">
        <f t="shared" si="18"/>
        <v/>
      </c>
      <c r="AF116" s="35" t="str">
        <f t="shared" si="19"/>
        <v/>
      </c>
      <c r="AG116" s="77" t="str">
        <f t="shared" si="20"/>
        <v/>
      </c>
      <c r="AH116" s="77" t="str">
        <f t="shared" si="21"/>
        <v/>
      </c>
      <c r="AI116" s="35">
        <f t="shared" si="22"/>
        <v>0</v>
      </c>
      <c r="AJ116" s="35">
        <f t="shared" si="23"/>
        <v>0</v>
      </c>
      <c r="AK116" s="35">
        <f t="shared" si="24"/>
        <v>0</v>
      </c>
      <c r="AL116" s="35">
        <f t="shared" si="25"/>
        <v>0</v>
      </c>
      <c r="AM116" s="35" t="n"/>
      <c r="AN116" s="44" t="str">
        <f t="shared" si="26"/>
        <v/>
      </c>
      <c r="AO116" s="44" t="str">
        <f t="shared" si="27"/>
        <v/>
      </c>
      <c r="AP116" s="35" t="str">
        <f>IF('DQE marché-cadre'!$D119="","",'DQE marché-cadre'!$D119)</f>
        <v/>
      </c>
      <c r="AQ116" s="35" t="str">
        <f>IF('DQE marché-cadre'!$E119="","",'DQE marché-cadre'!$E119)</f>
        <v/>
      </c>
      <c r="AR116" s="77" t="str">
        <f>DQE!$F119</f>
        <v/>
      </c>
      <c r="AS116" s="77" t="str">
        <f>BPDE!$G119</f>
        <v/>
      </c>
      <c r="AT116" s="35" t="str">
        <f t="shared" si="28"/>
        <v/>
      </c>
    </row>
    <row r="117">
      <c r="A117" s="35" t="str">
        <f>IF(BPU!$A120="","",BPU!$A120)</f>
        <v/>
      </c>
      <c r="B117" s="44" t="str">
        <f>IF(BPU!$B120="","",BPU!$B120)</f>
        <v/>
      </c>
      <c r="C117" s="35" t="str">
        <f>IF(BPU!$C120="","",BPU!$C120)</f>
        <v/>
      </c>
      <c r="D117" s="44" t="str">
        <f>IF(DQE!$D120="","",DQE!$D120)</f>
        <v/>
      </c>
      <c r="E117" s="37" t="str">
        <f>IF(BPU!$D120="","",BPU!$D120)</f>
        <v/>
      </c>
      <c r="F117" s="35" t="str">
        <f t="shared" si="0"/>
        <v/>
      </c>
      <c r="G117" s="44" t="str">
        <f t="shared" si="1"/>
        <v/>
      </c>
      <c r="H117" s="36" t="n"/>
      <c r="I117" s="23" t="n"/>
      <c r="J117" s="36" t="n"/>
      <c r="K117" s="36" t="n"/>
      <c r="L117" s="44" t="str">
        <f t="shared" si="2"/>
        <v/>
      </c>
      <c r="M117" s="35" t="str">
        <f t="shared" si="3"/>
        <v/>
      </c>
      <c r="N117" s="35" t="str">
        <f t="shared" si="4"/>
        <v/>
      </c>
      <c r="O117" s="35" t="str">
        <f t="shared" si="5"/>
        <v/>
      </c>
      <c r="P117" s="35" t="str">
        <f t="shared" si="6"/>
        <v/>
      </c>
      <c r="Q117" s="35" t="str">
        <f t="shared" si="7"/>
        <v/>
      </c>
      <c r="R117" s="35" t="str">
        <f t="shared" si="8"/>
        <v/>
      </c>
      <c r="S117" s="35" t="str">
        <f t="shared" si="9"/>
        <v/>
      </c>
      <c r="T117" s="35" t="str">
        <f t="shared" si="10"/>
        <v/>
      </c>
      <c r="U117" s="35" t="str">
        <f t="shared" si="11"/>
        <v/>
      </c>
      <c r="V117" s="35" t="str">
        <f t="shared" si="12"/>
        <v/>
      </c>
      <c r="W117" s="77" t="str">
        <f t="shared" si="13"/>
        <v/>
      </c>
      <c r="X117" s="35" t="str">
        <f t="shared" si="14"/>
        <v/>
      </c>
      <c r="Y117" s="35" t="str">
        <f t="shared" si="15"/>
        <v/>
      </c>
      <c r="Z117" s="35" t="str">
        <f t="shared" si="16"/>
        <v/>
      </c>
      <c r="AA117" s="35" t="str">
        <f t="shared" si="17"/>
        <v/>
      </c>
      <c r="AB117" s="77">
        <f t="shared" si="29"/>
        <v>6336</v>
      </c>
      <c r="AC117" s="77">
        <f t="shared" si="30"/>
        <v>0</v>
      </c>
      <c r="AD117" s="77">
        <f t="shared" si="31"/>
        <v>0</v>
      </c>
      <c r="AE117" s="78" t="str">
        <f t="shared" si="18"/>
        <v/>
      </c>
      <c r="AF117" s="35" t="str">
        <f t="shared" si="19"/>
        <v/>
      </c>
      <c r="AG117" s="77" t="str">
        <f t="shared" si="20"/>
        <v/>
      </c>
      <c r="AH117" s="77" t="str">
        <f t="shared" si="21"/>
        <v/>
      </c>
      <c r="AI117" s="35">
        <f t="shared" si="22"/>
        <v>0</v>
      </c>
      <c r="AJ117" s="35">
        <f t="shared" si="23"/>
        <v>0</v>
      </c>
      <c r="AK117" s="35">
        <f t="shared" si="24"/>
        <v>0</v>
      </c>
      <c r="AL117" s="35">
        <f t="shared" si="25"/>
        <v>0</v>
      </c>
      <c r="AM117" s="35" t="n"/>
      <c r="AN117" s="44" t="str">
        <f t="shared" si="26"/>
        <v/>
      </c>
      <c r="AO117" s="44" t="str">
        <f t="shared" si="27"/>
        <v/>
      </c>
      <c r="AP117" s="35" t="str">
        <f>IF('DQE marché-cadre'!$D120="","",'DQE marché-cadre'!$D120)</f>
        <v/>
      </c>
      <c r="AQ117" s="35" t="str">
        <f>IF('DQE marché-cadre'!$E120="","",'DQE marché-cadre'!$E120)</f>
        <v/>
      </c>
      <c r="AR117" s="77" t="str">
        <f>DQE!$F120</f>
        <v/>
      </c>
      <c r="AS117" s="77" t="str">
        <f>BPDE!$G120</f>
        <v/>
      </c>
      <c r="AT117" s="35" t="str">
        <f t="shared" si="28"/>
        <v/>
      </c>
    </row>
    <row r="118">
      <c r="A118" s="35" t="str">
        <f>IF(BPU!$A121="","",BPU!$A121)</f>
        <v/>
      </c>
      <c r="B118" s="44" t="str">
        <f>IF(BPU!$B121="","",BPU!$B121)</f>
        <v/>
      </c>
      <c r="C118" s="35" t="str">
        <f>IF(BPU!$C121="","",BPU!$C121)</f>
        <v/>
      </c>
      <c r="D118" s="44" t="str">
        <f>IF(DQE!$D121="","",DQE!$D121)</f>
        <v/>
      </c>
      <c r="E118" s="37" t="str">
        <f>IF(BPU!$D121="","",BPU!$D121)</f>
        <v/>
      </c>
      <c r="F118" s="35" t="str">
        <f t="shared" si="0"/>
        <v/>
      </c>
      <c r="G118" s="44" t="str">
        <f t="shared" si="1"/>
        <v/>
      </c>
      <c r="H118" s="36" t="n"/>
      <c r="I118" s="23" t="n"/>
      <c r="J118" s="36" t="n"/>
      <c r="K118" s="36" t="n"/>
      <c r="L118" s="44" t="str">
        <f t="shared" si="2"/>
        <v/>
      </c>
      <c r="M118" s="35" t="str">
        <f t="shared" si="3"/>
        <v/>
      </c>
      <c r="N118" s="35" t="str">
        <f t="shared" si="4"/>
        <v/>
      </c>
      <c r="O118" s="35" t="str">
        <f t="shared" si="5"/>
        <v/>
      </c>
      <c r="P118" s="35" t="str">
        <f t="shared" si="6"/>
        <v/>
      </c>
      <c r="Q118" s="35" t="str">
        <f t="shared" si="7"/>
        <v/>
      </c>
      <c r="R118" s="35" t="str">
        <f t="shared" si="8"/>
        <v/>
      </c>
      <c r="S118" s="35" t="str">
        <f t="shared" si="9"/>
        <v/>
      </c>
      <c r="T118" s="35" t="str">
        <f t="shared" si="10"/>
        <v/>
      </c>
      <c r="U118" s="35" t="str">
        <f t="shared" si="11"/>
        <v/>
      </c>
      <c r="V118" s="35" t="str">
        <f t="shared" si="12"/>
        <v/>
      </c>
      <c r="W118" s="77" t="str">
        <f t="shared" si="13"/>
        <v/>
      </c>
      <c r="X118" s="35" t="str">
        <f t="shared" si="14"/>
        <v/>
      </c>
      <c r="Y118" s="35" t="str">
        <f t="shared" si="15"/>
        <v/>
      </c>
      <c r="Z118" s="35" t="str">
        <f t="shared" si="16"/>
        <v/>
      </c>
      <c r="AA118" s="35" t="str">
        <f t="shared" si="17"/>
        <v/>
      </c>
      <c r="AB118" s="77">
        <f t="shared" si="29"/>
        <v>6336</v>
      </c>
      <c r="AC118" s="77">
        <f t="shared" si="30"/>
        <v>0</v>
      </c>
      <c r="AD118" s="77">
        <f t="shared" si="31"/>
        <v>0</v>
      </c>
      <c r="AE118" s="78" t="str">
        <f t="shared" si="18"/>
        <v/>
      </c>
      <c r="AF118" s="35" t="str">
        <f t="shared" si="19"/>
        <v/>
      </c>
      <c r="AG118" s="77" t="str">
        <f t="shared" si="20"/>
        <v/>
      </c>
      <c r="AH118" s="77" t="str">
        <f t="shared" si="21"/>
        <v/>
      </c>
      <c r="AI118" s="35">
        <f t="shared" si="22"/>
        <v>0</v>
      </c>
      <c r="AJ118" s="35">
        <f t="shared" si="23"/>
        <v>0</v>
      </c>
      <c r="AK118" s="35">
        <f t="shared" si="24"/>
        <v>0</v>
      </c>
      <c r="AL118" s="35">
        <f t="shared" si="25"/>
        <v>0</v>
      </c>
      <c r="AM118" s="35" t="n"/>
      <c r="AN118" s="44" t="str">
        <f t="shared" si="26"/>
        <v/>
      </c>
      <c r="AO118" s="44" t="str">
        <f t="shared" si="27"/>
        <v/>
      </c>
      <c r="AP118" s="35" t="str">
        <f>IF('DQE marché-cadre'!$D121="","",'DQE marché-cadre'!$D121)</f>
        <v/>
      </c>
      <c r="AQ118" s="35" t="str">
        <f>IF('DQE marché-cadre'!$E121="","",'DQE marché-cadre'!$E121)</f>
        <v/>
      </c>
      <c r="AR118" s="77" t="str">
        <f>DQE!$F121</f>
        <v/>
      </c>
      <c r="AS118" s="77" t="str">
        <f>BPDE!$G121</f>
        <v/>
      </c>
      <c r="AT118" s="35" t="str">
        <f t="shared" si="28"/>
        <v/>
      </c>
    </row>
    <row r="119">
      <c r="A119" s="35" t="str">
        <f>IF(BPU!$A122="","",BPU!$A122)</f>
        <v/>
      </c>
      <c r="B119" s="44" t="str">
        <f>IF(BPU!$B122="","",BPU!$B122)</f>
        <v/>
      </c>
      <c r="C119" s="35" t="str">
        <f>IF(BPU!$C122="","",BPU!$C122)</f>
        <v/>
      </c>
      <c r="D119" s="44" t="str">
        <f>IF(DQE!$D122="","",DQE!$D122)</f>
        <v/>
      </c>
      <c r="E119" s="37" t="str">
        <f>IF(BPU!$D122="","",BPU!$D122)</f>
        <v/>
      </c>
      <c r="F119" s="35" t="str">
        <f t="shared" si="0"/>
        <v/>
      </c>
      <c r="G119" s="44" t="str">
        <f t="shared" si="1"/>
        <v/>
      </c>
      <c r="H119" s="36" t="n"/>
      <c r="I119" s="23" t="n"/>
      <c r="J119" s="36" t="n"/>
      <c r="K119" s="36" t="n"/>
      <c r="L119" s="44" t="str">
        <f t="shared" si="2"/>
        <v/>
      </c>
      <c r="M119" s="35" t="str">
        <f t="shared" si="3"/>
        <v/>
      </c>
      <c r="N119" s="35" t="str">
        <f t="shared" si="4"/>
        <v/>
      </c>
      <c r="O119" s="35" t="str">
        <f t="shared" si="5"/>
        <v/>
      </c>
      <c r="P119" s="35" t="str">
        <f t="shared" si="6"/>
        <v/>
      </c>
      <c r="Q119" s="35" t="str">
        <f t="shared" si="7"/>
        <v/>
      </c>
      <c r="R119" s="35" t="str">
        <f t="shared" si="8"/>
        <v/>
      </c>
      <c r="S119" s="35" t="str">
        <f t="shared" si="9"/>
        <v/>
      </c>
      <c r="T119" s="35" t="str">
        <f t="shared" si="10"/>
        <v/>
      </c>
      <c r="U119" s="35" t="str">
        <f t="shared" si="11"/>
        <v/>
      </c>
      <c r="V119" s="35" t="str">
        <f t="shared" si="12"/>
        <v/>
      </c>
      <c r="W119" s="77" t="str">
        <f t="shared" si="13"/>
        <v/>
      </c>
      <c r="X119" s="35" t="str">
        <f t="shared" si="14"/>
        <v/>
      </c>
      <c r="Y119" s="35" t="str">
        <f t="shared" si="15"/>
        <v/>
      </c>
      <c r="Z119" s="35" t="str">
        <f t="shared" si="16"/>
        <v/>
      </c>
      <c r="AA119" s="35" t="str">
        <f t="shared" si="17"/>
        <v/>
      </c>
      <c r="AB119" s="77">
        <f t="shared" si="29"/>
        <v>6336</v>
      </c>
      <c r="AC119" s="77">
        <f t="shared" si="30"/>
        <v>0</v>
      </c>
      <c r="AD119" s="77">
        <f t="shared" si="31"/>
        <v>0</v>
      </c>
      <c r="AE119" s="78" t="str">
        <f t="shared" si="18"/>
        <v/>
      </c>
      <c r="AF119" s="35" t="str">
        <f t="shared" si="19"/>
        <v/>
      </c>
      <c r="AG119" s="77" t="str">
        <f t="shared" si="20"/>
        <v/>
      </c>
      <c r="AH119" s="77" t="str">
        <f t="shared" si="21"/>
        <v/>
      </c>
      <c r="AI119" s="35">
        <f t="shared" si="22"/>
        <v>0</v>
      </c>
      <c r="AJ119" s="35">
        <f t="shared" si="23"/>
        <v>0</v>
      </c>
      <c r="AK119" s="35">
        <f t="shared" si="24"/>
        <v>0</v>
      </c>
      <c r="AL119" s="35">
        <f t="shared" si="25"/>
        <v>0</v>
      </c>
      <c r="AM119" s="35" t="n"/>
      <c r="AN119" s="44" t="str">
        <f t="shared" si="26"/>
        <v/>
      </c>
      <c r="AO119" s="44" t="str">
        <f t="shared" si="27"/>
        <v/>
      </c>
      <c r="AP119" s="35" t="str">
        <f>IF('DQE marché-cadre'!$D122="","",'DQE marché-cadre'!$D122)</f>
        <v/>
      </c>
      <c r="AQ119" s="35" t="str">
        <f>IF('DQE marché-cadre'!$E122="","",'DQE marché-cadre'!$E122)</f>
        <v/>
      </c>
      <c r="AR119" s="77" t="str">
        <f>DQE!$F122</f>
        <v/>
      </c>
      <c r="AS119" s="77" t="str">
        <f>BPDE!$G122</f>
        <v/>
      </c>
      <c r="AT119" s="35" t="str">
        <f t="shared" si="28"/>
        <v/>
      </c>
    </row>
    <row r="120">
      <c r="A120" s="35" t="str">
        <f>IF(BPU!$A123="","",BPU!$A123)</f>
        <v/>
      </c>
      <c r="B120" s="44" t="str">
        <f>IF(BPU!$B123="","",BPU!$B123)</f>
        <v/>
      </c>
      <c r="C120" s="35" t="str">
        <f>IF(BPU!$C123="","",BPU!$C123)</f>
        <v/>
      </c>
      <c r="D120" s="44" t="str">
        <f>IF(DQE!$D123="","",DQE!$D123)</f>
        <v/>
      </c>
      <c r="E120" s="37" t="str">
        <f>IF(BPU!$D123="","",BPU!$D123)</f>
        <v/>
      </c>
      <c r="F120" s="35" t="str">
        <f t="shared" si="0"/>
        <v/>
      </c>
      <c r="G120" s="44" t="str">
        <f t="shared" si="1"/>
        <v/>
      </c>
      <c r="H120" s="36" t="n"/>
      <c r="I120" s="23" t="n"/>
      <c r="J120" s="36" t="n"/>
      <c r="K120" s="36" t="n"/>
      <c r="L120" s="44" t="str">
        <f t="shared" si="2"/>
        <v/>
      </c>
      <c r="M120" s="35" t="str">
        <f t="shared" si="3"/>
        <v/>
      </c>
      <c r="N120" s="35" t="str">
        <f t="shared" si="4"/>
        <v/>
      </c>
      <c r="O120" s="35" t="str">
        <f t="shared" si="5"/>
        <v/>
      </c>
      <c r="P120" s="35" t="str">
        <f t="shared" si="6"/>
        <v/>
      </c>
      <c r="Q120" s="35" t="str">
        <f t="shared" si="7"/>
        <v/>
      </c>
      <c r="R120" s="35" t="str">
        <f t="shared" si="8"/>
        <v/>
      </c>
      <c r="S120" s="35" t="str">
        <f t="shared" si="9"/>
        <v/>
      </c>
      <c r="T120" s="35" t="str">
        <f t="shared" si="10"/>
        <v/>
      </c>
      <c r="U120" s="35" t="str">
        <f t="shared" si="11"/>
        <v/>
      </c>
      <c r="V120" s="35" t="str">
        <f t="shared" si="12"/>
        <v/>
      </c>
      <c r="W120" s="77" t="str">
        <f t="shared" si="13"/>
        <v/>
      </c>
      <c r="X120" s="35" t="str">
        <f t="shared" si="14"/>
        <v/>
      </c>
      <c r="Y120" s="35" t="str">
        <f t="shared" si="15"/>
        <v/>
      </c>
      <c r="Z120" s="35" t="str">
        <f t="shared" si="16"/>
        <v/>
      </c>
      <c r="AA120" s="35" t="str">
        <f t="shared" si="17"/>
        <v/>
      </c>
      <c r="AB120" s="77">
        <f t="shared" si="29"/>
        <v>6336</v>
      </c>
      <c r="AC120" s="77">
        <f t="shared" si="30"/>
        <v>0</v>
      </c>
      <c r="AD120" s="77">
        <f t="shared" si="31"/>
        <v>0</v>
      </c>
      <c r="AE120" s="78" t="str">
        <f t="shared" si="18"/>
        <v/>
      </c>
      <c r="AF120" s="35" t="str">
        <f t="shared" si="19"/>
        <v/>
      </c>
      <c r="AG120" s="77" t="str">
        <f t="shared" si="20"/>
        <v/>
      </c>
      <c r="AH120" s="77" t="str">
        <f t="shared" si="21"/>
        <v/>
      </c>
      <c r="AI120" s="35">
        <f t="shared" si="22"/>
        <v>0</v>
      </c>
      <c r="AJ120" s="35">
        <f t="shared" si="23"/>
        <v>0</v>
      </c>
      <c r="AK120" s="35">
        <f t="shared" si="24"/>
        <v>0</v>
      </c>
      <c r="AL120" s="35">
        <f t="shared" si="25"/>
        <v>0</v>
      </c>
      <c r="AM120" s="35" t="n"/>
      <c r="AN120" s="44" t="str">
        <f t="shared" si="26"/>
        <v/>
      </c>
      <c r="AO120" s="44" t="str">
        <f t="shared" si="27"/>
        <v/>
      </c>
      <c r="AP120" s="35" t="str">
        <f>IF('DQE marché-cadre'!$D123="","",'DQE marché-cadre'!$D123)</f>
        <v/>
      </c>
      <c r="AQ120" s="35" t="str">
        <f>IF('DQE marché-cadre'!$E123="","",'DQE marché-cadre'!$E123)</f>
        <v/>
      </c>
      <c r="AR120" s="77" t="str">
        <f>DQE!$F123</f>
        <v/>
      </c>
      <c r="AS120" s="77" t="str">
        <f>BPDE!$G123</f>
        <v/>
      </c>
      <c r="AT120" s="35" t="str">
        <f t="shared" si="28"/>
        <v/>
      </c>
    </row>
    <row r="121">
      <c r="A121" s="35" t="str">
        <f>IF(BPU!$A124="","",BPU!$A124)</f>
        <v/>
      </c>
      <c r="B121" s="44" t="str">
        <f>IF(BPU!$B124="","",BPU!$B124)</f>
        <v/>
      </c>
      <c r="C121" s="35" t="str">
        <f>IF(BPU!$C124="","",BPU!$C124)</f>
        <v/>
      </c>
      <c r="D121" s="44" t="str">
        <f>IF(DQE!$D124="","",DQE!$D124)</f>
        <v/>
      </c>
      <c r="E121" s="37" t="str">
        <f>IF(BPU!$D124="","",BPU!$D124)</f>
        <v/>
      </c>
      <c r="F121" s="35" t="str">
        <f t="shared" si="0"/>
        <v/>
      </c>
      <c r="G121" s="44" t="str">
        <f t="shared" si="1"/>
        <v/>
      </c>
      <c r="H121" s="36" t="n"/>
      <c r="I121" s="23" t="n"/>
      <c r="J121" s="36" t="n"/>
      <c r="K121" s="36" t="n"/>
      <c r="L121" s="44" t="str">
        <f t="shared" si="2"/>
        <v/>
      </c>
      <c r="M121" s="35" t="str">
        <f t="shared" si="3"/>
        <v/>
      </c>
      <c r="N121" s="35" t="str">
        <f t="shared" si="4"/>
        <v/>
      </c>
      <c r="O121" s="35" t="str">
        <f t="shared" si="5"/>
        <v/>
      </c>
      <c r="P121" s="35" t="str">
        <f t="shared" si="6"/>
        <v/>
      </c>
      <c r="Q121" s="35" t="str">
        <f t="shared" si="7"/>
        <v/>
      </c>
      <c r="R121" s="35" t="str">
        <f t="shared" si="8"/>
        <v/>
      </c>
      <c r="S121" s="35" t="str">
        <f t="shared" si="9"/>
        <v/>
      </c>
      <c r="T121" s="35" t="str">
        <f t="shared" si="10"/>
        <v/>
      </c>
      <c r="U121" s="35" t="str">
        <f t="shared" si="11"/>
        <v/>
      </c>
      <c r="V121" s="35" t="str">
        <f t="shared" si="12"/>
        <v/>
      </c>
      <c r="W121" s="77" t="str">
        <f t="shared" si="13"/>
        <v/>
      </c>
      <c r="X121" s="35" t="str">
        <f t="shared" si="14"/>
        <v/>
      </c>
      <c r="Y121" s="35" t="str">
        <f t="shared" si="15"/>
        <v/>
      </c>
      <c r="Z121" s="35" t="str">
        <f t="shared" si="16"/>
        <v/>
      </c>
      <c r="AA121" s="35" t="str">
        <f t="shared" si="17"/>
        <v/>
      </c>
      <c r="AB121" s="77">
        <f t="shared" si="29"/>
        <v>6336</v>
      </c>
      <c r="AC121" s="77">
        <f t="shared" si="30"/>
        <v>0</v>
      </c>
      <c r="AD121" s="77">
        <f t="shared" si="31"/>
        <v>0</v>
      </c>
      <c r="AE121" s="78" t="str">
        <f t="shared" si="18"/>
        <v/>
      </c>
      <c r="AF121" s="35" t="str">
        <f t="shared" si="19"/>
        <v/>
      </c>
      <c r="AG121" s="77" t="str">
        <f t="shared" si="20"/>
        <v/>
      </c>
      <c r="AH121" s="77" t="str">
        <f t="shared" si="21"/>
        <v/>
      </c>
      <c r="AI121" s="35">
        <f t="shared" si="22"/>
        <v>0</v>
      </c>
      <c r="AJ121" s="35">
        <f t="shared" si="23"/>
        <v>0</v>
      </c>
      <c r="AK121" s="35">
        <f t="shared" si="24"/>
        <v>0</v>
      </c>
      <c r="AL121" s="35">
        <f t="shared" si="25"/>
        <v>0</v>
      </c>
      <c r="AM121" s="35" t="n"/>
      <c r="AN121" s="44" t="str">
        <f t="shared" si="26"/>
        <v/>
      </c>
      <c r="AO121" s="44" t="str">
        <f t="shared" si="27"/>
        <v/>
      </c>
      <c r="AP121" s="35" t="str">
        <f>IF('DQE marché-cadre'!$D124="","",'DQE marché-cadre'!$D124)</f>
        <v/>
      </c>
      <c r="AQ121" s="35" t="str">
        <f>IF('DQE marché-cadre'!$E124="","",'DQE marché-cadre'!$E124)</f>
        <v/>
      </c>
      <c r="AR121" s="77" t="str">
        <f>DQE!$F124</f>
        <v/>
      </c>
      <c r="AS121" s="77" t="str">
        <f>BPDE!$G124</f>
        <v/>
      </c>
      <c r="AT121" s="35" t="str">
        <f t="shared" si="28"/>
        <v/>
      </c>
    </row>
    <row r="122">
      <c r="A122" s="35" t="str">
        <f>IF(BPU!$A125="","",BPU!$A125)</f>
        <v/>
      </c>
      <c r="B122" s="44" t="str">
        <f>IF(BPU!$B125="","",BPU!$B125)</f>
        <v/>
      </c>
      <c r="C122" s="35" t="str">
        <f>IF(BPU!$C125="","",BPU!$C125)</f>
        <v/>
      </c>
      <c r="D122" s="44" t="str">
        <f>IF(DQE!$D125="","",DQE!$D125)</f>
        <v/>
      </c>
      <c r="E122" s="37" t="str">
        <f>IF(BPU!$D125="","",BPU!$D125)</f>
        <v/>
      </c>
      <c r="F122" s="35" t="str">
        <f t="shared" si="0"/>
        <v/>
      </c>
      <c r="G122" s="44" t="str">
        <f t="shared" si="1"/>
        <v/>
      </c>
      <c r="H122" s="36" t="n"/>
      <c r="I122" s="23" t="n"/>
      <c r="J122" s="36" t="n"/>
      <c r="K122" s="36" t="n"/>
      <c r="L122" s="44" t="str">
        <f t="shared" si="2"/>
        <v/>
      </c>
      <c r="M122" s="35" t="str">
        <f t="shared" si="3"/>
        <v/>
      </c>
      <c r="N122" s="35" t="str">
        <f t="shared" si="4"/>
        <v/>
      </c>
      <c r="O122" s="35" t="str">
        <f t="shared" si="5"/>
        <v/>
      </c>
      <c r="P122" s="35" t="str">
        <f t="shared" si="6"/>
        <v/>
      </c>
      <c r="Q122" s="35" t="str">
        <f t="shared" si="7"/>
        <v/>
      </c>
      <c r="R122" s="35" t="str">
        <f t="shared" si="8"/>
        <v/>
      </c>
      <c r="S122" s="35" t="str">
        <f t="shared" si="9"/>
        <v/>
      </c>
      <c r="T122" s="35" t="str">
        <f t="shared" si="10"/>
        <v/>
      </c>
      <c r="U122" s="35" t="str">
        <f t="shared" si="11"/>
        <v/>
      </c>
      <c r="V122" s="35" t="str">
        <f t="shared" si="12"/>
        <v/>
      </c>
      <c r="W122" s="77" t="str">
        <f t="shared" si="13"/>
        <v/>
      </c>
      <c r="X122" s="35" t="str">
        <f t="shared" si="14"/>
        <v/>
      </c>
      <c r="Y122" s="35" t="str">
        <f t="shared" si="15"/>
        <v/>
      </c>
      <c r="Z122" s="35" t="str">
        <f t="shared" si="16"/>
        <v/>
      </c>
      <c r="AA122" s="35" t="str">
        <f t="shared" si="17"/>
        <v/>
      </c>
      <c r="AB122" s="77">
        <f t="shared" si="29"/>
        <v>6336</v>
      </c>
      <c r="AC122" s="77">
        <f t="shared" si="30"/>
        <v>0</v>
      </c>
      <c r="AD122" s="77">
        <f t="shared" si="31"/>
        <v>0</v>
      </c>
      <c r="AE122" s="78" t="str">
        <f t="shared" si="18"/>
        <v/>
      </c>
      <c r="AF122" s="35" t="str">
        <f t="shared" si="19"/>
        <v/>
      </c>
      <c r="AG122" s="77" t="str">
        <f t="shared" si="20"/>
        <v/>
      </c>
      <c r="AH122" s="77" t="str">
        <f t="shared" si="21"/>
        <v/>
      </c>
      <c r="AI122" s="35">
        <f t="shared" si="22"/>
        <v>0</v>
      </c>
      <c r="AJ122" s="35">
        <f t="shared" si="23"/>
        <v>0</v>
      </c>
      <c r="AK122" s="35">
        <f t="shared" si="24"/>
        <v>0</v>
      </c>
      <c r="AL122" s="35">
        <f t="shared" si="25"/>
        <v>0</v>
      </c>
      <c r="AM122" s="35" t="n"/>
      <c r="AN122" s="44" t="str">
        <f t="shared" si="26"/>
        <v/>
      </c>
      <c r="AO122" s="44" t="str">
        <f t="shared" si="27"/>
        <v/>
      </c>
      <c r="AP122" s="35" t="str">
        <f>IF('DQE marché-cadre'!$D125="","",'DQE marché-cadre'!$D125)</f>
        <v/>
      </c>
      <c r="AQ122" s="35" t="str">
        <f>IF('DQE marché-cadre'!$E125="","",'DQE marché-cadre'!$E125)</f>
        <v/>
      </c>
      <c r="AR122" s="77" t="str">
        <f>DQE!$F125</f>
        <v/>
      </c>
      <c r="AS122" s="77" t="str">
        <f>BPDE!$G125</f>
        <v/>
      </c>
      <c r="AT122" s="35" t="str">
        <f t="shared" si="28"/>
        <v/>
      </c>
    </row>
    <row r="123">
      <c r="A123" s="35" t="str">
        <f>IF(BPU!$A126="","",BPU!$A126)</f>
        <v/>
      </c>
      <c r="B123" s="44" t="str">
        <f>IF(BPU!$B126="","",BPU!$B126)</f>
        <v/>
      </c>
      <c r="C123" s="35" t="str">
        <f>IF(BPU!$C126="","",BPU!$C126)</f>
        <v/>
      </c>
      <c r="D123" s="44" t="str">
        <f>IF(DQE!$D126="","",DQE!$D126)</f>
        <v/>
      </c>
      <c r="E123" s="37" t="str">
        <f>IF(BPU!$D126="","",BPU!$D126)</f>
        <v/>
      </c>
      <c r="F123" s="35" t="str">
        <f t="shared" si="0"/>
        <v/>
      </c>
      <c r="G123" s="44" t="str">
        <f t="shared" si="1"/>
        <v/>
      </c>
      <c r="H123" s="36" t="n"/>
      <c r="I123" s="23" t="n"/>
      <c r="J123" s="36" t="n"/>
      <c r="K123" s="36" t="n"/>
      <c r="L123" s="44" t="str">
        <f t="shared" si="2"/>
        <v/>
      </c>
      <c r="M123" s="35" t="str">
        <f t="shared" si="3"/>
        <v/>
      </c>
      <c r="N123" s="35" t="str">
        <f t="shared" si="4"/>
        <v/>
      </c>
      <c r="O123" s="35" t="str">
        <f t="shared" si="5"/>
        <v/>
      </c>
      <c r="P123" s="35" t="str">
        <f t="shared" si="6"/>
        <v/>
      </c>
      <c r="Q123" s="35" t="str">
        <f t="shared" si="7"/>
        <v/>
      </c>
      <c r="R123" s="35" t="str">
        <f t="shared" si="8"/>
        <v/>
      </c>
      <c r="S123" s="35" t="str">
        <f t="shared" si="9"/>
        <v/>
      </c>
      <c r="T123" s="35" t="str">
        <f t="shared" si="10"/>
        <v/>
      </c>
      <c r="U123" s="35" t="str">
        <f t="shared" si="11"/>
        <v/>
      </c>
      <c r="V123" s="35" t="str">
        <f t="shared" si="12"/>
        <v/>
      </c>
      <c r="W123" s="77" t="str">
        <f t="shared" si="13"/>
        <v/>
      </c>
      <c r="X123" s="35" t="str">
        <f t="shared" si="14"/>
        <v/>
      </c>
      <c r="Y123" s="35" t="str">
        <f t="shared" si="15"/>
        <v/>
      </c>
      <c r="Z123" s="35" t="str">
        <f t="shared" si="16"/>
        <v/>
      </c>
      <c r="AA123" s="35" t="str">
        <f t="shared" si="17"/>
        <v/>
      </c>
      <c r="AB123" s="77">
        <f t="shared" si="29"/>
        <v>6336</v>
      </c>
      <c r="AC123" s="77">
        <f t="shared" si="30"/>
        <v>0</v>
      </c>
      <c r="AD123" s="77">
        <f t="shared" si="31"/>
        <v>0</v>
      </c>
      <c r="AE123" s="78" t="str">
        <f t="shared" si="18"/>
        <v/>
      </c>
      <c r="AF123" s="35" t="str">
        <f t="shared" si="19"/>
        <v/>
      </c>
      <c r="AG123" s="77" t="str">
        <f t="shared" si="20"/>
        <v/>
      </c>
      <c r="AH123" s="77" t="str">
        <f t="shared" si="21"/>
        <v/>
      </c>
      <c r="AI123" s="35">
        <f t="shared" si="22"/>
        <v>0</v>
      </c>
      <c r="AJ123" s="35">
        <f t="shared" si="23"/>
        <v>0</v>
      </c>
      <c r="AK123" s="35">
        <f t="shared" si="24"/>
        <v>0</v>
      </c>
      <c r="AL123" s="35">
        <f t="shared" si="25"/>
        <v>0</v>
      </c>
      <c r="AM123" s="35" t="n"/>
      <c r="AN123" s="44" t="str">
        <f t="shared" si="26"/>
        <v/>
      </c>
      <c r="AO123" s="44" t="str">
        <f t="shared" si="27"/>
        <v/>
      </c>
      <c r="AP123" s="35" t="str">
        <f>IF('DQE marché-cadre'!$D126="","",'DQE marché-cadre'!$D126)</f>
        <v/>
      </c>
      <c r="AQ123" s="35" t="str">
        <f>IF('DQE marché-cadre'!$E126="","",'DQE marché-cadre'!$E126)</f>
        <v/>
      </c>
      <c r="AR123" s="77" t="str">
        <f>DQE!$F126</f>
        <v/>
      </c>
      <c r="AS123" s="77" t="str">
        <f>BPDE!$G126</f>
        <v/>
      </c>
      <c r="AT123" s="35" t="str">
        <f t="shared" si="28"/>
        <v/>
      </c>
    </row>
    <row r="124">
      <c r="A124" s="35" t="str">
        <f>IF(BPU!$A127="","",BPU!$A127)</f>
        <v/>
      </c>
      <c r="B124" s="44" t="str">
        <f>IF(BPU!$B127="","",BPU!$B127)</f>
        <v/>
      </c>
      <c r="C124" s="35" t="str">
        <f>IF(BPU!$C127="","",BPU!$C127)</f>
        <v/>
      </c>
      <c r="D124" s="44" t="str">
        <f>IF(DQE!$D127="","",DQE!$D127)</f>
        <v/>
      </c>
      <c r="E124" s="37" t="str">
        <f>IF(BPU!$D127="","",BPU!$D127)</f>
        <v/>
      </c>
      <c r="F124" s="35" t="str">
        <f t="shared" si="0"/>
        <v/>
      </c>
      <c r="G124" s="44" t="str">
        <f t="shared" si="1"/>
        <v/>
      </c>
      <c r="H124" s="36" t="n"/>
      <c r="I124" s="23" t="n"/>
      <c r="J124" s="36" t="n"/>
      <c r="K124" s="36" t="n"/>
      <c r="L124" s="44" t="str">
        <f t="shared" si="2"/>
        <v/>
      </c>
      <c r="M124" s="35" t="str">
        <f t="shared" si="3"/>
        <v/>
      </c>
      <c r="N124" s="35" t="str">
        <f t="shared" si="4"/>
        <v/>
      </c>
      <c r="O124" s="35" t="str">
        <f t="shared" si="5"/>
        <v/>
      </c>
      <c r="P124" s="35" t="str">
        <f t="shared" si="6"/>
        <v/>
      </c>
      <c r="Q124" s="35" t="str">
        <f t="shared" si="7"/>
        <v/>
      </c>
      <c r="R124" s="35" t="str">
        <f t="shared" si="8"/>
        <v/>
      </c>
      <c r="S124" s="35" t="str">
        <f t="shared" si="9"/>
        <v/>
      </c>
      <c r="T124" s="35" t="str">
        <f t="shared" si="10"/>
        <v/>
      </c>
      <c r="U124" s="35" t="str">
        <f t="shared" si="11"/>
        <v/>
      </c>
      <c r="V124" s="35" t="str">
        <f t="shared" si="12"/>
        <v/>
      </c>
      <c r="W124" s="77" t="str">
        <f t="shared" si="13"/>
        <v/>
      </c>
      <c r="X124" s="35" t="str">
        <f t="shared" si="14"/>
        <v/>
      </c>
      <c r="Y124" s="35" t="str">
        <f t="shared" si="15"/>
        <v/>
      </c>
      <c r="Z124" s="35" t="str">
        <f t="shared" si="16"/>
        <v/>
      </c>
      <c r="AA124" s="35" t="str">
        <f t="shared" si="17"/>
        <v/>
      </c>
      <c r="AB124" s="77">
        <f t="shared" si="29"/>
        <v>6336</v>
      </c>
      <c r="AC124" s="77">
        <f t="shared" si="30"/>
        <v>0</v>
      </c>
      <c r="AD124" s="77">
        <f t="shared" si="31"/>
        <v>0</v>
      </c>
      <c r="AE124" s="78" t="str">
        <f t="shared" si="18"/>
        <v/>
      </c>
      <c r="AF124" s="35" t="str">
        <f t="shared" si="19"/>
        <v/>
      </c>
      <c r="AG124" s="77" t="str">
        <f t="shared" si="20"/>
        <v/>
      </c>
      <c r="AH124" s="77" t="str">
        <f t="shared" si="21"/>
        <v/>
      </c>
      <c r="AI124" s="35">
        <f t="shared" si="22"/>
        <v>0</v>
      </c>
      <c r="AJ124" s="35">
        <f t="shared" si="23"/>
        <v>0</v>
      </c>
      <c r="AK124" s="35">
        <f t="shared" si="24"/>
        <v>0</v>
      </c>
      <c r="AL124" s="35">
        <f t="shared" si="25"/>
        <v>0</v>
      </c>
      <c r="AM124" s="35" t="n"/>
      <c r="AN124" s="44" t="str">
        <f t="shared" si="26"/>
        <v/>
      </c>
      <c r="AO124" s="44" t="str">
        <f t="shared" si="27"/>
        <v/>
      </c>
      <c r="AP124" s="35" t="str">
        <f>IF('DQE marché-cadre'!$D127="","",'DQE marché-cadre'!$D127)</f>
        <v/>
      </c>
      <c r="AQ124" s="35" t="str">
        <f>IF('DQE marché-cadre'!$E127="","",'DQE marché-cadre'!$E127)</f>
        <v/>
      </c>
      <c r="AR124" s="77" t="str">
        <f>DQE!$F127</f>
        <v/>
      </c>
      <c r="AS124" s="77" t="str">
        <f>BPDE!$G127</f>
        <v/>
      </c>
      <c r="AT124" s="35" t="str">
        <f t="shared" si="28"/>
        <v/>
      </c>
    </row>
    <row r="125">
      <c r="A125" s="35" t="str">
        <f>IF(BPU!$A128="","",BPU!$A128)</f>
        <v/>
      </c>
      <c r="B125" s="44" t="str">
        <f>IF(BPU!$B128="","",BPU!$B128)</f>
        <v/>
      </c>
      <c r="C125" s="35" t="str">
        <f>IF(BPU!$C128="","",BPU!$C128)</f>
        <v/>
      </c>
      <c r="D125" s="44" t="str">
        <f>IF(DQE!$D128="","",DQE!$D128)</f>
        <v/>
      </c>
      <c r="E125" s="37" t="str">
        <f>IF(BPU!$D128="","",BPU!$D128)</f>
        <v/>
      </c>
      <c r="F125" s="35" t="str">
        <f t="shared" si="0"/>
        <v/>
      </c>
      <c r="G125" s="44" t="str">
        <f t="shared" si="1"/>
        <v/>
      </c>
      <c r="H125" s="36" t="n"/>
      <c r="I125" s="23" t="n"/>
      <c r="J125" s="36" t="n"/>
      <c r="K125" s="36" t="n"/>
      <c r="L125" s="44" t="str">
        <f t="shared" si="2"/>
        <v/>
      </c>
      <c r="M125" s="35" t="str">
        <f t="shared" si="3"/>
        <v/>
      </c>
      <c r="N125" s="35" t="str">
        <f t="shared" si="4"/>
        <v/>
      </c>
      <c r="O125" s="35" t="str">
        <f t="shared" si="5"/>
        <v/>
      </c>
      <c r="P125" s="35" t="str">
        <f t="shared" si="6"/>
        <v/>
      </c>
      <c r="Q125" s="35" t="str">
        <f t="shared" si="7"/>
        <v/>
      </c>
      <c r="R125" s="35" t="str">
        <f t="shared" si="8"/>
        <v/>
      </c>
      <c r="S125" s="35" t="str">
        <f t="shared" si="9"/>
        <v/>
      </c>
      <c r="T125" s="35" t="str">
        <f t="shared" si="10"/>
        <v/>
      </c>
      <c r="U125" s="35" t="str">
        <f t="shared" si="11"/>
        <v/>
      </c>
      <c r="V125" s="35" t="str">
        <f t="shared" si="12"/>
        <v/>
      </c>
      <c r="W125" s="77" t="str">
        <f t="shared" si="13"/>
        <v/>
      </c>
      <c r="X125" s="35" t="str">
        <f t="shared" si="14"/>
        <v/>
      </c>
      <c r="Y125" s="35" t="str">
        <f t="shared" si="15"/>
        <v/>
      </c>
      <c r="Z125" s="35" t="str">
        <f t="shared" si="16"/>
        <v/>
      </c>
      <c r="AA125" s="35" t="str">
        <f t="shared" si="17"/>
        <v/>
      </c>
      <c r="AB125" s="77">
        <f t="shared" si="29"/>
        <v>6336</v>
      </c>
      <c r="AC125" s="77">
        <f t="shared" si="30"/>
        <v>0</v>
      </c>
      <c r="AD125" s="77">
        <f t="shared" si="31"/>
        <v>0</v>
      </c>
      <c r="AE125" s="78" t="str">
        <f t="shared" si="18"/>
        <v/>
      </c>
      <c r="AF125" s="35" t="str">
        <f t="shared" si="19"/>
        <v/>
      </c>
      <c r="AG125" s="77" t="str">
        <f t="shared" si="20"/>
        <v/>
      </c>
      <c r="AH125" s="77" t="str">
        <f t="shared" si="21"/>
        <v/>
      </c>
      <c r="AI125" s="35">
        <f t="shared" si="22"/>
        <v>0</v>
      </c>
      <c r="AJ125" s="35">
        <f t="shared" si="23"/>
        <v>0</v>
      </c>
      <c r="AK125" s="35">
        <f t="shared" si="24"/>
        <v>0</v>
      </c>
      <c r="AL125" s="35">
        <f t="shared" si="25"/>
        <v>0</v>
      </c>
      <c r="AM125" s="35" t="n"/>
      <c r="AN125" s="44" t="str">
        <f t="shared" si="26"/>
        <v/>
      </c>
      <c r="AO125" s="44" t="str">
        <f t="shared" si="27"/>
        <v/>
      </c>
      <c r="AP125" s="35" t="str">
        <f>IF('DQE marché-cadre'!$D128="","",'DQE marché-cadre'!$D128)</f>
        <v/>
      </c>
      <c r="AQ125" s="35" t="str">
        <f>IF('DQE marché-cadre'!$E128="","",'DQE marché-cadre'!$E128)</f>
        <v/>
      </c>
      <c r="AR125" s="77" t="str">
        <f>DQE!$F128</f>
        <v/>
      </c>
      <c r="AS125" s="77" t="str">
        <f>BPDE!$G128</f>
        <v/>
      </c>
      <c r="AT125" s="35" t="str">
        <f t="shared" si="28"/>
        <v/>
      </c>
    </row>
    <row r="126">
      <c r="A126" s="35" t="str">
        <f>IF(BPU!$A129="","",BPU!$A129)</f>
        <v/>
      </c>
      <c r="B126" s="44" t="str">
        <f>IF(BPU!$B129="","",BPU!$B129)</f>
        <v/>
      </c>
      <c r="C126" s="35" t="str">
        <f>IF(BPU!$C129="","",BPU!$C129)</f>
        <v/>
      </c>
      <c r="D126" s="44" t="str">
        <f>IF(DQE!$D129="","",DQE!$D129)</f>
        <v/>
      </c>
      <c r="E126" s="37" t="str">
        <f>IF(BPU!$D129="","",BPU!$D129)</f>
        <v/>
      </c>
      <c r="F126" s="35" t="str">
        <f t="shared" si="0"/>
        <v/>
      </c>
      <c r="G126" s="44" t="str">
        <f t="shared" si="1"/>
        <v/>
      </c>
      <c r="H126" s="36" t="n"/>
      <c r="I126" s="23" t="n"/>
      <c r="J126" s="36" t="n"/>
      <c r="K126" s="36" t="n"/>
      <c r="L126" s="44" t="str">
        <f t="shared" si="2"/>
        <v/>
      </c>
      <c r="M126" s="35" t="str">
        <f t="shared" si="3"/>
        <v/>
      </c>
      <c r="N126" s="35" t="str">
        <f t="shared" si="4"/>
        <v/>
      </c>
      <c r="O126" s="35" t="str">
        <f t="shared" si="5"/>
        <v/>
      </c>
      <c r="P126" s="35" t="str">
        <f t="shared" si="6"/>
        <v/>
      </c>
      <c r="Q126" s="35" t="str">
        <f t="shared" si="7"/>
        <v/>
      </c>
      <c r="R126" s="35" t="str">
        <f t="shared" si="8"/>
        <v/>
      </c>
      <c r="S126" s="35" t="str">
        <f t="shared" si="9"/>
        <v/>
      </c>
      <c r="T126" s="35" t="str">
        <f t="shared" si="10"/>
        <v/>
      </c>
      <c r="U126" s="35" t="str">
        <f t="shared" si="11"/>
        <v/>
      </c>
      <c r="V126" s="35" t="str">
        <f t="shared" si="12"/>
        <v/>
      </c>
      <c r="W126" s="77" t="str">
        <f t="shared" si="13"/>
        <v/>
      </c>
      <c r="X126" s="35" t="str">
        <f t="shared" si="14"/>
        <v/>
      </c>
      <c r="Y126" s="35" t="str">
        <f t="shared" si="15"/>
        <v/>
      </c>
      <c r="Z126" s="35" t="str">
        <f t="shared" si="16"/>
        <v/>
      </c>
      <c r="AA126" s="35" t="str">
        <f t="shared" si="17"/>
        <v/>
      </c>
      <c r="AB126" s="77">
        <f t="shared" si="29"/>
        <v>6336</v>
      </c>
      <c r="AC126" s="77">
        <f t="shared" si="30"/>
        <v>0</v>
      </c>
      <c r="AD126" s="77">
        <f t="shared" si="31"/>
        <v>0</v>
      </c>
      <c r="AE126" s="78" t="str">
        <f t="shared" si="18"/>
        <v/>
      </c>
      <c r="AF126" s="35" t="str">
        <f t="shared" si="19"/>
        <v/>
      </c>
      <c r="AG126" s="77" t="str">
        <f t="shared" si="20"/>
        <v/>
      </c>
      <c r="AH126" s="77" t="str">
        <f t="shared" si="21"/>
        <v/>
      </c>
      <c r="AI126" s="35">
        <f t="shared" si="22"/>
        <v>0</v>
      </c>
      <c r="AJ126" s="35">
        <f t="shared" si="23"/>
        <v>0</v>
      </c>
      <c r="AK126" s="35">
        <f t="shared" si="24"/>
        <v>0</v>
      </c>
      <c r="AL126" s="35">
        <f t="shared" si="25"/>
        <v>0</v>
      </c>
      <c r="AM126" s="35" t="n"/>
      <c r="AN126" s="44" t="str">
        <f t="shared" si="26"/>
        <v/>
      </c>
      <c r="AO126" s="44" t="str">
        <f t="shared" si="27"/>
        <v/>
      </c>
      <c r="AP126" s="35" t="str">
        <f>IF('DQE marché-cadre'!$D129="","",'DQE marché-cadre'!$D129)</f>
        <v/>
      </c>
      <c r="AQ126" s="35" t="str">
        <f>IF('DQE marché-cadre'!$E129="","",'DQE marché-cadre'!$E129)</f>
        <v/>
      </c>
      <c r="AR126" s="77" t="str">
        <f>DQE!$F129</f>
        <v/>
      </c>
      <c r="AS126" s="77" t="str">
        <f>BPDE!$G129</f>
        <v/>
      </c>
      <c r="AT126" s="35" t="str">
        <f t="shared" si="28"/>
        <v/>
      </c>
    </row>
    <row r="127">
      <c r="A127" s="35" t="str">
        <f>IF(BPU!$A130="","",BPU!$A130)</f>
        <v/>
      </c>
      <c r="B127" s="44" t="str">
        <f>IF(BPU!$B130="","",BPU!$B130)</f>
        <v/>
      </c>
      <c r="C127" s="35" t="str">
        <f>IF(BPU!$C130="","",BPU!$C130)</f>
        <v/>
      </c>
      <c r="D127" s="44" t="str">
        <f>IF(DQE!$D130="","",DQE!$D130)</f>
        <v/>
      </c>
      <c r="E127" s="37" t="str">
        <f>IF(BPU!$D130="","",BPU!$D130)</f>
        <v/>
      </c>
      <c r="F127" s="35" t="str">
        <f t="shared" si="0"/>
        <v/>
      </c>
      <c r="G127" s="44" t="str">
        <f t="shared" si="1"/>
        <v/>
      </c>
      <c r="H127" s="36" t="n"/>
      <c r="I127" s="23" t="n"/>
      <c r="J127" s="36" t="n"/>
      <c r="K127" s="36" t="n"/>
      <c r="L127" s="44" t="str">
        <f t="shared" si="2"/>
        <v/>
      </c>
      <c r="M127" s="35" t="str">
        <f t="shared" si="3"/>
        <v/>
      </c>
      <c r="N127" s="35" t="str">
        <f t="shared" si="4"/>
        <v/>
      </c>
      <c r="O127" s="35" t="str">
        <f t="shared" si="5"/>
        <v/>
      </c>
      <c r="P127" s="35" t="str">
        <f t="shared" si="6"/>
        <v/>
      </c>
      <c r="Q127" s="35" t="str">
        <f t="shared" si="7"/>
        <v/>
      </c>
      <c r="R127" s="35" t="str">
        <f t="shared" si="8"/>
        <v/>
      </c>
      <c r="S127" s="35" t="str">
        <f t="shared" si="9"/>
        <v/>
      </c>
      <c r="T127" s="35" t="str">
        <f t="shared" si="10"/>
        <v/>
      </c>
      <c r="U127" s="35" t="str">
        <f t="shared" si="11"/>
        <v/>
      </c>
      <c r="V127" s="35" t="str">
        <f t="shared" si="12"/>
        <v/>
      </c>
      <c r="W127" s="77" t="str">
        <f t="shared" si="13"/>
        <v/>
      </c>
      <c r="X127" s="35" t="str">
        <f t="shared" si="14"/>
        <v/>
      </c>
      <c r="Y127" s="35" t="str">
        <f t="shared" si="15"/>
        <v/>
      </c>
      <c r="Z127" s="35" t="str">
        <f t="shared" si="16"/>
        <v/>
      </c>
      <c r="AA127" s="35" t="str">
        <f t="shared" si="17"/>
        <v/>
      </c>
      <c r="AB127" s="77">
        <f t="shared" si="29"/>
        <v>6336</v>
      </c>
      <c r="AC127" s="77">
        <f t="shared" si="30"/>
        <v>0</v>
      </c>
      <c r="AD127" s="77">
        <f t="shared" si="31"/>
        <v>0</v>
      </c>
      <c r="AE127" s="78" t="str">
        <f t="shared" si="18"/>
        <v/>
      </c>
      <c r="AF127" s="35" t="str">
        <f t="shared" si="19"/>
        <v/>
      </c>
      <c r="AG127" s="77" t="str">
        <f t="shared" si="20"/>
        <v/>
      </c>
      <c r="AH127" s="77" t="str">
        <f t="shared" si="21"/>
        <v/>
      </c>
      <c r="AI127" s="35">
        <f t="shared" si="22"/>
        <v>0</v>
      </c>
      <c r="AJ127" s="35">
        <f t="shared" si="23"/>
        <v>0</v>
      </c>
      <c r="AK127" s="35">
        <f t="shared" si="24"/>
        <v>0</v>
      </c>
      <c r="AL127" s="35">
        <f t="shared" si="25"/>
        <v>0</v>
      </c>
      <c r="AM127" s="35" t="n"/>
      <c r="AN127" s="44" t="str">
        <f t="shared" si="26"/>
        <v/>
      </c>
      <c r="AO127" s="44" t="str">
        <f t="shared" si="27"/>
        <v/>
      </c>
      <c r="AP127" s="35" t="str">
        <f>IF('DQE marché-cadre'!$D130="","",'DQE marché-cadre'!$D130)</f>
        <v/>
      </c>
      <c r="AQ127" s="35" t="str">
        <f>IF('DQE marché-cadre'!$E130="","",'DQE marché-cadre'!$E130)</f>
        <v/>
      </c>
      <c r="AR127" s="77" t="str">
        <f>DQE!$F130</f>
        <v/>
      </c>
      <c r="AS127" s="77" t="str">
        <f>BPDE!$G130</f>
        <v/>
      </c>
      <c r="AT127" s="35" t="str">
        <f t="shared" si="28"/>
        <v/>
      </c>
    </row>
    <row r="128">
      <c r="A128" s="35" t="str">
        <f>IF(BPU!$A131="","",BPU!$A131)</f>
        <v/>
      </c>
      <c r="B128" s="44" t="str">
        <f>IF(BPU!$B131="","",BPU!$B131)</f>
        <v/>
      </c>
      <c r="C128" s="35" t="str">
        <f>IF(BPU!$C131="","",BPU!$C131)</f>
        <v/>
      </c>
      <c r="D128" s="44" t="str">
        <f>IF(DQE!$D131="","",DQE!$D131)</f>
        <v/>
      </c>
      <c r="E128" s="37" t="str">
        <f>IF(BPU!$D131="","",BPU!$D131)</f>
        <v/>
      </c>
      <c r="F128" s="35" t="str">
        <f t="shared" si="0"/>
        <v/>
      </c>
      <c r="G128" s="44" t="str">
        <f t="shared" si="1"/>
        <v/>
      </c>
      <c r="H128" s="36" t="n"/>
      <c r="I128" s="23" t="n"/>
      <c r="J128" s="36" t="n"/>
      <c r="K128" s="36" t="n"/>
      <c r="L128" s="44" t="str">
        <f t="shared" si="2"/>
        <v/>
      </c>
      <c r="M128" s="35" t="str">
        <f t="shared" si="3"/>
        <v/>
      </c>
      <c r="N128" s="35" t="str">
        <f t="shared" si="4"/>
        <v/>
      </c>
      <c r="O128" s="35" t="str">
        <f t="shared" si="5"/>
        <v/>
      </c>
      <c r="P128" s="35" t="str">
        <f t="shared" si="6"/>
        <v/>
      </c>
      <c r="Q128" s="35" t="str">
        <f t="shared" si="7"/>
        <v/>
      </c>
      <c r="R128" s="35" t="str">
        <f t="shared" si="8"/>
        <v/>
      </c>
      <c r="S128" s="35" t="str">
        <f t="shared" si="9"/>
        <v/>
      </c>
      <c r="T128" s="35" t="str">
        <f t="shared" si="10"/>
        <v/>
      </c>
      <c r="U128" s="35" t="str">
        <f t="shared" si="11"/>
        <v/>
      </c>
      <c r="V128" s="35" t="str">
        <f t="shared" si="12"/>
        <v/>
      </c>
      <c r="W128" s="77" t="str">
        <f t="shared" si="13"/>
        <v/>
      </c>
      <c r="X128" s="35" t="str">
        <f t="shared" si="14"/>
        <v/>
      </c>
      <c r="Y128" s="35" t="str">
        <f t="shared" si="15"/>
        <v/>
      </c>
      <c r="Z128" s="35" t="str">
        <f t="shared" si="16"/>
        <v/>
      </c>
      <c r="AA128" s="35" t="str">
        <f t="shared" si="17"/>
        <v/>
      </c>
      <c r="AB128" s="77">
        <f t="shared" si="29"/>
        <v>6336</v>
      </c>
      <c r="AC128" s="77">
        <f t="shared" si="30"/>
        <v>0</v>
      </c>
      <c r="AD128" s="77">
        <f t="shared" si="31"/>
        <v>0</v>
      </c>
      <c r="AE128" s="78" t="str">
        <f t="shared" si="18"/>
        <v/>
      </c>
      <c r="AF128" s="35" t="str">
        <f t="shared" si="19"/>
        <v/>
      </c>
      <c r="AG128" s="77" t="str">
        <f t="shared" si="20"/>
        <v/>
      </c>
      <c r="AH128" s="77" t="str">
        <f t="shared" si="21"/>
        <v/>
      </c>
      <c r="AI128" s="35">
        <f t="shared" si="22"/>
        <v>0</v>
      </c>
      <c r="AJ128" s="35">
        <f t="shared" si="23"/>
        <v>0</v>
      </c>
      <c r="AK128" s="35">
        <f t="shared" si="24"/>
        <v>0</v>
      </c>
      <c r="AL128" s="35">
        <f t="shared" si="25"/>
        <v>0</v>
      </c>
      <c r="AM128" s="35" t="n"/>
      <c r="AN128" s="44" t="str">
        <f t="shared" si="26"/>
        <v/>
      </c>
      <c r="AO128" s="44" t="str">
        <f t="shared" si="27"/>
        <v/>
      </c>
      <c r="AP128" s="35" t="str">
        <f>IF('DQE marché-cadre'!$D131="","",'DQE marché-cadre'!$D131)</f>
        <v/>
      </c>
      <c r="AQ128" s="35" t="str">
        <f>IF('DQE marché-cadre'!$E131="","",'DQE marché-cadre'!$E131)</f>
        <v/>
      </c>
      <c r="AR128" s="77" t="str">
        <f>DQE!$F131</f>
        <v/>
      </c>
      <c r="AS128" s="77" t="str">
        <f>BPDE!$G131</f>
        <v/>
      </c>
      <c r="AT128" s="35" t="str">
        <f t="shared" si="28"/>
        <v/>
      </c>
    </row>
    <row r="129">
      <c r="A129" s="35" t="str">
        <f>IF(BPU!$A132="","",BPU!$A132)</f>
        <v/>
      </c>
      <c r="B129" s="44" t="str">
        <f>IF(BPU!$B132="","",BPU!$B132)</f>
        <v/>
      </c>
      <c r="C129" s="35" t="str">
        <f>IF(BPU!$C132="","",BPU!$C132)</f>
        <v/>
      </c>
      <c r="D129" s="44" t="str">
        <f>IF(DQE!$D132="","",DQE!$D132)</f>
        <v/>
      </c>
      <c r="E129" s="37" t="str">
        <f>IF(BPU!$D132="","",BPU!$D132)</f>
        <v/>
      </c>
      <c r="F129" s="35" t="str">
        <f t="shared" si="0"/>
        <v/>
      </c>
      <c r="G129" s="44" t="str">
        <f t="shared" si="1"/>
        <v/>
      </c>
      <c r="H129" s="36" t="n"/>
      <c r="I129" s="23" t="n"/>
      <c r="J129" s="36" t="n"/>
      <c r="K129" s="36" t="n"/>
      <c r="L129" s="44" t="str">
        <f t="shared" si="2"/>
        <v/>
      </c>
      <c r="M129" s="35" t="str">
        <f t="shared" si="3"/>
        <v/>
      </c>
      <c r="N129" s="35" t="str">
        <f t="shared" si="4"/>
        <v/>
      </c>
      <c r="O129" s="35" t="str">
        <f t="shared" si="5"/>
        <v/>
      </c>
      <c r="P129" s="35" t="str">
        <f t="shared" si="6"/>
        <v/>
      </c>
      <c r="Q129" s="35" t="str">
        <f t="shared" si="7"/>
        <v/>
      </c>
      <c r="R129" s="35" t="str">
        <f t="shared" si="8"/>
        <v/>
      </c>
      <c r="S129" s="35" t="str">
        <f t="shared" si="9"/>
        <v/>
      </c>
      <c r="T129" s="35" t="str">
        <f t="shared" si="10"/>
        <v/>
      </c>
      <c r="U129" s="35" t="str">
        <f t="shared" si="11"/>
        <v/>
      </c>
      <c r="V129" s="35" t="str">
        <f t="shared" si="12"/>
        <v/>
      </c>
      <c r="W129" s="77" t="str">
        <f t="shared" si="13"/>
        <v/>
      </c>
      <c r="X129" s="35" t="str">
        <f t="shared" si="14"/>
        <v/>
      </c>
      <c r="Y129" s="35" t="str">
        <f t="shared" si="15"/>
        <v/>
      </c>
      <c r="Z129" s="35" t="str">
        <f t="shared" si="16"/>
        <v/>
      </c>
      <c r="AA129" s="35" t="str">
        <f t="shared" si="17"/>
        <v/>
      </c>
      <c r="AB129" s="77">
        <f t="shared" si="29"/>
        <v>6336</v>
      </c>
      <c r="AC129" s="77">
        <f t="shared" si="30"/>
        <v>0</v>
      </c>
      <c r="AD129" s="77">
        <f t="shared" si="31"/>
        <v>0</v>
      </c>
      <c r="AE129" s="78" t="str">
        <f t="shared" si="18"/>
        <v/>
      </c>
      <c r="AF129" s="35" t="str">
        <f t="shared" si="19"/>
        <v/>
      </c>
      <c r="AG129" s="77" t="str">
        <f t="shared" si="20"/>
        <v/>
      </c>
      <c r="AH129" s="77" t="str">
        <f t="shared" si="21"/>
        <v/>
      </c>
      <c r="AI129" s="35">
        <f t="shared" si="22"/>
        <v>0</v>
      </c>
      <c r="AJ129" s="35">
        <f t="shared" si="23"/>
        <v>0</v>
      </c>
      <c r="AK129" s="35">
        <f t="shared" si="24"/>
        <v>0</v>
      </c>
      <c r="AL129" s="35">
        <f t="shared" si="25"/>
        <v>0</v>
      </c>
      <c r="AM129" s="35" t="n"/>
      <c r="AN129" s="44" t="str">
        <f t="shared" si="26"/>
        <v/>
      </c>
      <c r="AO129" s="44" t="str">
        <f t="shared" si="27"/>
        <v/>
      </c>
      <c r="AP129" s="35" t="str">
        <f>IF('DQE marché-cadre'!$D132="","",'DQE marché-cadre'!$D132)</f>
        <v/>
      </c>
      <c r="AQ129" s="35" t="str">
        <f>IF('DQE marché-cadre'!$E132="","",'DQE marché-cadre'!$E132)</f>
        <v/>
      </c>
      <c r="AR129" s="77" t="str">
        <f>DQE!$F132</f>
        <v/>
      </c>
      <c r="AS129" s="77" t="str">
        <f>BPDE!$G132</f>
        <v/>
      </c>
      <c r="AT129" s="35" t="str">
        <f t="shared" si="28"/>
        <v/>
      </c>
    </row>
    <row r="130">
      <c r="A130" s="35" t="str">
        <f>IF(BPU!$A133="","",BPU!$A133)</f>
        <v/>
      </c>
      <c r="B130" s="44" t="str">
        <f>IF(BPU!$B133="","",BPU!$B133)</f>
        <v/>
      </c>
      <c r="C130" s="35" t="str">
        <f>IF(BPU!$C133="","",BPU!$C133)</f>
        <v/>
      </c>
      <c r="D130" s="44" t="str">
        <f>IF(DQE!$D133="","",DQE!$D133)</f>
        <v/>
      </c>
      <c r="E130" s="37" t="str">
        <f>IF(BPU!$D133="","",BPU!$D133)</f>
        <v/>
      </c>
      <c r="F130" s="35" t="str">
        <f t="shared" si="0"/>
        <v/>
      </c>
      <c r="G130" s="44" t="str">
        <f t="shared" si="1"/>
        <v/>
      </c>
      <c r="H130" s="36" t="n"/>
      <c r="I130" s="23" t="n"/>
      <c r="J130" s="36" t="n"/>
      <c r="K130" s="36" t="n"/>
      <c r="L130" s="44" t="str">
        <f t="shared" si="2"/>
        <v/>
      </c>
      <c r="M130" s="35" t="str">
        <f t="shared" si="3"/>
        <v/>
      </c>
      <c r="N130" s="35" t="str">
        <f t="shared" si="4"/>
        <v/>
      </c>
      <c r="O130" s="35" t="str">
        <f t="shared" si="5"/>
        <v/>
      </c>
      <c r="P130" s="35" t="str">
        <f t="shared" si="6"/>
        <v/>
      </c>
      <c r="Q130" s="35" t="str">
        <f t="shared" si="7"/>
        <v/>
      </c>
      <c r="R130" s="35" t="str">
        <f t="shared" si="8"/>
        <v/>
      </c>
      <c r="S130" s="35" t="str">
        <f t="shared" si="9"/>
        <v/>
      </c>
      <c r="T130" s="35" t="str">
        <f t="shared" si="10"/>
        <v/>
      </c>
      <c r="U130" s="35" t="str">
        <f t="shared" si="11"/>
        <v/>
      </c>
      <c r="V130" s="35" t="str">
        <f t="shared" si="12"/>
        <v/>
      </c>
      <c r="W130" s="77" t="str">
        <f t="shared" si="13"/>
        <v/>
      </c>
      <c r="X130" s="35" t="str">
        <f t="shared" si="14"/>
        <v/>
      </c>
      <c r="Y130" s="35" t="str">
        <f t="shared" si="15"/>
        <v/>
      </c>
      <c r="Z130" s="35" t="str">
        <f t="shared" si="16"/>
        <v/>
      </c>
      <c r="AA130" s="35" t="str">
        <f t="shared" si="17"/>
        <v/>
      </c>
      <c r="AB130" s="77">
        <f t="shared" si="29"/>
        <v>6336</v>
      </c>
      <c r="AC130" s="77">
        <f t="shared" si="30"/>
        <v>0</v>
      </c>
      <c r="AD130" s="77">
        <f t="shared" si="31"/>
        <v>0</v>
      </c>
      <c r="AE130" s="78" t="str">
        <f t="shared" si="18"/>
        <v/>
      </c>
      <c r="AF130" s="35" t="str">
        <f t="shared" si="19"/>
        <v/>
      </c>
      <c r="AG130" s="77" t="str">
        <f t="shared" si="20"/>
        <v/>
      </c>
      <c r="AH130" s="77" t="str">
        <f t="shared" si="21"/>
        <v/>
      </c>
      <c r="AI130" s="35">
        <f t="shared" si="22"/>
        <v>0</v>
      </c>
      <c r="AJ130" s="35">
        <f t="shared" si="23"/>
        <v>0</v>
      </c>
      <c r="AK130" s="35">
        <f t="shared" si="24"/>
        <v>0</v>
      </c>
      <c r="AL130" s="35">
        <f t="shared" si="25"/>
        <v>0</v>
      </c>
      <c r="AM130" s="35" t="n"/>
      <c r="AN130" s="44" t="str">
        <f t="shared" si="26"/>
        <v/>
      </c>
      <c r="AO130" s="44" t="str">
        <f t="shared" si="27"/>
        <v/>
      </c>
      <c r="AP130" s="35" t="str">
        <f>IF('DQE marché-cadre'!$D133="","",'DQE marché-cadre'!$D133)</f>
        <v/>
      </c>
      <c r="AQ130" s="35" t="str">
        <f>IF('DQE marché-cadre'!$E133="","",'DQE marché-cadre'!$E133)</f>
        <v/>
      </c>
      <c r="AR130" s="77" t="str">
        <f>DQE!$F133</f>
        <v/>
      </c>
      <c r="AS130" s="77" t="str">
        <f>BPDE!$G133</f>
        <v/>
      </c>
      <c r="AT130" s="35" t="str">
        <f t="shared" si="28"/>
        <v/>
      </c>
    </row>
    <row r="131">
      <c r="A131" s="35" t="str">
        <f>IF(BPU!$A134="","",BPU!$A134)</f>
        <v/>
      </c>
      <c r="B131" s="44" t="str">
        <f>IF(BPU!$B134="","",BPU!$B134)</f>
        <v/>
      </c>
      <c r="C131" s="35" t="str">
        <f>IF(BPU!$C134="","",BPU!$C134)</f>
        <v/>
      </c>
      <c r="D131" s="44" t="str">
        <f>IF(DQE!$D134="","",DQE!$D134)</f>
        <v/>
      </c>
      <c r="E131" s="37" t="str">
        <f>IF(BPU!$D134="","",BPU!$D134)</f>
        <v/>
      </c>
      <c r="F131" s="35" t="str">
        <f t="shared" si="0"/>
        <v/>
      </c>
      <c r="G131" s="44" t="str">
        <f t="shared" si="1"/>
        <v/>
      </c>
      <c r="H131" s="36" t="n"/>
      <c r="I131" s="23" t="n"/>
      <c r="J131" s="36" t="n"/>
      <c r="K131" s="36" t="n"/>
      <c r="L131" s="44" t="str">
        <f t="shared" si="2"/>
        <v/>
      </c>
      <c r="M131" s="35" t="str">
        <f t="shared" si="3"/>
        <v/>
      </c>
      <c r="N131" s="35" t="str">
        <f t="shared" si="4"/>
        <v/>
      </c>
      <c r="O131" s="35" t="str">
        <f t="shared" si="5"/>
        <v/>
      </c>
      <c r="P131" s="35" t="str">
        <f t="shared" si="6"/>
        <v/>
      </c>
      <c r="Q131" s="35" t="str">
        <f t="shared" si="7"/>
        <v/>
      </c>
      <c r="R131" s="35" t="str">
        <f t="shared" si="8"/>
        <v/>
      </c>
      <c r="S131" s="35" t="str">
        <f t="shared" si="9"/>
        <v/>
      </c>
      <c r="T131" s="35" t="str">
        <f t="shared" si="10"/>
        <v/>
      </c>
      <c r="U131" s="35" t="str">
        <f t="shared" si="11"/>
        <v/>
      </c>
      <c r="V131" s="35" t="str">
        <f t="shared" si="12"/>
        <v/>
      </c>
      <c r="W131" s="77" t="str">
        <f t="shared" si="13"/>
        <v/>
      </c>
      <c r="X131" s="35" t="str">
        <f t="shared" si="14"/>
        <v/>
      </c>
      <c r="Y131" s="35" t="str">
        <f t="shared" si="15"/>
        <v/>
      </c>
      <c r="Z131" s="35" t="str">
        <f t="shared" si="16"/>
        <v/>
      </c>
      <c r="AA131" s="35" t="str">
        <f t="shared" si="17"/>
        <v/>
      </c>
      <c r="AB131" s="77">
        <f t="shared" si="29"/>
        <v>6336</v>
      </c>
      <c r="AC131" s="77">
        <f t="shared" si="30"/>
        <v>0</v>
      </c>
      <c r="AD131" s="77">
        <f t="shared" si="31"/>
        <v>0</v>
      </c>
      <c r="AE131" s="78" t="str">
        <f t="shared" si="18"/>
        <v/>
      </c>
      <c r="AF131" s="35" t="str">
        <f t="shared" si="19"/>
        <v/>
      </c>
      <c r="AG131" s="77" t="str">
        <f t="shared" si="20"/>
        <v/>
      </c>
      <c r="AH131" s="77" t="str">
        <f t="shared" si="21"/>
        <v/>
      </c>
      <c r="AI131" s="35">
        <f t="shared" si="22"/>
        <v>0</v>
      </c>
      <c r="AJ131" s="35">
        <f t="shared" si="23"/>
        <v>0</v>
      </c>
      <c r="AK131" s="35">
        <f t="shared" si="24"/>
        <v>0</v>
      </c>
      <c r="AL131" s="35">
        <f t="shared" si="25"/>
        <v>0</v>
      </c>
      <c r="AM131" s="35" t="n"/>
      <c r="AN131" s="44" t="str">
        <f t="shared" si="26"/>
        <v/>
      </c>
      <c r="AO131" s="44" t="str">
        <f t="shared" si="27"/>
        <v/>
      </c>
      <c r="AP131" s="35" t="str">
        <f>IF('DQE marché-cadre'!$D134="","",'DQE marché-cadre'!$D134)</f>
        <v/>
      </c>
      <c r="AQ131" s="35" t="str">
        <f>IF('DQE marché-cadre'!$E134="","",'DQE marché-cadre'!$E134)</f>
        <v/>
      </c>
      <c r="AR131" s="77" t="str">
        <f>DQE!$F134</f>
        <v/>
      </c>
      <c r="AS131" s="77" t="str">
        <f>BPDE!$G134</f>
        <v/>
      </c>
      <c r="AT131" s="35" t="str">
        <f t="shared" si="28"/>
        <v/>
      </c>
    </row>
    <row r="132">
      <c r="A132" s="35" t="str">
        <f>IF(BPU!$A135="","",BPU!$A135)</f>
        <v/>
      </c>
      <c r="B132" s="44" t="str">
        <f>IF(BPU!$B135="","",BPU!$B135)</f>
        <v/>
      </c>
      <c r="C132" s="35" t="str">
        <f>IF(BPU!$C135="","",BPU!$C135)</f>
        <v/>
      </c>
      <c r="D132" s="44" t="str">
        <f>IF(DQE!$D135="","",DQE!$D135)</f>
        <v/>
      </c>
      <c r="E132" s="37" t="str">
        <f>IF(BPU!$D135="","",BPU!$D135)</f>
        <v/>
      </c>
      <c r="F132" s="35" t="str">
        <f t="shared" si="0"/>
        <v/>
      </c>
      <c r="G132" s="44" t="str">
        <f t="shared" si="1"/>
        <v/>
      </c>
      <c r="H132" s="36" t="n"/>
      <c r="I132" s="23" t="n"/>
      <c r="J132" s="36" t="n"/>
      <c r="K132" s="36" t="n"/>
      <c r="L132" s="44" t="str">
        <f t="shared" si="2"/>
        <v/>
      </c>
      <c r="M132" s="35" t="str">
        <f t="shared" si="3"/>
        <v/>
      </c>
      <c r="N132" s="35" t="str">
        <f t="shared" si="4"/>
        <v/>
      </c>
      <c r="O132" s="35" t="str">
        <f t="shared" si="5"/>
        <v/>
      </c>
      <c r="P132" s="35" t="str">
        <f t="shared" si="6"/>
        <v/>
      </c>
      <c r="Q132" s="35" t="str">
        <f t="shared" si="7"/>
        <v/>
      </c>
      <c r="R132" s="35" t="str">
        <f t="shared" si="8"/>
        <v/>
      </c>
      <c r="S132" s="35" t="str">
        <f t="shared" si="9"/>
        <v/>
      </c>
      <c r="T132" s="35" t="str">
        <f t="shared" si="10"/>
        <v/>
      </c>
      <c r="U132" s="35" t="str">
        <f t="shared" si="11"/>
        <v/>
      </c>
      <c r="V132" s="35" t="str">
        <f t="shared" si="12"/>
        <v/>
      </c>
      <c r="W132" s="77" t="str">
        <f t="shared" si="13"/>
        <v/>
      </c>
      <c r="X132" s="35" t="str">
        <f t="shared" si="14"/>
        <v/>
      </c>
      <c r="Y132" s="35" t="str">
        <f t="shared" si="15"/>
        <v/>
      </c>
      <c r="Z132" s="35" t="str">
        <f t="shared" si="16"/>
        <v/>
      </c>
      <c r="AA132" s="35" t="str">
        <f t="shared" si="17"/>
        <v/>
      </c>
      <c r="AB132" s="77">
        <f t="shared" si="29"/>
        <v>6336</v>
      </c>
      <c r="AC132" s="77">
        <f t="shared" si="30"/>
        <v>0</v>
      </c>
      <c r="AD132" s="77">
        <f t="shared" si="31"/>
        <v>0</v>
      </c>
      <c r="AE132" s="78" t="str">
        <f t="shared" si="18"/>
        <v/>
      </c>
      <c r="AF132" s="35" t="str">
        <f t="shared" si="19"/>
        <v/>
      </c>
      <c r="AG132" s="77" t="str">
        <f t="shared" si="20"/>
        <v/>
      </c>
      <c r="AH132" s="77" t="str">
        <f t="shared" si="21"/>
        <v/>
      </c>
      <c r="AI132" s="35">
        <f t="shared" si="22"/>
        <v>0</v>
      </c>
      <c r="AJ132" s="35">
        <f t="shared" si="23"/>
        <v>0</v>
      </c>
      <c r="AK132" s="35">
        <f t="shared" si="24"/>
        <v>0</v>
      </c>
      <c r="AL132" s="35">
        <f t="shared" si="25"/>
        <v>0</v>
      </c>
      <c r="AM132" s="35" t="n"/>
      <c r="AN132" s="44" t="str">
        <f t="shared" si="26"/>
        <v/>
      </c>
      <c r="AO132" s="44" t="str">
        <f t="shared" si="27"/>
        <v/>
      </c>
      <c r="AP132" s="35" t="str">
        <f>IF('DQE marché-cadre'!$D135="","",'DQE marché-cadre'!$D135)</f>
        <v/>
      </c>
      <c r="AQ132" s="35" t="str">
        <f>IF('DQE marché-cadre'!$E135="","",'DQE marché-cadre'!$E135)</f>
        <v/>
      </c>
      <c r="AR132" s="77" t="str">
        <f>DQE!$F135</f>
        <v/>
      </c>
      <c r="AS132" s="77" t="str">
        <f>BPDE!$G135</f>
        <v/>
      </c>
      <c r="AT132" s="35" t="str">
        <f t="shared" si="28"/>
        <v/>
      </c>
    </row>
    <row r="133">
      <c r="A133" s="35" t="str">
        <f>IF(BPU!$A136="","",BPU!$A136)</f>
        <v/>
      </c>
      <c r="B133" s="44" t="str">
        <f>IF(BPU!$B136="","",BPU!$B136)</f>
        <v/>
      </c>
      <c r="C133" s="35" t="str">
        <f>IF(BPU!$C136="","",BPU!$C136)</f>
        <v/>
      </c>
      <c r="D133" s="44" t="str">
        <f>IF(DQE!$D136="","",DQE!$D136)</f>
        <v/>
      </c>
      <c r="E133" s="37" t="str">
        <f>IF(BPU!$D136="","",BPU!$D136)</f>
        <v/>
      </c>
      <c r="F133" s="35" t="str">
        <f t="shared" si="0"/>
        <v/>
      </c>
      <c r="G133" s="44" t="str">
        <f t="shared" si="1"/>
        <v/>
      </c>
      <c r="H133" s="36" t="n"/>
      <c r="I133" s="23" t="n"/>
      <c r="J133" s="36" t="n"/>
      <c r="K133" s="36" t="n"/>
      <c r="L133" s="44" t="str">
        <f t="shared" si="2"/>
        <v/>
      </c>
      <c r="M133" s="35" t="str">
        <f t="shared" si="3"/>
        <v/>
      </c>
      <c r="N133" s="35" t="str">
        <f t="shared" si="4"/>
        <v/>
      </c>
      <c r="O133" s="35" t="str">
        <f t="shared" si="5"/>
        <v/>
      </c>
      <c r="P133" s="35" t="str">
        <f t="shared" si="6"/>
        <v/>
      </c>
      <c r="Q133" s="35" t="str">
        <f t="shared" si="7"/>
        <v/>
      </c>
      <c r="R133" s="35" t="str">
        <f t="shared" si="8"/>
        <v/>
      </c>
      <c r="S133" s="35" t="str">
        <f t="shared" si="9"/>
        <v/>
      </c>
      <c r="T133" s="35" t="str">
        <f t="shared" si="10"/>
        <v/>
      </c>
      <c r="U133" s="35" t="str">
        <f t="shared" si="11"/>
        <v/>
      </c>
      <c r="V133" s="35" t="str">
        <f t="shared" si="12"/>
        <v/>
      </c>
      <c r="W133" s="77" t="str">
        <f t="shared" si="13"/>
        <v/>
      </c>
      <c r="X133" s="35" t="str">
        <f t="shared" si="14"/>
        <v/>
      </c>
      <c r="Y133" s="35" t="str">
        <f t="shared" si="15"/>
        <v/>
      </c>
      <c r="Z133" s="35" t="str">
        <f t="shared" si="16"/>
        <v/>
      </c>
      <c r="AA133" s="35" t="str">
        <f t="shared" si="17"/>
        <v/>
      </c>
      <c r="AB133" s="77">
        <f t="shared" si="29"/>
        <v>6336</v>
      </c>
      <c r="AC133" s="77">
        <f t="shared" si="30"/>
        <v>0</v>
      </c>
      <c r="AD133" s="77">
        <f t="shared" si="31"/>
        <v>0</v>
      </c>
      <c r="AE133" s="78" t="str">
        <f t="shared" si="18"/>
        <v/>
      </c>
      <c r="AF133" s="35" t="str">
        <f t="shared" si="19"/>
        <v/>
      </c>
      <c r="AG133" s="77" t="str">
        <f t="shared" si="20"/>
        <v/>
      </c>
      <c r="AH133" s="77" t="str">
        <f t="shared" si="21"/>
        <v/>
      </c>
      <c r="AI133" s="35">
        <f t="shared" si="22"/>
        <v>0</v>
      </c>
      <c r="AJ133" s="35">
        <f t="shared" si="23"/>
        <v>0</v>
      </c>
      <c r="AK133" s="35">
        <f t="shared" si="24"/>
        <v>0</v>
      </c>
      <c r="AL133" s="35">
        <f t="shared" si="25"/>
        <v>0</v>
      </c>
      <c r="AM133" s="35" t="n"/>
      <c r="AN133" s="44" t="str">
        <f t="shared" si="26"/>
        <v/>
      </c>
      <c r="AO133" s="44" t="str">
        <f t="shared" si="27"/>
        <v/>
      </c>
      <c r="AP133" s="35" t="str">
        <f>IF('DQE marché-cadre'!$D136="","",'DQE marché-cadre'!$D136)</f>
        <v/>
      </c>
      <c r="AQ133" s="35" t="str">
        <f>IF('DQE marché-cadre'!$E136="","",'DQE marché-cadre'!$E136)</f>
        <v/>
      </c>
      <c r="AR133" s="77" t="str">
        <f>DQE!$F136</f>
        <v/>
      </c>
      <c r="AS133" s="77" t="str">
        <f>BPDE!$G136</f>
        <v/>
      </c>
      <c r="AT133" s="35" t="str">
        <f t="shared" si="28"/>
        <v/>
      </c>
    </row>
    <row r="134">
      <c r="A134" s="35" t="str">
        <f>IF(BPU!$A137="","",BPU!$A137)</f>
        <v/>
      </c>
      <c r="B134" s="44" t="str">
        <f>IF(BPU!$B137="","",BPU!$B137)</f>
        <v/>
      </c>
      <c r="C134" s="35" t="str">
        <f>IF(BPU!$C137="","",BPU!$C137)</f>
        <v/>
      </c>
      <c r="D134" s="44" t="str">
        <f>IF(DQE!$D137="","",DQE!$D137)</f>
        <v/>
      </c>
      <c r="E134" s="37" t="str">
        <f>IF(BPU!$D137="","",BPU!$D137)</f>
        <v/>
      </c>
      <c r="F134" s="35" t="str">
        <f t="shared" si="0"/>
        <v/>
      </c>
      <c r="G134" s="44" t="str">
        <f t="shared" si="1"/>
        <v/>
      </c>
      <c r="H134" s="36" t="n"/>
      <c r="I134" s="23" t="n"/>
      <c r="J134" s="36" t="n"/>
      <c r="K134" s="36" t="n"/>
      <c r="L134" s="44" t="str">
        <f t="shared" si="2"/>
        <v/>
      </c>
      <c r="M134" s="35" t="str">
        <f t="shared" si="3"/>
        <v/>
      </c>
      <c r="N134" s="35" t="str">
        <f t="shared" si="4"/>
        <v/>
      </c>
      <c r="O134" s="35" t="str">
        <f t="shared" si="5"/>
        <v/>
      </c>
      <c r="P134" s="35" t="str">
        <f t="shared" si="6"/>
        <v/>
      </c>
      <c r="Q134" s="35" t="str">
        <f t="shared" si="7"/>
        <v/>
      </c>
      <c r="R134" s="35" t="str">
        <f t="shared" si="8"/>
        <v/>
      </c>
      <c r="S134" s="35" t="str">
        <f t="shared" si="9"/>
        <v/>
      </c>
      <c r="T134" s="35" t="str">
        <f t="shared" si="10"/>
        <v/>
      </c>
      <c r="U134" s="35" t="str">
        <f t="shared" si="11"/>
        <v/>
      </c>
      <c r="V134" s="35" t="str">
        <f t="shared" si="12"/>
        <v/>
      </c>
      <c r="W134" s="77" t="str">
        <f t="shared" si="13"/>
        <v/>
      </c>
      <c r="X134" s="35" t="str">
        <f t="shared" si="14"/>
        <v/>
      </c>
      <c r="Y134" s="35" t="str">
        <f t="shared" si="15"/>
        <v/>
      </c>
      <c r="Z134" s="35" t="str">
        <f t="shared" si="16"/>
        <v/>
      </c>
      <c r="AA134" s="35" t="str">
        <f t="shared" si="17"/>
        <v/>
      </c>
      <c r="AB134" s="77">
        <f t="shared" si="29"/>
        <v>6336</v>
      </c>
      <c r="AC134" s="77">
        <f t="shared" si="30"/>
        <v>0</v>
      </c>
      <c r="AD134" s="77">
        <f t="shared" si="31"/>
        <v>0</v>
      </c>
      <c r="AE134" s="78" t="str">
        <f t="shared" si="18"/>
        <v/>
      </c>
      <c r="AF134" s="35" t="str">
        <f t="shared" si="19"/>
        <v/>
      </c>
      <c r="AG134" s="77" t="str">
        <f t="shared" si="20"/>
        <v/>
      </c>
      <c r="AH134" s="77" t="str">
        <f t="shared" si="21"/>
        <v/>
      </c>
      <c r="AI134" s="35">
        <f t="shared" si="22"/>
        <v>0</v>
      </c>
      <c r="AJ134" s="35">
        <f t="shared" si="23"/>
        <v>0</v>
      </c>
      <c r="AK134" s="35">
        <f t="shared" si="24"/>
        <v>0</v>
      </c>
      <c r="AL134" s="35">
        <f t="shared" si="25"/>
        <v>0</v>
      </c>
      <c r="AM134" s="35" t="n"/>
      <c r="AN134" s="44" t="str">
        <f t="shared" si="26"/>
        <v/>
      </c>
      <c r="AO134" s="44" t="str">
        <f t="shared" si="27"/>
        <v/>
      </c>
      <c r="AP134" s="35" t="str">
        <f>IF('DQE marché-cadre'!$D137="","",'DQE marché-cadre'!$D137)</f>
        <v/>
      </c>
      <c r="AQ134" s="35" t="str">
        <f>IF('DQE marché-cadre'!$E137="","",'DQE marché-cadre'!$E137)</f>
        <v/>
      </c>
      <c r="AR134" s="77" t="str">
        <f>DQE!$F137</f>
        <v/>
      </c>
      <c r="AS134" s="77" t="str">
        <f>BPDE!$G137</f>
        <v/>
      </c>
      <c r="AT134" s="35" t="str">
        <f t="shared" si="28"/>
        <v/>
      </c>
    </row>
    <row r="135">
      <c r="A135" s="35" t="str">
        <f>IF(BPU!$A138="","",BPU!$A138)</f>
        <v/>
      </c>
      <c r="B135" s="44" t="str">
        <f>IF(BPU!$B138="","",BPU!$B138)</f>
        <v/>
      </c>
      <c r="C135" s="35" t="str">
        <f>IF(BPU!$C138="","",BPU!$C138)</f>
        <v/>
      </c>
      <c r="D135" s="44" t="str">
        <f>IF(DQE!$D138="","",DQE!$D138)</f>
        <v/>
      </c>
      <c r="E135" s="37" t="str">
        <f>IF(BPU!$D138="","",BPU!$D138)</f>
        <v/>
      </c>
      <c r="F135" s="35" t="str">
        <f t="shared" si="0"/>
        <v/>
      </c>
      <c r="G135" s="44" t="str">
        <f t="shared" si="1"/>
        <v/>
      </c>
      <c r="H135" s="36" t="n"/>
      <c r="I135" s="23" t="n"/>
      <c r="J135" s="36" t="n"/>
      <c r="K135" s="36" t="n"/>
      <c r="L135" s="44" t="str">
        <f t="shared" si="2"/>
        <v/>
      </c>
      <c r="M135" s="35" t="str">
        <f t="shared" si="3"/>
        <v/>
      </c>
      <c r="N135" s="35" t="str">
        <f t="shared" si="4"/>
        <v/>
      </c>
      <c r="O135" s="35" t="str">
        <f t="shared" si="5"/>
        <v/>
      </c>
      <c r="P135" s="35" t="str">
        <f t="shared" si="6"/>
        <v/>
      </c>
      <c r="Q135" s="35" t="str">
        <f t="shared" si="7"/>
        <v/>
      </c>
      <c r="R135" s="35" t="str">
        <f t="shared" si="8"/>
        <v/>
      </c>
      <c r="S135" s="35" t="str">
        <f t="shared" si="9"/>
        <v/>
      </c>
      <c r="T135" s="35" t="str">
        <f t="shared" si="10"/>
        <v/>
      </c>
      <c r="U135" s="35" t="str">
        <f t="shared" si="11"/>
        <v/>
      </c>
      <c r="V135" s="35" t="str">
        <f t="shared" si="12"/>
        <v/>
      </c>
      <c r="W135" s="77" t="str">
        <f t="shared" si="13"/>
        <v/>
      </c>
      <c r="X135" s="35" t="str">
        <f t="shared" si="14"/>
        <v/>
      </c>
      <c r="Y135" s="35" t="str">
        <f t="shared" si="15"/>
        <v/>
      </c>
      <c r="Z135" s="35" t="str">
        <f t="shared" si="16"/>
        <v/>
      </c>
      <c r="AA135" s="35" t="str">
        <f t="shared" si="17"/>
        <v/>
      </c>
      <c r="AB135" s="77">
        <f t="shared" si="29"/>
        <v>6336</v>
      </c>
      <c r="AC135" s="77">
        <f t="shared" si="30"/>
        <v>0</v>
      </c>
      <c r="AD135" s="77">
        <f t="shared" si="31"/>
        <v>0</v>
      </c>
      <c r="AE135" s="78" t="str">
        <f t="shared" si="18"/>
        <v/>
      </c>
      <c r="AF135" s="35" t="str">
        <f t="shared" si="19"/>
        <v/>
      </c>
      <c r="AG135" s="77" t="str">
        <f t="shared" si="20"/>
        <v/>
      </c>
      <c r="AH135" s="77" t="str">
        <f t="shared" si="21"/>
        <v/>
      </c>
      <c r="AI135" s="35">
        <f t="shared" si="22"/>
        <v>0</v>
      </c>
      <c r="AJ135" s="35">
        <f t="shared" si="23"/>
        <v>0</v>
      </c>
      <c r="AK135" s="35">
        <f t="shared" si="24"/>
        <v>0</v>
      </c>
      <c r="AL135" s="35">
        <f t="shared" si="25"/>
        <v>0</v>
      </c>
      <c r="AM135" s="35" t="n"/>
      <c r="AN135" s="44" t="str">
        <f t="shared" si="26"/>
        <v/>
      </c>
      <c r="AO135" s="44" t="str">
        <f t="shared" si="27"/>
        <v/>
      </c>
      <c r="AP135" s="35" t="str">
        <f>IF('DQE marché-cadre'!$D138="","",'DQE marché-cadre'!$D138)</f>
        <v/>
      </c>
      <c r="AQ135" s="35" t="str">
        <f>IF('DQE marché-cadre'!$E138="","",'DQE marché-cadre'!$E138)</f>
        <v/>
      </c>
      <c r="AR135" s="77" t="str">
        <f>DQE!$F138</f>
        <v/>
      </c>
      <c r="AS135" s="77" t="str">
        <f>BPDE!$G138</f>
        <v/>
      </c>
      <c r="AT135" s="35" t="str">
        <f t="shared" si="28"/>
        <v/>
      </c>
    </row>
    <row r="136">
      <c r="A136" s="35" t="str">
        <f>IF(BPU!$A139="","",BPU!$A139)</f>
        <v/>
      </c>
      <c r="B136" s="44" t="str">
        <f>IF(BPU!$B139="","",BPU!$B139)</f>
        <v/>
      </c>
      <c r="C136" s="35" t="str">
        <f>IF(BPU!$C139="","",BPU!$C139)</f>
        <v/>
      </c>
      <c r="D136" s="44" t="str">
        <f>IF(DQE!$D139="","",DQE!$D139)</f>
        <v/>
      </c>
      <c r="E136" s="37" t="str">
        <f>IF(BPU!$D139="","",BPU!$D139)</f>
        <v/>
      </c>
      <c r="F136" s="35" t="str">
        <f t="shared" si="0"/>
        <v/>
      </c>
      <c r="G136" s="44" t="str">
        <f t="shared" si="1"/>
        <v/>
      </c>
      <c r="H136" s="36" t="n"/>
      <c r="I136" s="23" t="n"/>
      <c r="J136" s="36" t="n"/>
      <c r="K136" s="36" t="n"/>
      <c r="L136" s="44" t="str">
        <f t="shared" si="2"/>
        <v/>
      </c>
      <c r="M136" s="35" t="str">
        <f t="shared" si="3"/>
        <v/>
      </c>
      <c r="N136" s="35" t="str">
        <f t="shared" si="4"/>
        <v/>
      </c>
      <c r="O136" s="35" t="str">
        <f t="shared" si="5"/>
        <v/>
      </c>
      <c r="P136" s="35" t="str">
        <f t="shared" si="6"/>
        <v/>
      </c>
      <c r="Q136" s="35" t="str">
        <f t="shared" si="7"/>
        <v/>
      </c>
      <c r="R136" s="35" t="str">
        <f t="shared" si="8"/>
        <v/>
      </c>
      <c r="S136" s="35" t="str">
        <f t="shared" si="9"/>
        <v/>
      </c>
      <c r="T136" s="35" t="str">
        <f t="shared" si="10"/>
        <v/>
      </c>
      <c r="U136" s="35" t="str">
        <f t="shared" si="11"/>
        <v/>
      </c>
      <c r="V136" s="35" t="str">
        <f t="shared" si="12"/>
        <v/>
      </c>
      <c r="W136" s="77" t="str">
        <f t="shared" si="13"/>
        <v/>
      </c>
      <c r="X136" s="35" t="str">
        <f t="shared" si="14"/>
        <v/>
      </c>
      <c r="Y136" s="35" t="str">
        <f t="shared" si="15"/>
        <v/>
      </c>
      <c r="Z136" s="35" t="str">
        <f t="shared" si="16"/>
        <v/>
      </c>
      <c r="AA136" s="35" t="str">
        <f t="shared" si="17"/>
        <v/>
      </c>
      <c r="AB136" s="77">
        <f t="shared" si="29"/>
        <v>6336</v>
      </c>
      <c r="AC136" s="77">
        <f t="shared" si="30"/>
        <v>0</v>
      </c>
      <c r="AD136" s="77">
        <f t="shared" si="31"/>
        <v>0</v>
      </c>
      <c r="AE136" s="78" t="str">
        <f t="shared" si="18"/>
        <v/>
      </c>
      <c r="AF136" s="35" t="str">
        <f t="shared" si="19"/>
        <v/>
      </c>
      <c r="AG136" s="77" t="str">
        <f t="shared" si="20"/>
        <v/>
      </c>
      <c r="AH136" s="77" t="str">
        <f t="shared" si="21"/>
        <v/>
      </c>
      <c r="AI136" s="35">
        <f t="shared" si="22"/>
        <v>0</v>
      </c>
      <c r="AJ136" s="35">
        <f t="shared" si="23"/>
        <v>0</v>
      </c>
      <c r="AK136" s="35">
        <f t="shared" si="24"/>
        <v>0</v>
      </c>
      <c r="AL136" s="35">
        <f t="shared" si="25"/>
        <v>0</v>
      </c>
      <c r="AM136" s="35" t="n"/>
      <c r="AN136" s="44" t="str">
        <f t="shared" si="26"/>
        <v/>
      </c>
      <c r="AO136" s="44" t="str">
        <f t="shared" si="27"/>
        <v/>
      </c>
      <c r="AP136" s="35" t="str">
        <f>IF('DQE marché-cadre'!$D139="","",'DQE marché-cadre'!$D139)</f>
        <v/>
      </c>
      <c r="AQ136" s="35" t="str">
        <f>IF('DQE marché-cadre'!$E139="","",'DQE marché-cadre'!$E139)</f>
        <v/>
      </c>
      <c r="AR136" s="77" t="str">
        <f>DQE!$F139</f>
        <v/>
      </c>
      <c r="AS136" s="77" t="str">
        <f>BPDE!$G139</f>
        <v/>
      </c>
      <c r="AT136" s="35" t="str">
        <f t="shared" si="28"/>
        <v/>
      </c>
    </row>
    <row r="137">
      <c r="A137" s="35" t="str">
        <f>IF(BPU!$A140="","",BPU!$A140)</f>
        <v/>
      </c>
      <c r="B137" s="44" t="str">
        <f>IF(BPU!$B140="","",BPU!$B140)</f>
        <v/>
      </c>
      <c r="C137" s="35" t="str">
        <f>IF(BPU!$C140="","",BPU!$C140)</f>
        <v/>
      </c>
      <c r="D137" s="44" t="str">
        <f>IF(DQE!$D140="","",DQE!$D140)</f>
        <v/>
      </c>
      <c r="E137" s="37" t="str">
        <f>IF(BPU!$D140="","",BPU!$D140)</f>
        <v/>
      </c>
      <c r="F137" s="35" t="str">
        <f t="shared" si="0"/>
        <v/>
      </c>
      <c r="G137" s="44" t="str">
        <f t="shared" si="1"/>
        <v/>
      </c>
      <c r="H137" s="36" t="n"/>
      <c r="I137" s="23" t="n"/>
      <c r="J137" s="36" t="n"/>
      <c r="K137" s="36" t="n"/>
      <c r="L137" s="44" t="str">
        <f t="shared" si="2"/>
        <v/>
      </c>
      <c r="M137" s="35" t="str">
        <f t="shared" si="3"/>
        <v/>
      </c>
      <c r="N137" s="35" t="str">
        <f t="shared" si="4"/>
        <v/>
      </c>
      <c r="O137" s="35" t="str">
        <f t="shared" si="5"/>
        <v/>
      </c>
      <c r="P137" s="35" t="str">
        <f t="shared" si="6"/>
        <v/>
      </c>
      <c r="Q137" s="35" t="str">
        <f t="shared" si="7"/>
        <v/>
      </c>
      <c r="R137" s="35" t="str">
        <f t="shared" si="8"/>
        <v/>
      </c>
      <c r="S137" s="35" t="str">
        <f t="shared" si="9"/>
        <v/>
      </c>
      <c r="T137" s="35" t="str">
        <f t="shared" si="10"/>
        <v/>
      </c>
      <c r="U137" s="35" t="str">
        <f t="shared" si="11"/>
        <v/>
      </c>
      <c r="V137" s="35" t="str">
        <f t="shared" si="12"/>
        <v/>
      </c>
      <c r="W137" s="77" t="str">
        <f t="shared" si="13"/>
        <v/>
      </c>
      <c r="X137" s="35" t="str">
        <f t="shared" si="14"/>
        <v/>
      </c>
      <c r="Y137" s="35" t="str">
        <f t="shared" si="15"/>
        <v/>
      </c>
      <c r="Z137" s="35" t="str">
        <f t="shared" si="16"/>
        <v/>
      </c>
      <c r="AA137" s="35" t="str">
        <f t="shared" si="17"/>
        <v/>
      </c>
      <c r="AB137" s="77">
        <f t="shared" si="29"/>
        <v>6336</v>
      </c>
      <c r="AC137" s="77">
        <f t="shared" si="30"/>
        <v>0</v>
      </c>
      <c r="AD137" s="77">
        <f t="shared" si="31"/>
        <v>0</v>
      </c>
      <c r="AE137" s="78" t="str">
        <f t="shared" si="18"/>
        <v/>
      </c>
      <c r="AF137" s="35" t="str">
        <f t="shared" si="19"/>
        <v/>
      </c>
      <c r="AG137" s="77" t="str">
        <f t="shared" si="20"/>
        <v/>
      </c>
      <c r="AH137" s="77" t="str">
        <f t="shared" si="21"/>
        <v/>
      </c>
      <c r="AI137" s="35">
        <f t="shared" si="22"/>
        <v>0</v>
      </c>
      <c r="AJ137" s="35">
        <f t="shared" si="23"/>
        <v>0</v>
      </c>
      <c r="AK137" s="35">
        <f t="shared" si="24"/>
        <v>0</v>
      </c>
      <c r="AL137" s="35">
        <f t="shared" si="25"/>
        <v>0</v>
      </c>
      <c r="AM137" s="35" t="n"/>
      <c r="AN137" s="44" t="str">
        <f t="shared" si="26"/>
        <v/>
      </c>
      <c r="AO137" s="44" t="str">
        <f t="shared" si="27"/>
        <v/>
      </c>
      <c r="AP137" s="35" t="str">
        <f>IF('DQE marché-cadre'!$D140="","",'DQE marché-cadre'!$D140)</f>
        <v/>
      </c>
      <c r="AQ137" s="35" t="str">
        <f>IF('DQE marché-cadre'!$E140="","",'DQE marché-cadre'!$E140)</f>
        <v/>
      </c>
      <c r="AR137" s="77" t="str">
        <f>DQE!$F140</f>
        <v/>
      </c>
      <c r="AS137" s="77" t="str">
        <f>BPDE!$G140</f>
        <v/>
      </c>
      <c r="AT137" s="35" t="str">
        <f t="shared" si="28"/>
        <v/>
      </c>
    </row>
    <row r="138">
      <c r="A138" s="35" t="str">
        <f>IF(BPU!$A141="","",BPU!$A141)</f>
        <v/>
      </c>
      <c r="B138" s="44" t="str">
        <f>IF(BPU!$B141="","",BPU!$B141)</f>
        <v/>
      </c>
      <c r="C138" s="35" t="str">
        <f>IF(BPU!$C141="","",BPU!$C141)</f>
        <v/>
      </c>
      <c r="D138" s="44" t="str">
        <f>IF(DQE!$D141="","",DQE!$D141)</f>
        <v/>
      </c>
      <c r="E138" s="37" t="str">
        <f>IF(BPU!$D141="","",BPU!$D141)</f>
        <v/>
      </c>
      <c r="F138" s="35" t="str">
        <f t="shared" si="0"/>
        <v/>
      </c>
      <c r="G138" s="44" t="str">
        <f t="shared" si="1"/>
        <v/>
      </c>
      <c r="H138" s="36" t="n"/>
      <c r="I138" s="23" t="n"/>
      <c r="J138" s="36" t="n"/>
      <c r="K138" s="36" t="n"/>
      <c r="L138" s="44" t="str">
        <f t="shared" si="2"/>
        <v/>
      </c>
      <c r="M138" s="35" t="str">
        <f t="shared" si="3"/>
        <v/>
      </c>
      <c r="N138" s="35" t="str">
        <f t="shared" si="4"/>
        <v/>
      </c>
      <c r="O138" s="35" t="str">
        <f t="shared" si="5"/>
        <v/>
      </c>
      <c r="P138" s="35" t="str">
        <f t="shared" si="6"/>
        <v/>
      </c>
      <c r="Q138" s="35" t="str">
        <f t="shared" si="7"/>
        <v/>
      </c>
      <c r="R138" s="35" t="str">
        <f t="shared" si="8"/>
        <v/>
      </c>
      <c r="S138" s="35" t="str">
        <f t="shared" si="9"/>
        <v/>
      </c>
      <c r="T138" s="35" t="str">
        <f t="shared" si="10"/>
        <v/>
      </c>
      <c r="U138" s="35" t="str">
        <f t="shared" si="11"/>
        <v/>
      </c>
      <c r="V138" s="35" t="str">
        <f t="shared" si="12"/>
        <v/>
      </c>
      <c r="W138" s="77" t="str">
        <f t="shared" si="13"/>
        <v/>
      </c>
      <c r="X138" s="35" t="str">
        <f t="shared" si="14"/>
        <v/>
      </c>
      <c r="Y138" s="35" t="str">
        <f t="shared" si="15"/>
        <v/>
      </c>
      <c r="Z138" s="35" t="str">
        <f t="shared" si="16"/>
        <v/>
      </c>
      <c r="AA138" s="35" t="str">
        <f t="shared" si="17"/>
        <v/>
      </c>
      <c r="AB138" s="77">
        <f t="shared" si="29"/>
        <v>6336</v>
      </c>
      <c r="AC138" s="77">
        <f t="shared" si="30"/>
        <v>0</v>
      </c>
      <c r="AD138" s="77">
        <f t="shared" si="31"/>
        <v>0</v>
      </c>
      <c r="AE138" s="78" t="str">
        <f t="shared" si="18"/>
        <v/>
      </c>
      <c r="AF138" s="35" t="str">
        <f t="shared" si="19"/>
        <v/>
      </c>
      <c r="AG138" s="77" t="str">
        <f t="shared" si="20"/>
        <v/>
      </c>
      <c r="AH138" s="77" t="str">
        <f t="shared" si="21"/>
        <v/>
      </c>
      <c r="AI138" s="35">
        <f t="shared" si="22"/>
        <v>0</v>
      </c>
      <c r="AJ138" s="35">
        <f t="shared" si="23"/>
        <v>0</v>
      </c>
      <c r="AK138" s="35">
        <f t="shared" si="24"/>
        <v>0</v>
      </c>
      <c r="AL138" s="35">
        <f t="shared" si="25"/>
        <v>0</v>
      </c>
      <c r="AM138" s="35" t="n"/>
      <c r="AN138" s="44" t="str">
        <f t="shared" si="26"/>
        <v/>
      </c>
      <c r="AO138" s="44" t="str">
        <f t="shared" si="27"/>
        <v/>
      </c>
      <c r="AP138" s="35" t="str">
        <f>IF('DQE marché-cadre'!$D141="","",'DQE marché-cadre'!$D141)</f>
        <v/>
      </c>
      <c r="AQ138" s="35" t="str">
        <f>IF('DQE marché-cadre'!$E141="","",'DQE marché-cadre'!$E141)</f>
        <v/>
      </c>
      <c r="AR138" s="77" t="str">
        <f>DQE!$F141</f>
        <v/>
      </c>
      <c r="AS138" s="77" t="str">
        <f>BPDE!$G141</f>
        <v/>
      </c>
      <c r="AT138" s="35" t="str">
        <f t="shared" si="28"/>
        <v/>
      </c>
    </row>
    <row r="139">
      <c r="A139" s="35" t="str">
        <f>IF(BPU!$A142="","",BPU!$A142)</f>
        <v/>
      </c>
      <c r="B139" s="44" t="str">
        <f>IF(BPU!$B142="","",BPU!$B142)</f>
        <v/>
      </c>
      <c r="C139" s="35" t="str">
        <f>IF(BPU!$C142="","",BPU!$C142)</f>
        <v/>
      </c>
      <c r="D139" s="44" t="str">
        <f>IF(DQE!$D142="","",DQE!$D142)</f>
        <v/>
      </c>
      <c r="E139" s="37" t="str">
        <f>IF(BPU!$D142="","",BPU!$D142)</f>
        <v/>
      </c>
      <c r="F139" s="35" t="str">
        <f t="shared" si="0"/>
        <v/>
      </c>
      <c r="G139" s="44" t="str">
        <f t="shared" si="1"/>
        <v/>
      </c>
      <c r="H139" s="36" t="n"/>
      <c r="I139" s="23" t="n"/>
      <c r="J139" s="36" t="n"/>
      <c r="K139" s="36" t="n"/>
      <c r="L139" s="44" t="str">
        <f t="shared" si="2"/>
        <v/>
      </c>
      <c r="M139" s="35" t="str">
        <f t="shared" si="3"/>
        <v/>
      </c>
      <c r="N139" s="35" t="str">
        <f t="shared" si="4"/>
        <v/>
      </c>
      <c r="O139" s="35" t="str">
        <f t="shared" si="5"/>
        <v/>
      </c>
      <c r="P139" s="35" t="str">
        <f t="shared" si="6"/>
        <v/>
      </c>
      <c r="Q139" s="35" t="str">
        <f t="shared" si="7"/>
        <v/>
      </c>
      <c r="R139" s="35" t="str">
        <f t="shared" si="8"/>
        <v/>
      </c>
      <c r="S139" s="35" t="str">
        <f t="shared" si="9"/>
        <v/>
      </c>
      <c r="T139" s="35" t="str">
        <f t="shared" si="10"/>
        <v/>
      </c>
      <c r="U139" s="35" t="str">
        <f t="shared" si="11"/>
        <v/>
      </c>
      <c r="V139" s="35" t="str">
        <f t="shared" si="12"/>
        <v/>
      </c>
      <c r="W139" s="77" t="str">
        <f t="shared" si="13"/>
        <v/>
      </c>
      <c r="X139" s="35" t="str">
        <f t="shared" si="14"/>
        <v/>
      </c>
      <c r="Y139" s="35" t="str">
        <f t="shared" si="15"/>
        <v/>
      </c>
      <c r="Z139" s="35" t="str">
        <f t="shared" si="16"/>
        <v/>
      </c>
      <c r="AA139" s="35" t="str">
        <f t="shared" si="17"/>
        <v/>
      </c>
      <c r="AB139" s="77">
        <f t="shared" si="29"/>
        <v>6336</v>
      </c>
      <c r="AC139" s="77">
        <f t="shared" si="30"/>
        <v>0</v>
      </c>
      <c r="AD139" s="77">
        <f t="shared" si="31"/>
        <v>0</v>
      </c>
      <c r="AE139" s="78" t="str">
        <f t="shared" si="18"/>
        <v/>
      </c>
      <c r="AF139" s="35" t="str">
        <f t="shared" si="19"/>
        <v/>
      </c>
      <c r="AG139" s="77" t="str">
        <f t="shared" si="20"/>
        <v/>
      </c>
      <c r="AH139" s="77" t="str">
        <f t="shared" si="21"/>
        <v/>
      </c>
      <c r="AI139" s="35">
        <f t="shared" si="22"/>
        <v>0</v>
      </c>
      <c r="AJ139" s="35">
        <f t="shared" si="23"/>
        <v>0</v>
      </c>
      <c r="AK139" s="35">
        <f t="shared" si="24"/>
        <v>0</v>
      </c>
      <c r="AL139" s="35">
        <f t="shared" si="25"/>
        <v>0</v>
      </c>
      <c r="AM139" s="35" t="n"/>
      <c r="AN139" s="44" t="str">
        <f t="shared" si="26"/>
        <v/>
      </c>
      <c r="AO139" s="44" t="str">
        <f t="shared" si="27"/>
        <v/>
      </c>
      <c r="AP139" s="35" t="str">
        <f>IF('DQE marché-cadre'!$D142="","",'DQE marché-cadre'!$D142)</f>
        <v/>
      </c>
      <c r="AQ139" s="35" t="str">
        <f>IF('DQE marché-cadre'!$E142="","",'DQE marché-cadre'!$E142)</f>
        <v/>
      </c>
      <c r="AR139" s="77" t="str">
        <f>DQE!$F142</f>
        <v/>
      </c>
      <c r="AS139" s="77" t="str">
        <f>BPDE!$G142</f>
        <v/>
      </c>
      <c r="AT139" s="35" t="str">
        <f t="shared" si="28"/>
        <v/>
      </c>
    </row>
    <row r="140">
      <c r="A140" s="35" t="str">
        <f>IF(BPU!$A143="","",BPU!$A143)</f>
        <v/>
      </c>
      <c r="B140" s="44" t="str">
        <f>IF(BPU!$B143="","",BPU!$B143)</f>
        <v/>
      </c>
      <c r="C140" s="35" t="str">
        <f>IF(BPU!$C143="","",BPU!$C143)</f>
        <v/>
      </c>
      <c r="D140" s="44" t="str">
        <f>IF(DQE!$D143="","",DQE!$D143)</f>
        <v/>
      </c>
      <c r="E140" s="37" t="str">
        <f>IF(BPU!$D143="","",BPU!$D143)</f>
        <v/>
      </c>
      <c r="F140" s="35" t="str">
        <f t="shared" si="0"/>
        <v/>
      </c>
      <c r="G140" s="44" t="str">
        <f t="shared" si="1"/>
        <v/>
      </c>
      <c r="H140" s="36" t="n"/>
      <c r="I140" s="23" t="n"/>
      <c r="J140" s="36" t="n"/>
      <c r="K140" s="36" t="n"/>
      <c r="L140" s="44" t="str">
        <f t="shared" si="2"/>
        <v/>
      </c>
      <c r="M140" s="35" t="str">
        <f t="shared" si="3"/>
        <v/>
      </c>
      <c r="N140" s="35" t="str">
        <f t="shared" si="4"/>
        <v/>
      </c>
      <c r="O140" s="35" t="str">
        <f t="shared" si="5"/>
        <v/>
      </c>
      <c r="P140" s="35" t="str">
        <f t="shared" si="6"/>
        <v/>
      </c>
      <c r="Q140" s="35" t="str">
        <f t="shared" si="7"/>
        <v/>
      </c>
      <c r="R140" s="35" t="str">
        <f t="shared" si="8"/>
        <v/>
      </c>
      <c r="S140" s="35" t="str">
        <f t="shared" si="9"/>
        <v/>
      </c>
      <c r="T140" s="35" t="str">
        <f t="shared" si="10"/>
        <v/>
      </c>
      <c r="U140" s="35" t="str">
        <f t="shared" si="11"/>
        <v/>
      </c>
      <c r="V140" s="35" t="str">
        <f t="shared" si="12"/>
        <v/>
      </c>
      <c r="W140" s="77" t="str">
        <f t="shared" si="13"/>
        <v/>
      </c>
      <c r="X140" s="35" t="str">
        <f t="shared" si="14"/>
        <v/>
      </c>
      <c r="Y140" s="35" t="str">
        <f t="shared" si="15"/>
        <v/>
      </c>
      <c r="Z140" s="35" t="str">
        <f t="shared" si="16"/>
        <v/>
      </c>
      <c r="AA140" s="35" t="str">
        <f t="shared" si="17"/>
        <v/>
      </c>
      <c r="AB140" s="77">
        <f t="shared" si="29"/>
        <v>6336</v>
      </c>
      <c r="AC140" s="77">
        <f t="shared" si="30"/>
        <v>0</v>
      </c>
      <c r="AD140" s="77">
        <f t="shared" si="31"/>
        <v>0</v>
      </c>
      <c r="AE140" s="78" t="str">
        <f t="shared" si="18"/>
        <v/>
      </c>
      <c r="AF140" s="35" t="str">
        <f t="shared" si="19"/>
        <v/>
      </c>
      <c r="AG140" s="77" t="str">
        <f t="shared" si="20"/>
        <v/>
      </c>
      <c r="AH140" s="77" t="str">
        <f t="shared" si="21"/>
        <v/>
      </c>
      <c r="AI140" s="35">
        <f t="shared" si="22"/>
        <v>0</v>
      </c>
      <c r="AJ140" s="35">
        <f t="shared" si="23"/>
        <v>0</v>
      </c>
      <c r="AK140" s="35">
        <f t="shared" si="24"/>
        <v>0</v>
      </c>
      <c r="AL140" s="35">
        <f t="shared" si="25"/>
        <v>0</v>
      </c>
      <c r="AM140" s="35" t="n"/>
      <c r="AN140" s="44" t="str">
        <f t="shared" si="26"/>
        <v/>
      </c>
      <c r="AO140" s="44" t="str">
        <f t="shared" si="27"/>
        <v/>
      </c>
      <c r="AP140" s="35" t="str">
        <f>IF('DQE marché-cadre'!$D143="","",'DQE marché-cadre'!$D143)</f>
        <v/>
      </c>
      <c r="AQ140" s="35" t="str">
        <f>IF('DQE marché-cadre'!$E143="","",'DQE marché-cadre'!$E143)</f>
        <v/>
      </c>
      <c r="AR140" s="77" t="str">
        <f>DQE!$F143</f>
        <v/>
      </c>
      <c r="AS140" s="77" t="str">
        <f>BPDE!$G143</f>
        <v/>
      </c>
      <c r="AT140" s="35" t="str">
        <f t="shared" si="28"/>
        <v/>
      </c>
    </row>
    <row r="141">
      <c r="A141" s="35" t="str">
        <f>IF(BPU!$A144="","",BPU!$A144)</f>
        <v/>
      </c>
      <c r="B141" s="44" t="str">
        <f>IF(BPU!$B144="","",BPU!$B144)</f>
        <v/>
      </c>
      <c r="C141" s="35" t="str">
        <f>IF(BPU!$C144="","",BPU!$C144)</f>
        <v/>
      </c>
      <c r="D141" s="44" t="str">
        <f>IF(DQE!$D144="","",DQE!$D144)</f>
        <v/>
      </c>
      <c r="E141" s="37" t="str">
        <f>IF(BPU!$D144="","",BPU!$D144)</f>
        <v/>
      </c>
      <c r="F141" s="35" t="str">
        <f t="shared" si="0"/>
        <v/>
      </c>
      <c r="G141" s="44" t="str">
        <f t="shared" si="1"/>
        <v/>
      </c>
      <c r="H141" s="36" t="n"/>
      <c r="I141" s="23" t="n"/>
      <c r="J141" s="36" t="n"/>
      <c r="K141" s="36" t="n"/>
      <c r="L141" s="44" t="str">
        <f t="shared" si="2"/>
        <v/>
      </c>
      <c r="M141" s="35" t="str">
        <f t="shared" si="3"/>
        <v/>
      </c>
      <c r="N141" s="35" t="str">
        <f t="shared" si="4"/>
        <v/>
      </c>
      <c r="O141" s="35" t="str">
        <f t="shared" si="5"/>
        <v/>
      </c>
      <c r="P141" s="35" t="str">
        <f t="shared" si="6"/>
        <v/>
      </c>
      <c r="Q141" s="35" t="str">
        <f t="shared" si="7"/>
        <v/>
      </c>
      <c r="R141" s="35" t="str">
        <f t="shared" si="8"/>
        <v/>
      </c>
      <c r="S141" s="35" t="str">
        <f t="shared" si="9"/>
        <v/>
      </c>
      <c r="T141" s="35" t="str">
        <f t="shared" si="10"/>
        <v/>
      </c>
      <c r="U141" s="35" t="str">
        <f t="shared" si="11"/>
        <v/>
      </c>
      <c r="V141" s="35" t="str">
        <f t="shared" si="12"/>
        <v/>
      </c>
      <c r="W141" s="77" t="str">
        <f t="shared" si="13"/>
        <v/>
      </c>
      <c r="X141" s="35" t="str">
        <f t="shared" si="14"/>
        <v/>
      </c>
      <c r="Y141" s="35" t="str">
        <f t="shared" si="15"/>
        <v/>
      </c>
      <c r="Z141" s="35" t="str">
        <f t="shared" si="16"/>
        <v/>
      </c>
      <c r="AA141" s="35" t="str">
        <f t="shared" si="17"/>
        <v/>
      </c>
      <c r="AB141" s="77">
        <f t="shared" si="29"/>
        <v>6336</v>
      </c>
      <c r="AC141" s="77">
        <f t="shared" si="30"/>
        <v>0</v>
      </c>
      <c r="AD141" s="77">
        <f t="shared" si="31"/>
        <v>0</v>
      </c>
      <c r="AE141" s="78" t="str">
        <f t="shared" si="18"/>
        <v/>
      </c>
      <c r="AF141" s="35" t="str">
        <f t="shared" si="19"/>
        <v/>
      </c>
      <c r="AG141" s="77" t="str">
        <f t="shared" si="20"/>
        <v/>
      </c>
      <c r="AH141" s="77" t="str">
        <f t="shared" si="21"/>
        <v/>
      </c>
      <c r="AI141" s="35">
        <f t="shared" si="22"/>
        <v>0</v>
      </c>
      <c r="AJ141" s="35">
        <f t="shared" si="23"/>
        <v>0</v>
      </c>
      <c r="AK141" s="35">
        <f t="shared" si="24"/>
        <v>0</v>
      </c>
      <c r="AL141" s="35">
        <f t="shared" si="25"/>
        <v>0</v>
      </c>
      <c r="AM141" s="35" t="n"/>
      <c r="AN141" s="44" t="str">
        <f t="shared" si="26"/>
        <v/>
      </c>
      <c r="AO141" s="44" t="str">
        <f t="shared" si="27"/>
        <v/>
      </c>
      <c r="AP141" s="35" t="str">
        <f>IF('DQE marché-cadre'!$D144="","",'DQE marché-cadre'!$D144)</f>
        <v/>
      </c>
      <c r="AQ141" s="35" t="str">
        <f>IF('DQE marché-cadre'!$E144="","",'DQE marché-cadre'!$E144)</f>
        <v/>
      </c>
      <c r="AR141" s="77" t="str">
        <f>DQE!$F144</f>
        <v/>
      </c>
      <c r="AS141" s="77" t="str">
        <f>BPDE!$G144</f>
        <v/>
      </c>
      <c r="AT141" s="35" t="str">
        <f t="shared" si="28"/>
        <v/>
      </c>
    </row>
    <row r="142">
      <c r="A142" s="35" t="str">
        <f>IF(BPU!$A145="","",BPU!$A145)</f>
        <v/>
      </c>
      <c r="B142" s="44" t="str">
        <f>IF(BPU!$B145="","",BPU!$B145)</f>
        <v/>
      </c>
      <c r="C142" s="35" t="str">
        <f>IF(BPU!$C145="","",BPU!$C145)</f>
        <v/>
      </c>
      <c r="D142" s="44" t="str">
        <f>IF(DQE!$D145="","",DQE!$D145)</f>
        <v/>
      </c>
      <c r="E142" s="37" t="str">
        <f>IF(BPU!$D145="","",BPU!$D145)</f>
        <v/>
      </c>
      <c r="F142" s="35" t="str">
        <f t="shared" si="0"/>
        <v/>
      </c>
      <c r="G142" s="44" t="str">
        <f t="shared" si="1"/>
        <v/>
      </c>
      <c r="H142" s="36" t="n"/>
      <c r="I142" s="23" t="n"/>
      <c r="J142" s="36" t="n"/>
      <c r="K142" s="36" t="n"/>
      <c r="L142" s="44" t="str">
        <f t="shared" si="2"/>
        <v/>
      </c>
      <c r="M142" s="35" t="str">
        <f t="shared" si="3"/>
        <v/>
      </c>
      <c r="N142" s="35" t="str">
        <f t="shared" si="4"/>
        <v/>
      </c>
      <c r="O142" s="35" t="str">
        <f t="shared" si="5"/>
        <v/>
      </c>
      <c r="P142" s="35" t="str">
        <f t="shared" si="6"/>
        <v/>
      </c>
      <c r="Q142" s="35" t="str">
        <f t="shared" si="7"/>
        <v/>
      </c>
      <c r="R142" s="35" t="str">
        <f t="shared" si="8"/>
        <v/>
      </c>
      <c r="S142" s="35" t="str">
        <f t="shared" si="9"/>
        <v/>
      </c>
      <c r="T142" s="35" t="str">
        <f t="shared" si="10"/>
        <v/>
      </c>
      <c r="U142" s="35" t="str">
        <f t="shared" si="11"/>
        <v/>
      </c>
      <c r="V142" s="35" t="str">
        <f t="shared" si="12"/>
        <v/>
      </c>
      <c r="W142" s="77" t="str">
        <f t="shared" si="13"/>
        <v/>
      </c>
      <c r="X142" s="35" t="str">
        <f t="shared" si="14"/>
        <v/>
      </c>
      <c r="Y142" s="35" t="str">
        <f t="shared" si="15"/>
        <v/>
      </c>
      <c r="Z142" s="35" t="str">
        <f t="shared" si="16"/>
        <v/>
      </c>
      <c r="AA142" s="35" t="str">
        <f t="shared" si="17"/>
        <v/>
      </c>
      <c r="AB142" s="77">
        <f t="shared" si="29"/>
        <v>6336</v>
      </c>
      <c r="AC142" s="77">
        <f t="shared" si="30"/>
        <v>0</v>
      </c>
      <c r="AD142" s="77">
        <f t="shared" si="31"/>
        <v>0</v>
      </c>
      <c r="AE142" s="78" t="str">
        <f t="shared" si="18"/>
        <v/>
      </c>
      <c r="AF142" s="35" t="str">
        <f t="shared" si="19"/>
        <v/>
      </c>
      <c r="AG142" s="77" t="str">
        <f t="shared" si="20"/>
        <v/>
      </c>
      <c r="AH142" s="77" t="str">
        <f t="shared" si="21"/>
        <v/>
      </c>
      <c r="AI142" s="35">
        <f t="shared" si="22"/>
        <v>0</v>
      </c>
      <c r="AJ142" s="35">
        <f t="shared" si="23"/>
        <v>0</v>
      </c>
      <c r="AK142" s="35">
        <f t="shared" si="24"/>
        <v>0</v>
      </c>
      <c r="AL142" s="35">
        <f t="shared" si="25"/>
        <v>0</v>
      </c>
      <c r="AM142" s="35" t="n"/>
      <c r="AN142" s="44" t="str">
        <f t="shared" si="26"/>
        <v/>
      </c>
      <c r="AO142" s="44" t="str">
        <f t="shared" si="27"/>
        <v/>
      </c>
      <c r="AP142" s="35" t="str">
        <f>IF('DQE marché-cadre'!$D145="","",'DQE marché-cadre'!$D145)</f>
        <v/>
      </c>
      <c r="AQ142" s="35" t="str">
        <f>IF('DQE marché-cadre'!$E145="","",'DQE marché-cadre'!$E145)</f>
        <v/>
      </c>
      <c r="AR142" s="77" t="str">
        <f>DQE!$F145</f>
        <v/>
      </c>
      <c r="AS142" s="77" t="str">
        <f>BPDE!$G145</f>
        <v/>
      </c>
      <c r="AT142" s="35" t="str">
        <f t="shared" si="28"/>
        <v/>
      </c>
    </row>
    <row r="143">
      <c r="A143" s="35" t="str">
        <f>IF(BPU!$A146="","",BPU!$A146)</f>
        <v/>
      </c>
      <c r="B143" s="44" t="str">
        <f>IF(BPU!$B146="","",BPU!$B146)</f>
        <v/>
      </c>
      <c r="C143" s="35" t="str">
        <f>IF(BPU!$C146="","",BPU!$C146)</f>
        <v/>
      </c>
      <c r="D143" s="44" t="str">
        <f>IF(DQE!$D146="","",DQE!$D146)</f>
        <v/>
      </c>
      <c r="E143" s="37" t="str">
        <f>IF(BPU!$D146="","",BPU!$D146)</f>
        <v/>
      </c>
      <c r="F143" s="35" t="str">
        <f t="shared" si="0"/>
        <v/>
      </c>
      <c r="G143" s="44" t="str">
        <f t="shared" si="1"/>
        <v/>
      </c>
      <c r="H143" s="36" t="n"/>
      <c r="I143" s="23" t="n"/>
      <c r="J143" s="36" t="n"/>
      <c r="K143" s="36" t="n"/>
      <c r="L143" s="44" t="str">
        <f t="shared" si="2"/>
        <v/>
      </c>
      <c r="M143" s="35" t="str">
        <f t="shared" si="3"/>
        <v/>
      </c>
      <c r="N143" s="35" t="str">
        <f t="shared" si="4"/>
        <v/>
      </c>
      <c r="O143" s="35" t="str">
        <f t="shared" si="5"/>
        <v/>
      </c>
      <c r="P143" s="35" t="str">
        <f t="shared" si="6"/>
        <v/>
      </c>
      <c r="Q143" s="35" t="str">
        <f t="shared" si="7"/>
        <v/>
      </c>
      <c r="R143" s="35" t="str">
        <f t="shared" si="8"/>
        <v/>
      </c>
      <c r="S143" s="35" t="str">
        <f t="shared" si="9"/>
        <v/>
      </c>
      <c r="T143" s="35" t="str">
        <f t="shared" si="10"/>
        <v/>
      </c>
      <c r="U143" s="35" t="str">
        <f t="shared" si="11"/>
        <v/>
      </c>
      <c r="V143" s="35" t="str">
        <f t="shared" si="12"/>
        <v/>
      </c>
      <c r="W143" s="77" t="str">
        <f t="shared" si="13"/>
        <v/>
      </c>
      <c r="X143" s="35" t="str">
        <f t="shared" si="14"/>
        <v/>
      </c>
      <c r="Y143" s="35" t="str">
        <f t="shared" si="15"/>
        <v/>
      </c>
      <c r="Z143" s="35" t="str">
        <f t="shared" si="16"/>
        <v/>
      </c>
      <c r="AA143" s="35" t="str">
        <f t="shared" si="17"/>
        <v/>
      </c>
      <c r="AB143" s="77">
        <f t="shared" si="29"/>
        <v>6336</v>
      </c>
      <c r="AC143" s="77">
        <f t="shared" si="30"/>
        <v>0</v>
      </c>
      <c r="AD143" s="77">
        <f t="shared" si="31"/>
        <v>0</v>
      </c>
      <c r="AE143" s="78" t="str">
        <f t="shared" si="18"/>
        <v/>
      </c>
      <c r="AF143" s="35" t="str">
        <f t="shared" si="19"/>
        <v/>
      </c>
      <c r="AG143" s="77" t="str">
        <f t="shared" si="20"/>
        <v/>
      </c>
      <c r="AH143" s="77" t="str">
        <f t="shared" si="21"/>
        <v/>
      </c>
      <c r="AI143" s="35">
        <f t="shared" si="22"/>
        <v>0</v>
      </c>
      <c r="AJ143" s="35">
        <f t="shared" si="23"/>
        <v>0</v>
      </c>
      <c r="AK143" s="35">
        <f t="shared" si="24"/>
        <v>0</v>
      </c>
      <c r="AL143" s="35">
        <f t="shared" si="25"/>
        <v>0</v>
      </c>
      <c r="AM143" s="35" t="n"/>
      <c r="AN143" s="44" t="str">
        <f t="shared" si="26"/>
        <v/>
      </c>
      <c r="AO143" s="44" t="str">
        <f t="shared" si="27"/>
        <v/>
      </c>
      <c r="AP143" s="35" t="str">
        <f>IF('DQE marché-cadre'!$D146="","",'DQE marché-cadre'!$D146)</f>
        <v/>
      </c>
      <c r="AQ143" s="35" t="str">
        <f>IF('DQE marché-cadre'!$E146="","",'DQE marché-cadre'!$E146)</f>
        <v/>
      </c>
      <c r="AR143" s="77" t="str">
        <f>DQE!$F146</f>
        <v/>
      </c>
      <c r="AS143" s="77" t="str">
        <f>BPDE!$G146</f>
        <v/>
      </c>
      <c r="AT143" s="35" t="str">
        <f t="shared" si="28"/>
        <v/>
      </c>
    </row>
    <row r="144">
      <c r="A144" s="35" t="str">
        <f>IF(BPU!$A147="","",BPU!$A147)</f>
        <v/>
      </c>
      <c r="B144" s="44" t="str">
        <f>IF(BPU!$B147="","",BPU!$B147)</f>
        <v/>
      </c>
      <c r="C144" s="35" t="str">
        <f>IF(BPU!$C147="","",BPU!$C147)</f>
        <v/>
      </c>
      <c r="D144" s="44" t="str">
        <f>IF(DQE!$D147="","",DQE!$D147)</f>
        <v/>
      </c>
      <c r="E144" s="37" t="str">
        <f>IF(BPU!$D147="","",BPU!$D147)</f>
        <v/>
      </c>
      <c r="F144" s="35" t="str">
        <f t="shared" si="0"/>
        <v/>
      </c>
      <c r="G144" s="44" t="str">
        <f t="shared" si="1"/>
        <v/>
      </c>
      <c r="H144" s="36" t="n"/>
      <c r="I144" s="23" t="n"/>
      <c r="J144" s="36" t="n"/>
      <c r="K144" s="36" t="n"/>
      <c r="L144" s="44" t="str">
        <f t="shared" si="2"/>
        <v/>
      </c>
      <c r="M144" s="35" t="str">
        <f t="shared" si="3"/>
        <v/>
      </c>
      <c r="N144" s="35" t="str">
        <f t="shared" si="4"/>
        <v/>
      </c>
      <c r="O144" s="35" t="str">
        <f t="shared" si="5"/>
        <v/>
      </c>
      <c r="P144" s="35" t="str">
        <f t="shared" si="6"/>
        <v/>
      </c>
      <c r="Q144" s="35" t="str">
        <f t="shared" si="7"/>
        <v/>
      </c>
      <c r="R144" s="35" t="str">
        <f t="shared" si="8"/>
        <v/>
      </c>
      <c r="S144" s="35" t="str">
        <f t="shared" si="9"/>
        <v/>
      </c>
      <c r="T144" s="35" t="str">
        <f t="shared" si="10"/>
        <v/>
      </c>
      <c r="U144" s="35" t="str">
        <f t="shared" si="11"/>
        <v/>
      </c>
      <c r="V144" s="35" t="str">
        <f t="shared" si="12"/>
        <v/>
      </c>
      <c r="W144" s="77" t="str">
        <f t="shared" si="13"/>
        <v/>
      </c>
      <c r="X144" s="35" t="str">
        <f t="shared" si="14"/>
        <v/>
      </c>
      <c r="Y144" s="35" t="str">
        <f t="shared" si="15"/>
        <v/>
      </c>
      <c r="Z144" s="35" t="str">
        <f t="shared" si="16"/>
        <v/>
      </c>
      <c r="AA144" s="35" t="str">
        <f t="shared" si="17"/>
        <v/>
      </c>
      <c r="AB144" s="77">
        <f t="shared" si="29"/>
        <v>6336</v>
      </c>
      <c r="AC144" s="77">
        <f t="shared" si="30"/>
        <v>0</v>
      </c>
      <c r="AD144" s="77">
        <f t="shared" si="31"/>
        <v>0</v>
      </c>
      <c r="AE144" s="78" t="str">
        <f t="shared" si="18"/>
        <v/>
      </c>
      <c r="AF144" s="35" t="str">
        <f t="shared" si="19"/>
        <v/>
      </c>
      <c r="AG144" s="77" t="str">
        <f t="shared" si="20"/>
        <v/>
      </c>
      <c r="AH144" s="77" t="str">
        <f t="shared" si="21"/>
        <v/>
      </c>
      <c r="AI144" s="35">
        <f t="shared" si="22"/>
        <v>0</v>
      </c>
      <c r="AJ144" s="35">
        <f t="shared" si="23"/>
        <v>0</v>
      </c>
      <c r="AK144" s="35">
        <f t="shared" si="24"/>
        <v>0</v>
      </c>
      <c r="AL144" s="35">
        <f t="shared" si="25"/>
        <v>0</v>
      </c>
      <c r="AM144" s="35" t="n"/>
      <c r="AN144" s="44" t="str">
        <f t="shared" si="26"/>
        <v/>
      </c>
      <c r="AO144" s="44" t="str">
        <f t="shared" si="27"/>
        <v/>
      </c>
      <c r="AP144" s="35" t="str">
        <f>IF('DQE marché-cadre'!$D147="","",'DQE marché-cadre'!$D147)</f>
        <v/>
      </c>
      <c r="AQ144" s="35" t="str">
        <f>IF('DQE marché-cadre'!$E147="","",'DQE marché-cadre'!$E147)</f>
        <v/>
      </c>
      <c r="AR144" s="77" t="str">
        <f>DQE!$F147</f>
        <v/>
      </c>
      <c r="AS144" s="77" t="str">
        <f>BPDE!$G147</f>
        <v/>
      </c>
      <c r="AT144" s="35" t="str">
        <f t="shared" si="28"/>
        <v/>
      </c>
    </row>
    <row r="145">
      <c r="A145" s="35" t="str">
        <f>IF(BPU!$A148="","",BPU!$A148)</f>
        <v/>
      </c>
      <c r="B145" s="44" t="str">
        <f>IF(BPU!$B148="","",BPU!$B148)</f>
        <v/>
      </c>
      <c r="C145" s="35" t="str">
        <f>IF(BPU!$C148="","",BPU!$C148)</f>
        <v/>
      </c>
      <c r="D145" s="44" t="str">
        <f>IF(DQE!$D148="","",DQE!$D148)</f>
        <v/>
      </c>
      <c r="E145" s="37" t="str">
        <f>IF(BPU!$D148="","",BPU!$D148)</f>
        <v/>
      </c>
      <c r="F145" s="35" t="str">
        <f t="shared" si="0"/>
        <v/>
      </c>
      <c r="G145" s="44" t="str">
        <f t="shared" si="1"/>
        <v/>
      </c>
      <c r="H145" s="36" t="n"/>
      <c r="I145" s="23" t="n"/>
      <c r="J145" s="36" t="n"/>
      <c r="K145" s="36" t="n"/>
      <c r="L145" s="44" t="str">
        <f t="shared" si="2"/>
        <v/>
      </c>
      <c r="M145" s="35" t="str">
        <f t="shared" si="3"/>
        <v/>
      </c>
      <c r="N145" s="35" t="str">
        <f t="shared" si="4"/>
        <v/>
      </c>
      <c r="O145" s="35" t="str">
        <f t="shared" si="5"/>
        <v/>
      </c>
      <c r="P145" s="35" t="str">
        <f t="shared" si="6"/>
        <v/>
      </c>
      <c r="Q145" s="35" t="str">
        <f t="shared" si="7"/>
        <v/>
      </c>
      <c r="R145" s="35" t="str">
        <f t="shared" si="8"/>
        <v/>
      </c>
      <c r="S145" s="35" t="str">
        <f t="shared" si="9"/>
        <v/>
      </c>
      <c r="T145" s="35" t="str">
        <f t="shared" si="10"/>
        <v/>
      </c>
      <c r="U145" s="35" t="str">
        <f t="shared" si="11"/>
        <v/>
      </c>
      <c r="V145" s="35" t="str">
        <f t="shared" si="12"/>
        <v/>
      </c>
      <c r="W145" s="77" t="str">
        <f t="shared" si="13"/>
        <v/>
      </c>
      <c r="X145" s="35" t="str">
        <f t="shared" si="14"/>
        <v/>
      </c>
      <c r="Y145" s="35" t="str">
        <f t="shared" si="15"/>
        <v/>
      </c>
      <c r="Z145" s="35" t="str">
        <f t="shared" si="16"/>
        <v/>
      </c>
      <c r="AA145" s="35" t="str">
        <f t="shared" si="17"/>
        <v/>
      </c>
      <c r="AB145" s="77">
        <f t="shared" si="29"/>
        <v>6336</v>
      </c>
      <c r="AC145" s="77">
        <f t="shared" si="30"/>
        <v>0</v>
      </c>
      <c r="AD145" s="77">
        <f t="shared" si="31"/>
        <v>0</v>
      </c>
      <c r="AE145" s="78" t="str">
        <f t="shared" si="18"/>
        <v/>
      </c>
      <c r="AF145" s="35" t="str">
        <f t="shared" si="19"/>
        <v/>
      </c>
      <c r="AG145" s="77" t="str">
        <f t="shared" si="20"/>
        <v/>
      </c>
      <c r="AH145" s="77" t="str">
        <f t="shared" si="21"/>
        <v/>
      </c>
      <c r="AI145" s="35">
        <f t="shared" si="22"/>
        <v>0</v>
      </c>
      <c r="AJ145" s="35">
        <f t="shared" si="23"/>
        <v>0</v>
      </c>
      <c r="AK145" s="35">
        <f t="shared" si="24"/>
        <v>0</v>
      </c>
      <c r="AL145" s="35">
        <f t="shared" si="25"/>
        <v>0</v>
      </c>
      <c r="AM145" s="35" t="n"/>
      <c r="AN145" s="44" t="str">
        <f t="shared" si="26"/>
        <v/>
      </c>
      <c r="AO145" s="44" t="str">
        <f t="shared" si="27"/>
        <v/>
      </c>
      <c r="AP145" s="35" t="str">
        <f>IF('DQE marché-cadre'!$D148="","",'DQE marché-cadre'!$D148)</f>
        <v/>
      </c>
      <c r="AQ145" s="35" t="str">
        <f>IF('DQE marché-cadre'!$E148="","",'DQE marché-cadre'!$E148)</f>
        <v/>
      </c>
      <c r="AR145" s="77" t="str">
        <f>DQE!$F148</f>
        <v/>
      </c>
      <c r="AS145" s="77" t="str">
        <f>BPDE!$G148</f>
        <v/>
      </c>
      <c r="AT145" s="35" t="str">
        <f t="shared" si="28"/>
        <v/>
      </c>
    </row>
    <row r="146">
      <c r="A146" s="35" t="str">
        <f>IF(BPU!$A149="","",BPU!$A149)</f>
        <v/>
      </c>
      <c r="B146" s="44" t="str">
        <f>IF(BPU!$B149="","",BPU!$B149)</f>
        <v/>
      </c>
      <c r="C146" s="35" t="str">
        <f>IF(BPU!$C149="","",BPU!$C149)</f>
        <v/>
      </c>
      <c r="D146" s="44" t="str">
        <f>IF(DQE!$D149="","",DQE!$D149)</f>
        <v/>
      </c>
      <c r="E146" s="37" t="str">
        <f>IF(BPU!$D149="","",BPU!$D149)</f>
        <v/>
      </c>
      <c r="F146" s="35" t="str">
        <f t="shared" si="0"/>
        <v/>
      </c>
      <c r="G146" s="44" t="str">
        <f t="shared" si="1"/>
        <v/>
      </c>
      <c r="H146" s="36" t="n"/>
      <c r="I146" s="23" t="n"/>
      <c r="J146" s="36" t="n"/>
      <c r="K146" s="36" t="n"/>
      <c r="L146" s="44" t="str">
        <f t="shared" si="2"/>
        <v/>
      </c>
      <c r="M146" s="35" t="str">
        <f t="shared" si="3"/>
        <v/>
      </c>
      <c r="N146" s="35" t="str">
        <f t="shared" si="4"/>
        <v/>
      </c>
      <c r="O146" s="35" t="str">
        <f t="shared" si="5"/>
        <v/>
      </c>
      <c r="P146" s="35" t="str">
        <f t="shared" si="6"/>
        <v/>
      </c>
      <c r="Q146" s="35" t="str">
        <f t="shared" si="7"/>
        <v/>
      </c>
      <c r="R146" s="35" t="str">
        <f t="shared" si="8"/>
        <v/>
      </c>
      <c r="S146" s="35" t="str">
        <f t="shared" si="9"/>
        <v/>
      </c>
      <c r="T146" s="35" t="str">
        <f t="shared" si="10"/>
        <v/>
      </c>
      <c r="U146" s="35" t="str">
        <f t="shared" si="11"/>
        <v/>
      </c>
      <c r="V146" s="35" t="str">
        <f t="shared" si="12"/>
        <v/>
      </c>
      <c r="W146" s="77" t="str">
        <f t="shared" si="13"/>
        <v/>
      </c>
      <c r="X146" s="35" t="str">
        <f t="shared" si="14"/>
        <v/>
      </c>
      <c r="Y146" s="35" t="str">
        <f t="shared" si="15"/>
        <v/>
      </c>
      <c r="Z146" s="35" t="str">
        <f t="shared" si="16"/>
        <v/>
      </c>
      <c r="AA146" s="35" t="str">
        <f t="shared" si="17"/>
        <v/>
      </c>
      <c r="AB146" s="77">
        <f t="shared" si="29"/>
        <v>6336</v>
      </c>
      <c r="AC146" s="77">
        <f t="shared" si="30"/>
        <v>0</v>
      </c>
      <c r="AD146" s="77">
        <f t="shared" si="31"/>
        <v>0</v>
      </c>
      <c r="AE146" s="78" t="str">
        <f t="shared" si="18"/>
        <v/>
      </c>
      <c r="AF146" s="35" t="str">
        <f t="shared" si="19"/>
        <v/>
      </c>
      <c r="AG146" s="77" t="str">
        <f t="shared" si="20"/>
        <v/>
      </c>
      <c r="AH146" s="77" t="str">
        <f t="shared" si="21"/>
        <v/>
      </c>
      <c r="AI146" s="35">
        <f t="shared" si="22"/>
        <v>0</v>
      </c>
      <c r="AJ146" s="35">
        <f t="shared" si="23"/>
        <v>0</v>
      </c>
      <c r="AK146" s="35">
        <f t="shared" si="24"/>
        <v>0</v>
      </c>
      <c r="AL146" s="35">
        <f t="shared" si="25"/>
        <v>0</v>
      </c>
      <c r="AM146" s="35" t="n"/>
      <c r="AN146" s="44" t="str">
        <f t="shared" si="26"/>
        <v/>
      </c>
      <c r="AO146" s="44" t="str">
        <f t="shared" si="27"/>
        <v/>
      </c>
      <c r="AP146" s="35" t="str">
        <f>IF('DQE marché-cadre'!$D149="","",'DQE marché-cadre'!$D149)</f>
        <v/>
      </c>
      <c r="AQ146" s="35" t="str">
        <f>IF('DQE marché-cadre'!$E149="","",'DQE marché-cadre'!$E149)</f>
        <v/>
      </c>
      <c r="AR146" s="77" t="str">
        <f>DQE!$F149</f>
        <v/>
      </c>
      <c r="AS146" s="77" t="str">
        <f>BPDE!$G149</f>
        <v/>
      </c>
      <c r="AT146" s="35" t="str">
        <f t="shared" si="28"/>
        <v/>
      </c>
    </row>
    <row r="147">
      <c r="A147" s="35" t="str">
        <f>IF(BPU!$A150="","",BPU!$A150)</f>
        <v/>
      </c>
      <c r="B147" s="44" t="str">
        <f>IF(BPU!$B150="","",BPU!$B150)</f>
        <v/>
      </c>
      <c r="C147" s="35" t="str">
        <f>IF(BPU!$C150="","",BPU!$C150)</f>
        <v/>
      </c>
      <c r="D147" s="44" t="str">
        <f>IF(DQE!$D150="","",DQE!$D150)</f>
        <v/>
      </c>
      <c r="E147" s="37" t="str">
        <f>IF(BPU!$D150="","",BPU!$D150)</f>
        <v/>
      </c>
      <c r="F147" s="35" t="str">
        <f t="shared" si="0"/>
        <v/>
      </c>
      <c r="G147" s="44" t="str">
        <f t="shared" si="1"/>
        <v/>
      </c>
      <c r="H147" s="36" t="n"/>
      <c r="I147" s="23" t="n"/>
      <c r="J147" s="36" t="n"/>
      <c r="K147" s="36" t="n"/>
      <c r="L147" s="44" t="str">
        <f t="shared" si="2"/>
        <v/>
      </c>
      <c r="M147" s="35" t="str">
        <f t="shared" si="3"/>
        <v/>
      </c>
      <c r="N147" s="35" t="str">
        <f t="shared" si="4"/>
        <v/>
      </c>
      <c r="O147" s="35" t="str">
        <f t="shared" si="5"/>
        <v/>
      </c>
      <c r="P147" s="35" t="str">
        <f t="shared" si="6"/>
        <v/>
      </c>
      <c r="Q147" s="35" t="str">
        <f t="shared" si="7"/>
        <v/>
      </c>
      <c r="R147" s="35" t="str">
        <f t="shared" si="8"/>
        <v/>
      </c>
      <c r="S147" s="35" t="str">
        <f t="shared" si="9"/>
        <v/>
      </c>
      <c r="T147" s="35" t="str">
        <f t="shared" si="10"/>
        <v/>
      </c>
      <c r="U147" s="35" t="str">
        <f t="shared" si="11"/>
        <v/>
      </c>
      <c r="V147" s="35" t="str">
        <f t="shared" si="12"/>
        <v/>
      </c>
      <c r="W147" s="77" t="str">
        <f t="shared" si="13"/>
        <v/>
      </c>
      <c r="X147" s="35" t="str">
        <f t="shared" si="14"/>
        <v/>
      </c>
      <c r="Y147" s="35" t="str">
        <f t="shared" si="15"/>
        <v/>
      </c>
      <c r="Z147" s="35" t="str">
        <f t="shared" si="16"/>
        <v/>
      </c>
      <c r="AA147" s="35" t="str">
        <f t="shared" si="17"/>
        <v/>
      </c>
      <c r="AB147" s="77">
        <f t="shared" si="29"/>
        <v>6336</v>
      </c>
      <c r="AC147" s="77">
        <f t="shared" si="30"/>
        <v>0</v>
      </c>
      <c r="AD147" s="77">
        <f t="shared" si="31"/>
        <v>0</v>
      </c>
      <c r="AE147" s="78" t="str">
        <f t="shared" si="18"/>
        <v/>
      </c>
      <c r="AF147" s="35" t="str">
        <f t="shared" si="19"/>
        <v/>
      </c>
      <c r="AG147" s="77" t="str">
        <f t="shared" si="20"/>
        <v/>
      </c>
      <c r="AH147" s="77" t="str">
        <f t="shared" si="21"/>
        <v/>
      </c>
      <c r="AI147" s="35">
        <f t="shared" si="22"/>
        <v>0</v>
      </c>
      <c r="AJ147" s="35">
        <f t="shared" si="23"/>
        <v>0</v>
      </c>
      <c r="AK147" s="35">
        <f t="shared" si="24"/>
        <v>0</v>
      </c>
      <c r="AL147" s="35">
        <f t="shared" si="25"/>
        <v>0</v>
      </c>
      <c r="AM147" s="35" t="n"/>
      <c r="AN147" s="44" t="str">
        <f t="shared" si="26"/>
        <v/>
      </c>
      <c r="AO147" s="44" t="str">
        <f t="shared" si="27"/>
        <v/>
      </c>
      <c r="AP147" s="35" t="str">
        <f>IF('DQE marché-cadre'!$D150="","",'DQE marché-cadre'!$D150)</f>
        <v/>
      </c>
      <c r="AQ147" s="35" t="str">
        <f>IF('DQE marché-cadre'!$E150="","",'DQE marché-cadre'!$E150)</f>
        <v/>
      </c>
      <c r="AR147" s="77" t="str">
        <f>DQE!$F150</f>
        <v/>
      </c>
      <c r="AS147" s="77" t="str">
        <f>BPDE!$G150</f>
        <v/>
      </c>
      <c r="AT147" s="35" t="str">
        <f t="shared" si="28"/>
        <v/>
      </c>
    </row>
    <row r="148">
      <c r="A148" s="35" t="str">
        <f>IF(BPU!$A151="","",BPU!$A151)</f>
        <v/>
      </c>
      <c r="B148" s="44" t="str">
        <f>IF(BPU!$B151="","",BPU!$B151)</f>
        <v/>
      </c>
      <c r="C148" s="35" t="str">
        <f>IF(BPU!$C151="","",BPU!$C151)</f>
        <v/>
      </c>
      <c r="D148" s="44" t="str">
        <f>IF(DQE!$D151="","",DQE!$D151)</f>
        <v/>
      </c>
      <c r="E148" s="37" t="str">
        <f>IF(BPU!$D151="","",BPU!$D151)</f>
        <v/>
      </c>
      <c r="F148" s="35" t="str">
        <f t="shared" si="0"/>
        <v/>
      </c>
      <c r="G148" s="44" t="str">
        <f t="shared" si="1"/>
        <v/>
      </c>
      <c r="H148" s="36" t="n"/>
      <c r="I148" s="23" t="n"/>
      <c r="J148" s="36" t="n"/>
      <c r="K148" s="36" t="n"/>
      <c r="L148" s="44" t="str">
        <f t="shared" si="2"/>
        <v/>
      </c>
      <c r="M148" s="35" t="str">
        <f t="shared" si="3"/>
        <v/>
      </c>
      <c r="N148" s="35" t="str">
        <f t="shared" si="4"/>
        <v/>
      </c>
      <c r="O148" s="35" t="str">
        <f t="shared" si="5"/>
        <v/>
      </c>
      <c r="P148" s="35" t="str">
        <f t="shared" si="6"/>
        <v/>
      </c>
      <c r="Q148" s="35" t="str">
        <f t="shared" si="7"/>
        <v/>
      </c>
      <c r="R148" s="35" t="str">
        <f t="shared" si="8"/>
        <v/>
      </c>
      <c r="S148" s="35" t="str">
        <f t="shared" si="9"/>
        <v/>
      </c>
      <c r="T148" s="35" t="str">
        <f t="shared" si="10"/>
        <v/>
      </c>
      <c r="U148" s="35" t="str">
        <f t="shared" si="11"/>
        <v/>
      </c>
      <c r="V148" s="35" t="str">
        <f t="shared" si="12"/>
        <v/>
      </c>
      <c r="W148" s="77" t="str">
        <f t="shared" si="13"/>
        <v/>
      </c>
      <c r="X148" s="35" t="str">
        <f t="shared" si="14"/>
        <v/>
      </c>
      <c r="Y148" s="35" t="str">
        <f t="shared" si="15"/>
        <v/>
      </c>
      <c r="Z148" s="35" t="str">
        <f t="shared" si="16"/>
        <v/>
      </c>
      <c r="AA148" s="35" t="str">
        <f t="shared" si="17"/>
        <v/>
      </c>
      <c r="AB148" s="77">
        <f t="shared" si="29"/>
        <v>6336</v>
      </c>
      <c r="AC148" s="77">
        <f t="shared" si="30"/>
        <v>0</v>
      </c>
      <c r="AD148" s="77">
        <f t="shared" si="31"/>
        <v>0</v>
      </c>
      <c r="AE148" s="78" t="str">
        <f t="shared" si="18"/>
        <v/>
      </c>
      <c r="AF148" s="35" t="str">
        <f t="shared" si="19"/>
        <v/>
      </c>
      <c r="AG148" s="77" t="str">
        <f t="shared" si="20"/>
        <v/>
      </c>
      <c r="AH148" s="77" t="str">
        <f t="shared" si="21"/>
        <v/>
      </c>
      <c r="AI148" s="35">
        <f t="shared" si="22"/>
        <v>0</v>
      </c>
      <c r="AJ148" s="35">
        <f t="shared" si="23"/>
        <v>0</v>
      </c>
      <c r="AK148" s="35">
        <f t="shared" si="24"/>
        <v>0</v>
      </c>
      <c r="AL148" s="35">
        <f t="shared" si="25"/>
        <v>0</v>
      </c>
      <c r="AM148" s="35" t="n"/>
      <c r="AN148" s="44" t="str">
        <f t="shared" si="26"/>
        <v/>
      </c>
      <c r="AO148" s="44" t="str">
        <f t="shared" si="27"/>
        <v/>
      </c>
      <c r="AP148" s="35" t="str">
        <f>IF('DQE marché-cadre'!$D151="","",'DQE marché-cadre'!$D151)</f>
        <v/>
      </c>
      <c r="AQ148" s="35" t="str">
        <f>IF('DQE marché-cadre'!$E151="","",'DQE marché-cadre'!$E151)</f>
        <v/>
      </c>
      <c r="AR148" s="77" t="str">
        <f>DQE!$F151</f>
        <v/>
      </c>
      <c r="AS148" s="77" t="str">
        <f>BPDE!$G151</f>
        <v/>
      </c>
      <c r="AT148" s="35" t="str">
        <f t="shared" si="28"/>
        <v/>
      </c>
    </row>
    <row r="149">
      <c r="A149" s="35" t="str">
        <f>IF(BPU!$A152="","",BPU!$A152)</f>
        <v/>
      </c>
      <c r="B149" s="44" t="str">
        <f>IF(BPU!$B152="","",BPU!$B152)</f>
        <v/>
      </c>
      <c r="C149" s="35" t="str">
        <f>IF(BPU!$C152="","",BPU!$C152)</f>
        <v/>
      </c>
      <c r="D149" s="44" t="str">
        <f>IF(DQE!$D152="","",DQE!$D152)</f>
        <v/>
      </c>
      <c r="E149" s="37" t="str">
        <f>IF(BPU!$D152="","",BPU!$D152)</f>
        <v/>
      </c>
      <c r="F149" s="35" t="str">
        <f t="shared" si="0"/>
        <v/>
      </c>
      <c r="G149" s="44" t="str">
        <f t="shared" si="1"/>
        <v/>
      </c>
      <c r="H149" s="36" t="n"/>
      <c r="I149" s="23" t="n"/>
      <c r="J149" s="36" t="n"/>
      <c r="K149" s="36" t="n"/>
      <c r="L149" s="44" t="str">
        <f t="shared" si="2"/>
        <v/>
      </c>
      <c r="M149" s="35" t="str">
        <f t="shared" si="3"/>
        <v/>
      </c>
      <c r="N149" s="35" t="str">
        <f t="shared" si="4"/>
        <v/>
      </c>
      <c r="O149" s="35" t="str">
        <f t="shared" si="5"/>
        <v/>
      </c>
      <c r="P149" s="35" t="str">
        <f t="shared" si="6"/>
        <v/>
      </c>
      <c r="Q149" s="35" t="str">
        <f t="shared" si="7"/>
        <v/>
      </c>
      <c r="R149" s="35" t="str">
        <f t="shared" si="8"/>
        <v/>
      </c>
      <c r="S149" s="35" t="str">
        <f t="shared" si="9"/>
        <v/>
      </c>
      <c r="T149" s="35" t="str">
        <f t="shared" si="10"/>
        <v/>
      </c>
      <c r="U149" s="35" t="str">
        <f t="shared" si="11"/>
        <v/>
      </c>
      <c r="V149" s="35" t="str">
        <f t="shared" si="12"/>
        <v/>
      </c>
      <c r="W149" s="77" t="str">
        <f t="shared" si="13"/>
        <v/>
      </c>
      <c r="X149" s="35" t="str">
        <f t="shared" si="14"/>
        <v/>
      </c>
      <c r="Y149" s="35" t="str">
        <f t="shared" si="15"/>
        <v/>
      </c>
      <c r="Z149" s="35" t="str">
        <f t="shared" si="16"/>
        <v/>
      </c>
      <c r="AA149" s="35" t="str">
        <f t="shared" si="17"/>
        <v/>
      </c>
      <c r="AB149" s="77">
        <f t="shared" si="29"/>
        <v>6336</v>
      </c>
      <c r="AC149" s="77">
        <f t="shared" si="30"/>
        <v>0</v>
      </c>
      <c r="AD149" s="77">
        <f t="shared" si="31"/>
        <v>0</v>
      </c>
      <c r="AE149" s="78" t="str">
        <f t="shared" si="18"/>
        <v/>
      </c>
      <c r="AF149" s="35" t="str">
        <f t="shared" si="19"/>
        <v/>
      </c>
      <c r="AG149" s="77" t="str">
        <f t="shared" si="20"/>
        <v/>
      </c>
      <c r="AH149" s="77" t="str">
        <f t="shared" si="21"/>
        <v/>
      </c>
      <c r="AI149" s="35">
        <f t="shared" si="22"/>
        <v>0</v>
      </c>
      <c r="AJ149" s="35">
        <f t="shared" si="23"/>
        <v>0</v>
      </c>
      <c r="AK149" s="35">
        <f t="shared" si="24"/>
        <v>0</v>
      </c>
      <c r="AL149" s="35">
        <f t="shared" si="25"/>
        <v>0</v>
      </c>
      <c r="AM149" s="35" t="n"/>
      <c r="AN149" s="44" t="str">
        <f t="shared" si="26"/>
        <v/>
      </c>
      <c r="AO149" s="44" t="str">
        <f t="shared" si="27"/>
        <v/>
      </c>
      <c r="AP149" s="35" t="str">
        <f>IF('DQE marché-cadre'!$D152="","",'DQE marché-cadre'!$D152)</f>
        <v/>
      </c>
      <c r="AQ149" s="35" t="str">
        <f>IF('DQE marché-cadre'!$E152="","",'DQE marché-cadre'!$E152)</f>
        <v/>
      </c>
      <c r="AR149" s="77" t="str">
        <f>DQE!$F152</f>
        <v/>
      </c>
      <c r="AS149" s="77" t="str">
        <f>BPDE!$G152</f>
        <v/>
      </c>
      <c r="AT149" s="35" t="str">
        <f t="shared" si="28"/>
        <v/>
      </c>
    </row>
    <row r="150">
      <c r="A150" s="35" t="str">
        <f>IF(BPU!$A153="","",BPU!$A153)</f>
        <v/>
      </c>
      <c r="B150" s="44" t="str">
        <f>IF(BPU!$B153="","",BPU!$B153)</f>
        <v/>
      </c>
      <c r="C150" s="35" t="str">
        <f>IF(BPU!$C153="","",BPU!$C153)</f>
        <v/>
      </c>
      <c r="D150" s="44" t="str">
        <f>IF(DQE!$D153="","",DQE!$D153)</f>
        <v/>
      </c>
      <c r="E150" s="37" t="str">
        <f>IF(BPU!$D153="","",BPU!$D153)</f>
        <v/>
      </c>
      <c r="F150" s="35" t="str">
        <f t="shared" si="0"/>
        <v/>
      </c>
      <c r="G150" s="44" t="str">
        <f t="shared" si="1"/>
        <v/>
      </c>
      <c r="H150" s="36" t="n"/>
      <c r="I150" s="23" t="n"/>
      <c r="J150" s="36" t="n"/>
      <c r="K150" s="36" t="n"/>
      <c r="L150" s="44" t="str">
        <f t="shared" si="2"/>
        <v/>
      </c>
      <c r="M150" s="35" t="str">
        <f t="shared" si="3"/>
        <v/>
      </c>
      <c r="N150" s="35" t="str">
        <f t="shared" si="4"/>
        <v/>
      </c>
      <c r="O150" s="35" t="str">
        <f t="shared" si="5"/>
        <v/>
      </c>
      <c r="P150" s="35" t="str">
        <f t="shared" si="6"/>
        <v/>
      </c>
      <c r="Q150" s="35" t="str">
        <f t="shared" si="7"/>
        <v/>
      </c>
      <c r="R150" s="35" t="str">
        <f t="shared" si="8"/>
        <v/>
      </c>
      <c r="S150" s="35" t="str">
        <f t="shared" si="9"/>
        <v/>
      </c>
      <c r="T150" s="35" t="str">
        <f t="shared" si="10"/>
        <v/>
      </c>
      <c r="U150" s="35" t="str">
        <f t="shared" si="11"/>
        <v/>
      </c>
      <c r="V150" s="35" t="str">
        <f t="shared" si="12"/>
        <v/>
      </c>
      <c r="W150" s="77" t="str">
        <f t="shared" si="13"/>
        <v/>
      </c>
      <c r="X150" s="35" t="str">
        <f t="shared" si="14"/>
        <v/>
      </c>
      <c r="Y150" s="35" t="str">
        <f t="shared" si="15"/>
        <v/>
      </c>
      <c r="Z150" s="35" t="str">
        <f t="shared" si="16"/>
        <v/>
      </c>
      <c r="AA150" s="35" t="str">
        <f t="shared" si="17"/>
        <v/>
      </c>
      <c r="AB150" s="77">
        <f t="shared" si="29"/>
        <v>6336</v>
      </c>
      <c r="AC150" s="77">
        <f t="shared" si="30"/>
        <v>0</v>
      </c>
      <c r="AD150" s="77">
        <f t="shared" si="31"/>
        <v>0</v>
      </c>
      <c r="AE150" s="78" t="str">
        <f t="shared" si="18"/>
        <v/>
      </c>
      <c r="AF150" s="35" t="str">
        <f t="shared" si="19"/>
        <v/>
      </c>
      <c r="AG150" s="77" t="str">
        <f t="shared" si="20"/>
        <v/>
      </c>
      <c r="AH150" s="77" t="str">
        <f t="shared" si="21"/>
        <v/>
      </c>
      <c r="AI150" s="35">
        <f t="shared" si="22"/>
        <v>0</v>
      </c>
      <c r="AJ150" s="35">
        <f t="shared" si="23"/>
        <v>0</v>
      </c>
      <c r="AK150" s="35">
        <f t="shared" si="24"/>
        <v>0</v>
      </c>
      <c r="AL150" s="35">
        <f t="shared" si="25"/>
        <v>0</v>
      </c>
      <c r="AM150" s="35" t="n"/>
      <c r="AN150" s="44" t="str">
        <f t="shared" si="26"/>
        <v/>
      </c>
      <c r="AO150" s="44" t="str">
        <f t="shared" si="27"/>
        <v/>
      </c>
      <c r="AP150" s="35" t="str">
        <f>IF('DQE marché-cadre'!$D153="","",'DQE marché-cadre'!$D153)</f>
        <v/>
      </c>
      <c r="AQ150" s="35" t="str">
        <f>IF('DQE marché-cadre'!$E153="","",'DQE marché-cadre'!$E153)</f>
        <v/>
      </c>
      <c r="AR150" s="77" t="str">
        <f>DQE!$F153</f>
        <v/>
      </c>
      <c r="AS150" s="77" t="str">
        <f>BPDE!$G153</f>
        <v/>
      </c>
      <c r="AT150" s="35" t="str">
        <f t="shared" si="28"/>
        <v/>
      </c>
    </row>
    <row r="151">
      <c r="A151" s="35" t="str">
        <f>IF(BPU!$A154="","",BPU!$A154)</f>
        <v/>
      </c>
      <c r="B151" s="44" t="str">
        <f>IF(BPU!$B154="","",BPU!$B154)</f>
        <v/>
      </c>
      <c r="C151" s="35" t="str">
        <f>IF(BPU!$C154="","",BPU!$C154)</f>
        <v/>
      </c>
      <c r="D151" s="44" t="str">
        <f>IF(DQE!$D154="","",DQE!$D154)</f>
        <v/>
      </c>
      <c r="E151" s="37" t="str">
        <f>IF(BPU!$D154="","",BPU!$D154)</f>
        <v/>
      </c>
      <c r="F151" s="35" t="str">
        <f t="shared" si="0"/>
        <v/>
      </c>
      <c r="G151" s="44" t="str">
        <f t="shared" si="1"/>
        <v/>
      </c>
      <c r="H151" s="36" t="n"/>
      <c r="I151" s="23" t="n"/>
      <c r="J151" s="36" t="n"/>
      <c r="K151" s="36" t="n"/>
      <c r="L151" s="44" t="str">
        <f t="shared" si="2"/>
        <v/>
      </c>
      <c r="M151" s="35" t="str">
        <f t="shared" si="3"/>
        <v/>
      </c>
      <c r="N151" s="35" t="str">
        <f t="shared" si="4"/>
        <v/>
      </c>
      <c r="O151" s="35" t="str">
        <f t="shared" si="5"/>
        <v/>
      </c>
      <c r="P151" s="35" t="str">
        <f t="shared" si="6"/>
        <v/>
      </c>
      <c r="Q151" s="35" t="str">
        <f t="shared" si="7"/>
        <v/>
      </c>
      <c r="R151" s="35" t="str">
        <f t="shared" si="8"/>
        <v/>
      </c>
      <c r="S151" s="35" t="str">
        <f t="shared" si="9"/>
        <v/>
      </c>
      <c r="T151" s="35" t="str">
        <f t="shared" si="10"/>
        <v/>
      </c>
      <c r="U151" s="35" t="str">
        <f t="shared" si="11"/>
        <v/>
      </c>
      <c r="V151" s="35" t="str">
        <f t="shared" si="12"/>
        <v/>
      </c>
      <c r="W151" s="77" t="str">
        <f t="shared" si="13"/>
        <v/>
      </c>
      <c r="X151" s="35" t="str">
        <f t="shared" si="14"/>
        <v/>
      </c>
      <c r="Y151" s="35" t="str">
        <f t="shared" si="15"/>
        <v/>
      </c>
      <c r="Z151" s="35" t="str">
        <f t="shared" si="16"/>
        <v/>
      </c>
      <c r="AA151" s="35" t="str">
        <f t="shared" si="17"/>
        <v/>
      </c>
      <c r="AB151" s="77">
        <f t="shared" si="29"/>
        <v>6336</v>
      </c>
      <c r="AC151" s="77">
        <f t="shared" si="30"/>
        <v>0</v>
      </c>
      <c r="AD151" s="77">
        <f t="shared" si="31"/>
        <v>0</v>
      </c>
      <c r="AE151" s="78" t="str">
        <f t="shared" si="18"/>
        <v/>
      </c>
      <c r="AF151" s="35" t="str">
        <f t="shared" si="19"/>
        <v/>
      </c>
      <c r="AG151" s="77" t="str">
        <f t="shared" si="20"/>
        <v/>
      </c>
      <c r="AH151" s="77" t="str">
        <f t="shared" si="21"/>
        <v/>
      </c>
      <c r="AI151" s="35">
        <f t="shared" si="22"/>
        <v>0</v>
      </c>
      <c r="AJ151" s="35">
        <f t="shared" si="23"/>
        <v>0</v>
      </c>
      <c r="AK151" s="35">
        <f t="shared" si="24"/>
        <v>0</v>
      </c>
      <c r="AL151" s="35">
        <f t="shared" si="25"/>
        <v>0</v>
      </c>
      <c r="AM151" s="35" t="n"/>
      <c r="AN151" s="44" t="str">
        <f t="shared" si="26"/>
        <v/>
      </c>
      <c r="AO151" s="44" t="str">
        <f t="shared" si="27"/>
        <v/>
      </c>
      <c r="AP151" s="35" t="str">
        <f>IF('DQE marché-cadre'!$D154="","",'DQE marché-cadre'!$D154)</f>
        <v/>
      </c>
      <c r="AQ151" s="35" t="str">
        <f>IF('DQE marché-cadre'!$E154="","",'DQE marché-cadre'!$E154)</f>
        <v/>
      </c>
      <c r="AR151" s="77" t="str">
        <f>DQE!$F154</f>
        <v/>
      </c>
      <c r="AS151" s="77" t="str">
        <f>BPDE!$G154</f>
        <v/>
      </c>
      <c r="AT151" s="35" t="str">
        <f t="shared" si="28"/>
        <v/>
      </c>
    </row>
    <row r="152">
      <c r="A152" s="35" t="str">
        <f>IF(BPU!$A155="","",BPU!$A155)</f>
        <v/>
      </c>
      <c r="B152" s="44" t="str">
        <f>IF(BPU!$B155="","",BPU!$B155)</f>
        <v/>
      </c>
      <c r="C152" s="35" t="str">
        <f>IF(BPU!$C155="","",BPU!$C155)</f>
        <v/>
      </c>
      <c r="D152" s="44" t="str">
        <f>IF(DQE!$D155="","",DQE!$D155)</f>
        <v/>
      </c>
      <c r="E152" s="37" t="str">
        <f>IF(BPU!$D155="","",BPU!$D155)</f>
        <v/>
      </c>
      <c r="F152" s="35" t="str">
        <f t="shared" si="0"/>
        <v/>
      </c>
      <c r="G152" s="44" t="str">
        <f t="shared" si="1"/>
        <v/>
      </c>
      <c r="H152" s="36" t="n"/>
      <c r="I152" s="23" t="n"/>
      <c r="J152" s="36" t="n"/>
      <c r="K152" s="36" t="n"/>
      <c r="L152" s="44" t="str">
        <f t="shared" si="2"/>
        <v/>
      </c>
      <c r="M152" s="35" t="str">
        <f t="shared" si="3"/>
        <v/>
      </c>
      <c r="N152" s="35" t="str">
        <f t="shared" si="4"/>
        <v/>
      </c>
      <c r="O152" s="35" t="str">
        <f t="shared" si="5"/>
        <v/>
      </c>
      <c r="P152" s="35" t="str">
        <f t="shared" si="6"/>
        <v/>
      </c>
      <c r="Q152" s="35" t="str">
        <f t="shared" si="7"/>
        <v/>
      </c>
      <c r="R152" s="35" t="str">
        <f t="shared" si="8"/>
        <v/>
      </c>
      <c r="S152" s="35" t="str">
        <f t="shared" si="9"/>
        <v/>
      </c>
      <c r="T152" s="35" t="str">
        <f t="shared" si="10"/>
        <v/>
      </c>
      <c r="U152" s="35" t="str">
        <f t="shared" si="11"/>
        <v/>
      </c>
      <c r="V152" s="35" t="str">
        <f t="shared" si="12"/>
        <v/>
      </c>
      <c r="W152" s="77" t="str">
        <f t="shared" si="13"/>
        <v/>
      </c>
      <c r="X152" s="35" t="str">
        <f t="shared" si="14"/>
        <v/>
      </c>
      <c r="Y152" s="35" t="str">
        <f t="shared" si="15"/>
        <v/>
      </c>
      <c r="Z152" s="35" t="str">
        <f t="shared" si="16"/>
        <v/>
      </c>
      <c r="AA152" s="35" t="str">
        <f t="shared" si="17"/>
        <v/>
      </c>
      <c r="AB152" s="77">
        <f t="shared" si="29"/>
        <v>6336</v>
      </c>
      <c r="AC152" s="77">
        <f t="shared" si="30"/>
        <v>0</v>
      </c>
      <c r="AD152" s="77">
        <f t="shared" si="31"/>
        <v>0</v>
      </c>
      <c r="AE152" s="78" t="str">
        <f t="shared" si="18"/>
        <v/>
      </c>
      <c r="AF152" s="35" t="str">
        <f t="shared" si="19"/>
        <v/>
      </c>
      <c r="AG152" s="77" t="str">
        <f t="shared" si="20"/>
        <v/>
      </c>
      <c r="AH152" s="77" t="str">
        <f t="shared" si="21"/>
        <v/>
      </c>
      <c r="AI152" s="35">
        <f t="shared" si="22"/>
        <v>0</v>
      </c>
      <c r="AJ152" s="35">
        <f t="shared" si="23"/>
        <v>0</v>
      </c>
      <c r="AK152" s="35">
        <f t="shared" si="24"/>
        <v>0</v>
      </c>
      <c r="AL152" s="35">
        <f t="shared" si="25"/>
        <v>0</v>
      </c>
      <c r="AM152" s="35" t="n"/>
      <c r="AN152" s="44" t="str">
        <f t="shared" si="26"/>
        <v/>
      </c>
      <c r="AO152" s="44" t="str">
        <f t="shared" si="27"/>
        <v/>
      </c>
      <c r="AP152" s="35" t="str">
        <f>IF('DQE marché-cadre'!$D155="","",'DQE marché-cadre'!$D155)</f>
        <v/>
      </c>
      <c r="AQ152" s="35" t="str">
        <f>IF('DQE marché-cadre'!$E155="","",'DQE marché-cadre'!$E155)</f>
        <v/>
      </c>
      <c r="AR152" s="77" t="str">
        <f>DQE!$F155</f>
        <v/>
      </c>
      <c r="AS152" s="77" t="str">
        <f>BPDE!$G155</f>
        <v/>
      </c>
      <c r="AT152" s="35" t="str">
        <f t="shared" si="28"/>
        <v/>
      </c>
    </row>
    <row r="153">
      <c r="A153" s="35" t="str">
        <f>IF(BPU!$A156="","",BPU!$A156)</f>
        <v/>
      </c>
      <c r="B153" s="44" t="str">
        <f>IF(BPU!$B156="","",BPU!$B156)</f>
        <v/>
      </c>
      <c r="C153" s="35" t="str">
        <f>IF(BPU!$C156="","",BPU!$C156)</f>
        <v/>
      </c>
      <c r="D153" s="44" t="str">
        <f>IF(DQE!$D156="","",DQE!$D156)</f>
        <v/>
      </c>
      <c r="E153" s="37" t="str">
        <f>IF(BPU!$D156="","",BPU!$D156)</f>
        <v/>
      </c>
      <c r="F153" s="35" t="str">
        <f t="shared" si="0"/>
        <v/>
      </c>
      <c r="G153" s="44" t="str">
        <f t="shared" si="1"/>
        <v/>
      </c>
      <c r="H153" s="36" t="n"/>
      <c r="I153" s="23" t="n"/>
      <c r="J153" s="36" t="n"/>
      <c r="K153" s="36" t="n"/>
      <c r="L153" s="44" t="str">
        <f t="shared" si="2"/>
        <v/>
      </c>
      <c r="M153" s="35" t="str">
        <f t="shared" si="3"/>
        <v/>
      </c>
      <c r="N153" s="35" t="str">
        <f t="shared" si="4"/>
        <v/>
      </c>
      <c r="O153" s="35" t="str">
        <f t="shared" si="5"/>
        <v/>
      </c>
      <c r="P153" s="35" t="str">
        <f t="shared" si="6"/>
        <v/>
      </c>
      <c r="Q153" s="35" t="str">
        <f t="shared" si="7"/>
        <v/>
      </c>
      <c r="R153" s="35" t="str">
        <f t="shared" si="8"/>
        <v/>
      </c>
      <c r="S153" s="35" t="str">
        <f t="shared" si="9"/>
        <v/>
      </c>
      <c r="T153" s="35" t="str">
        <f t="shared" si="10"/>
        <v/>
      </c>
      <c r="U153" s="35" t="str">
        <f t="shared" si="11"/>
        <v/>
      </c>
      <c r="V153" s="35" t="str">
        <f t="shared" si="12"/>
        <v/>
      </c>
      <c r="W153" s="77" t="str">
        <f t="shared" si="13"/>
        <v/>
      </c>
      <c r="X153" s="35" t="str">
        <f t="shared" si="14"/>
        <v/>
      </c>
      <c r="Y153" s="35" t="str">
        <f t="shared" si="15"/>
        <v/>
      </c>
      <c r="Z153" s="35" t="str">
        <f t="shared" si="16"/>
        <v/>
      </c>
      <c r="AA153" s="35" t="str">
        <f t="shared" si="17"/>
        <v/>
      </c>
      <c r="AB153" s="77">
        <f t="shared" si="29"/>
        <v>6336</v>
      </c>
      <c r="AC153" s="77">
        <f t="shared" si="30"/>
        <v>0</v>
      </c>
      <c r="AD153" s="77">
        <f t="shared" si="31"/>
        <v>0</v>
      </c>
      <c r="AE153" s="78" t="str">
        <f t="shared" si="18"/>
        <v/>
      </c>
      <c r="AF153" s="35" t="str">
        <f t="shared" si="19"/>
        <v/>
      </c>
      <c r="AG153" s="77" t="str">
        <f t="shared" si="20"/>
        <v/>
      </c>
      <c r="AH153" s="77" t="str">
        <f t="shared" si="21"/>
        <v/>
      </c>
      <c r="AI153" s="35">
        <f t="shared" si="22"/>
        <v>0</v>
      </c>
      <c r="AJ153" s="35">
        <f t="shared" si="23"/>
        <v>0</v>
      </c>
      <c r="AK153" s="35">
        <f t="shared" si="24"/>
        <v>0</v>
      </c>
      <c r="AL153" s="35">
        <f t="shared" si="25"/>
        <v>0</v>
      </c>
      <c r="AM153" s="35" t="n"/>
      <c r="AN153" s="44" t="str">
        <f t="shared" si="26"/>
        <v/>
      </c>
      <c r="AO153" s="44" t="str">
        <f t="shared" si="27"/>
        <v/>
      </c>
      <c r="AP153" s="35" t="str">
        <f>IF('DQE marché-cadre'!$D156="","",'DQE marché-cadre'!$D156)</f>
        <v/>
      </c>
      <c r="AQ153" s="35" t="str">
        <f>IF('DQE marché-cadre'!$E156="","",'DQE marché-cadre'!$E156)</f>
        <v/>
      </c>
      <c r="AR153" s="77" t="str">
        <f>DQE!$F156</f>
        <v/>
      </c>
      <c r="AS153" s="77" t="str">
        <f>BPDE!$G156</f>
        <v/>
      </c>
      <c r="AT153" s="35" t="str">
        <f t="shared" si="28"/>
        <v/>
      </c>
    </row>
    <row r="154">
      <c r="A154" s="35" t="str">
        <f>IF(BPU!$A157="","",BPU!$A157)</f>
        <v/>
      </c>
      <c r="B154" s="44" t="str">
        <f>IF(BPU!$B157="","",BPU!$B157)</f>
        <v/>
      </c>
      <c r="C154" s="35" t="str">
        <f>IF(BPU!$C157="","",BPU!$C157)</f>
        <v/>
      </c>
      <c r="D154" s="44" t="str">
        <f>IF(DQE!$D157="","",DQE!$D157)</f>
        <v/>
      </c>
      <c r="E154" s="37" t="str">
        <f>IF(BPU!$D157="","",BPU!$D157)</f>
        <v/>
      </c>
      <c r="F154" s="35" t="str">
        <f t="shared" si="0"/>
        <v/>
      </c>
      <c r="G154" s="44" t="str">
        <f t="shared" si="1"/>
        <v/>
      </c>
      <c r="H154" s="36" t="n"/>
      <c r="I154" s="23" t="n"/>
      <c r="J154" s="36" t="n"/>
      <c r="K154" s="36" t="n"/>
      <c r="L154" s="44" t="str">
        <f t="shared" si="2"/>
        <v/>
      </c>
      <c r="M154" s="35" t="str">
        <f t="shared" si="3"/>
        <v/>
      </c>
      <c r="N154" s="35" t="str">
        <f t="shared" si="4"/>
        <v/>
      </c>
      <c r="O154" s="35" t="str">
        <f t="shared" si="5"/>
        <v/>
      </c>
      <c r="P154" s="35" t="str">
        <f t="shared" si="6"/>
        <v/>
      </c>
      <c r="Q154" s="35" t="str">
        <f t="shared" si="7"/>
        <v/>
      </c>
      <c r="R154" s="35" t="str">
        <f t="shared" si="8"/>
        <v/>
      </c>
      <c r="S154" s="35" t="str">
        <f t="shared" si="9"/>
        <v/>
      </c>
      <c r="T154" s="35" t="str">
        <f t="shared" si="10"/>
        <v/>
      </c>
      <c r="U154" s="35" t="str">
        <f t="shared" si="11"/>
        <v/>
      </c>
      <c r="V154" s="35" t="str">
        <f t="shared" si="12"/>
        <v/>
      </c>
      <c r="W154" s="77" t="str">
        <f t="shared" si="13"/>
        <v/>
      </c>
      <c r="X154" s="35" t="str">
        <f t="shared" si="14"/>
        <v/>
      </c>
      <c r="Y154" s="35" t="str">
        <f t="shared" si="15"/>
        <v/>
      </c>
      <c r="Z154" s="35" t="str">
        <f t="shared" si="16"/>
        <v/>
      </c>
      <c r="AA154" s="35" t="str">
        <f t="shared" si="17"/>
        <v/>
      </c>
      <c r="AB154" s="77">
        <f t="shared" si="29"/>
        <v>6336</v>
      </c>
      <c r="AC154" s="77">
        <f t="shared" si="30"/>
        <v>0</v>
      </c>
      <c r="AD154" s="77">
        <f t="shared" si="31"/>
        <v>0</v>
      </c>
      <c r="AE154" s="78" t="str">
        <f t="shared" si="18"/>
        <v/>
      </c>
      <c r="AF154" s="35" t="str">
        <f t="shared" si="19"/>
        <v/>
      </c>
      <c r="AG154" s="77" t="str">
        <f t="shared" si="20"/>
        <v/>
      </c>
      <c r="AH154" s="77" t="str">
        <f t="shared" si="21"/>
        <v/>
      </c>
      <c r="AI154" s="35">
        <f t="shared" si="22"/>
        <v>0</v>
      </c>
      <c r="AJ154" s="35">
        <f t="shared" si="23"/>
        <v>0</v>
      </c>
      <c r="AK154" s="35">
        <f t="shared" si="24"/>
        <v>0</v>
      </c>
      <c r="AL154" s="35">
        <f t="shared" si="25"/>
        <v>0</v>
      </c>
      <c r="AM154" s="35" t="n"/>
      <c r="AN154" s="44" t="str">
        <f t="shared" si="26"/>
        <v/>
      </c>
      <c r="AO154" s="44" t="str">
        <f t="shared" si="27"/>
        <v/>
      </c>
      <c r="AP154" s="35" t="str">
        <f>IF('DQE marché-cadre'!$D157="","",'DQE marché-cadre'!$D157)</f>
        <v/>
      </c>
      <c r="AQ154" s="35" t="str">
        <f>IF('DQE marché-cadre'!$E157="","",'DQE marché-cadre'!$E157)</f>
        <v/>
      </c>
      <c r="AR154" s="77" t="str">
        <f>DQE!$F157</f>
        <v/>
      </c>
      <c r="AS154" s="77" t="str">
        <f>BPDE!$G157</f>
        <v/>
      </c>
      <c r="AT154" s="35" t="str">
        <f t="shared" si="28"/>
        <v/>
      </c>
    </row>
    <row r="155">
      <c r="A155" s="35" t="str">
        <f>IF(BPU!$A158="","",BPU!$A158)</f>
        <v/>
      </c>
      <c r="B155" s="44" t="str">
        <f>IF(BPU!$B158="","",BPU!$B158)</f>
        <v/>
      </c>
      <c r="C155" s="35" t="str">
        <f>IF(BPU!$C158="","",BPU!$C158)</f>
        <v/>
      </c>
      <c r="D155" s="44" t="str">
        <f>IF(DQE!$D158="","",DQE!$D158)</f>
        <v/>
      </c>
      <c r="E155" s="37" t="str">
        <f>IF(BPU!$D158="","",BPU!$D158)</f>
        <v/>
      </c>
      <c r="F155" s="35" t="str">
        <f t="shared" si="0"/>
        <v/>
      </c>
      <c r="G155" s="44" t="str">
        <f t="shared" si="1"/>
        <v/>
      </c>
      <c r="H155" s="36" t="n"/>
      <c r="I155" s="23" t="n"/>
      <c r="J155" s="36" t="n"/>
      <c r="K155" s="36" t="n"/>
      <c r="L155" s="44" t="str">
        <f t="shared" si="2"/>
        <v/>
      </c>
      <c r="M155" s="35" t="str">
        <f t="shared" si="3"/>
        <v/>
      </c>
      <c r="N155" s="35" t="str">
        <f t="shared" si="4"/>
        <v/>
      </c>
      <c r="O155" s="35" t="str">
        <f t="shared" si="5"/>
        <v/>
      </c>
      <c r="P155" s="35" t="str">
        <f t="shared" si="6"/>
        <v/>
      </c>
      <c r="Q155" s="35" t="str">
        <f t="shared" si="7"/>
        <v/>
      </c>
      <c r="R155" s="35" t="str">
        <f t="shared" si="8"/>
        <v/>
      </c>
      <c r="S155" s="35" t="str">
        <f t="shared" si="9"/>
        <v/>
      </c>
      <c r="T155" s="35" t="str">
        <f t="shared" si="10"/>
        <v/>
      </c>
      <c r="U155" s="35" t="str">
        <f t="shared" si="11"/>
        <v/>
      </c>
      <c r="V155" s="35" t="str">
        <f t="shared" si="12"/>
        <v/>
      </c>
      <c r="W155" s="77" t="str">
        <f t="shared" si="13"/>
        <v/>
      </c>
      <c r="X155" s="35" t="str">
        <f t="shared" si="14"/>
        <v/>
      </c>
      <c r="Y155" s="35" t="str">
        <f t="shared" si="15"/>
        <v/>
      </c>
      <c r="Z155" s="35" t="str">
        <f t="shared" si="16"/>
        <v/>
      </c>
      <c r="AA155" s="35" t="str">
        <f t="shared" si="17"/>
        <v/>
      </c>
      <c r="AB155" s="77">
        <f t="shared" si="29"/>
        <v>6336</v>
      </c>
      <c r="AC155" s="77">
        <f t="shared" si="30"/>
        <v>0</v>
      </c>
      <c r="AD155" s="77">
        <f t="shared" si="31"/>
        <v>0</v>
      </c>
      <c r="AE155" s="78" t="str">
        <f t="shared" si="18"/>
        <v/>
      </c>
      <c r="AF155" s="35" t="str">
        <f t="shared" si="19"/>
        <v/>
      </c>
      <c r="AG155" s="77" t="str">
        <f t="shared" si="20"/>
        <v/>
      </c>
      <c r="AH155" s="77" t="str">
        <f t="shared" si="21"/>
        <v/>
      </c>
      <c r="AI155" s="35">
        <f t="shared" si="22"/>
        <v>0</v>
      </c>
      <c r="AJ155" s="35">
        <f t="shared" si="23"/>
        <v>0</v>
      </c>
      <c r="AK155" s="35">
        <f t="shared" si="24"/>
        <v>0</v>
      </c>
      <c r="AL155" s="35">
        <f t="shared" si="25"/>
        <v>0</v>
      </c>
      <c r="AM155" s="35" t="n"/>
      <c r="AN155" s="44" t="str">
        <f t="shared" si="26"/>
        <v/>
      </c>
      <c r="AO155" s="44" t="str">
        <f t="shared" si="27"/>
        <v/>
      </c>
      <c r="AP155" s="35" t="str">
        <f>IF('DQE marché-cadre'!$D158="","",'DQE marché-cadre'!$D158)</f>
        <v/>
      </c>
      <c r="AQ155" s="35" t="str">
        <f>IF('DQE marché-cadre'!$E158="","",'DQE marché-cadre'!$E158)</f>
        <v/>
      </c>
      <c r="AR155" s="77" t="str">
        <f>DQE!$F158</f>
        <v/>
      </c>
      <c r="AS155" s="77" t="str">
        <f>BPDE!$G158</f>
        <v/>
      </c>
      <c r="AT155" s="35" t="str">
        <f t="shared" si="28"/>
        <v/>
      </c>
    </row>
    <row r="156">
      <c r="A156" s="35" t="str">
        <f>IF(BPU!$A159="","",BPU!$A159)</f>
        <v/>
      </c>
      <c r="B156" s="44" t="str">
        <f>IF(BPU!$B159="","",BPU!$B159)</f>
        <v/>
      </c>
      <c r="C156" s="35" t="str">
        <f>IF(BPU!$C159="","",BPU!$C159)</f>
        <v/>
      </c>
      <c r="D156" s="44" t="str">
        <f>IF(DQE!$D159="","",DQE!$D159)</f>
        <v/>
      </c>
      <c r="E156" s="37" t="str">
        <f>IF(BPU!$D159="","",BPU!$D159)</f>
        <v/>
      </c>
      <c r="F156" s="35" t="str">
        <f t="shared" si="0"/>
        <v/>
      </c>
      <c r="G156" s="44" t="str">
        <f t="shared" si="1"/>
        <v/>
      </c>
      <c r="H156" s="36" t="n"/>
      <c r="I156" s="23" t="n"/>
      <c r="J156" s="36" t="n"/>
      <c r="K156" s="36" t="n"/>
      <c r="L156" s="44" t="str">
        <f t="shared" si="2"/>
        <v/>
      </c>
      <c r="M156" s="35" t="str">
        <f t="shared" si="3"/>
        <v/>
      </c>
      <c r="N156" s="35" t="str">
        <f t="shared" si="4"/>
        <v/>
      </c>
      <c r="O156" s="35" t="str">
        <f t="shared" si="5"/>
        <v/>
      </c>
      <c r="P156" s="35" t="str">
        <f t="shared" si="6"/>
        <v/>
      </c>
      <c r="Q156" s="35" t="str">
        <f t="shared" si="7"/>
        <v/>
      </c>
      <c r="R156" s="35" t="str">
        <f t="shared" si="8"/>
        <v/>
      </c>
      <c r="S156" s="35" t="str">
        <f t="shared" si="9"/>
        <v/>
      </c>
      <c r="T156" s="35" t="str">
        <f t="shared" si="10"/>
        <v/>
      </c>
      <c r="U156" s="35" t="str">
        <f t="shared" si="11"/>
        <v/>
      </c>
      <c r="V156" s="35" t="str">
        <f t="shared" si="12"/>
        <v/>
      </c>
      <c r="W156" s="77" t="str">
        <f t="shared" si="13"/>
        <v/>
      </c>
      <c r="X156" s="35" t="str">
        <f t="shared" si="14"/>
        <v/>
      </c>
      <c r="Y156" s="35" t="str">
        <f t="shared" si="15"/>
        <v/>
      </c>
      <c r="Z156" s="35" t="str">
        <f t="shared" si="16"/>
        <v/>
      </c>
      <c r="AA156" s="35" t="str">
        <f t="shared" si="17"/>
        <v/>
      </c>
      <c r="AB156" s="77">
        <f t="shared" si="29"/>
        <v>6336</v>
      </c>
      <c r="AC156" s="77">
        <f t="shared" si="30"/>
        <v>0</v>
      </c>
      <c r="AD156" s="77">
        <f t="shared" si="31"/>
        <v>0</v>
      </c>
      <c r="AE156" s="78" t="str">
        <f t="shared" si="18"/>
        <v/>
      </c>
      <c r="AF156" s="35" t="str">
        <f t="shared" si="19"/>
        <v/>
      </c>
      <c r="AG156" s="77" t="str">
        <f t="shared" si="20"/>
        <v/>
      </c>
      <c r="AH156" s="77" t="str">
        <f t="shared" si="21"/>
        <v/>
      </c>
      <c r="AI156" s="35">
        <f t="shared" si="22"/>
        <v>0</v>
      </c>
      <c r="AJ156" s="35">
        <f t="shared" si="23"/>
        <v>0</v>
      </c>
      <c r="AK156" s="35">
        <f t="shared" si="24"/>
        <v>0</v>
      </c>
      <c r="AL156" s="35">
        <f t="shared" si="25"/>
        <v>0</v>
      </c>
      <c r="AM156" s="35" t="n"/>
      <c r="AN156" s="44" t="str">
        <f t="shared" si="26"/>
        <v/>
      </c>
      <c r="AO156" s="44" t="str">
        <f t="shared" si="27"/>
        <v/>
      </c>
      <c r="AP156" s="35" t="str">
        <f>IF('DQE marché-cadre'!$D159="","",'DQE marché-cadre'!$D159)</f>
        <v/>
      </c>
      <c r="AQ156" s="35" t="str">
        <f>IF('DQE marché-cadre'!$E159="","",'DQE marché-cadre'!$E159)</f>
        <v/>
      </c>
      <c r="AR156" s="77" t="str">
        <f>DQE!$F159</f>
        <v/>
      </c>
      <c r="AS156" s="77" t="str">
        <f>BPDE!$G159</f>
        <v/>
      </c>
      <c r="AT156" s="35" t="str">
        <f t="shared" si="28"/>
        <v/>
      </c>
    </row>
    <row r="157">
      <c r="A157" s="35" t="str">
        <f>IF(BPU!$A160="","",BPU!$A160)</f>
        <v/>
      </c>
      <c r="B157" s="44" t="str">
        <f>IF(BPU!$B160="","",BPU!$B160)</f>
        <v/>
      </c>
      <c r="C157" s="35" t="str">
        <f>IF(BPU!$C160="","",BPU!$C160)</f>
        <v/>
      </c>
      <c r="D157" s="44" t="str">
        <f>IF(DQE!$D160="","",DQE!$D160)</f>
        <v/>
      </c>
      <c r="E157" s="37" t="str">
        <f>IF(BPU!$D160="","",BPU!$D160)</f>
        <v/>
      </c>
      <c r="F157" s="35" t="str">
        <f t="shared" si="0"/>
        <v/>
      </c>
      <c r="G157" s="44" t="str">
        <f t="shared" si="1"/>
        <v/>
      </c>
      <c r="H157" s="36" t="n"/>
      <c r="I157" s="23" t="n"/>
      <c r="J157" s="36" t="n"/>
      <c r="K157" s="36" t="n"/>
      <c r="L157" s="44" t="str">
        <f t="shared" si="2"/>
        <v/>
      </c>
      <c r="M157" s="35" t="str">
        <f t="shared" si="3"/>
        <v/>
      </c>
      <c r="N157" s="35" t="str">
        <f t="shared" si="4"/>
        <v/>
      </c>
      <c r="O157" s="35" t="str">
        <f t="shared" si="5"/>
        <v/>
      </c>
      <c r="P157" s="35" t="str">
        <f t="shared" si="6"/>
        <v/>
      </c>
      <c r="Q157" s="35" t="str">
        <f t="shared" si="7"/>
        <v/>
      </c>
      <c r="R157" s="35" t="str">
        <f t="shared" si="8"/>
        <v/>
      </c>
      <c r="S157" s="35" t="str">
        <f t="shared" si="9"/>
        <v/>
      </c>
      <c r="T157" s="35" t="str">
        <f t="shared" si="10"/>
        <v/>
      </c>
      <c r="U157" s="35" t="str">
        <f t="shared" si="11"/>
        <v/>
      </c>
      <c r="V157" s="35" t="str">
        <f t="shared" si="12"/>
        <v/>
      </c>
      <c r="W157" s="77" t="str">
        <f t="shared" si="13"/>
        <v/>
      </c>
      <c r="X157" s="35" t="str">
        <f t="shared" si="14"/>
        <v/>
      </c>
      <c r="Y157" s="35" t="str">
        <f t="shared" si="15"/>
        <v/>
      </c>
      <c r="Z157" s="35" t="str">
        <f t="shared" si="16"/>
        <v/>
      </c>
      <c r="AA157" s="35" t="str">
        <f t="shared" si="17"/>
        <v/>
      </c>
      <c r="AB157" s="77">
        <f t="shared" si="29"/>
        <v>6336</v>
      </c>
      <c r="AC157" s="77">
        <f t="shared" si="30"/>
        <v>0</v>
      </c>
      <c r="AD157" s="77">
        <f t="shared" si="31"/>
        <v>0</v>
      </c>
      <c r="AE157" s="78" t="str">
        <f t="shared" si="18"/>
        <v/>
      </c>
      <c r="AF157" s="35" t="str">
        <f t="shared" si="19"/>
        <v/>
      </c>
      <c r="AG157" s="77" t="str">
        <f t="shared" si="20"/>
        <v/>
      </c>
      <c r="AH157" s="77" t="str">
        <f t="shared" si="21"/>
        <v/>
      </c>
      <c r="AI157" s="35">
        <f t="shared" si="22"/>
        <v>0</v>
      </c>
      <c r="AJ157" s="35">
        <f t="shared" si="23"/>
        <v>0</v>
      </c>
      <c r="AK157" s="35">
        <f t="shared" si="24"/>
        <v>0</v>
      </c>
      <c r="AL157" s="35">
        <f t="shared" si="25"/>
        <v>0</v>
      </c>
      <c r="AM157" s="35" t="n"/>
      <c r="AN157" s="44" t="str">
        <f t="shared" si="26"/>
        <v/>
      </c>
      <c r="AO157" s="44" t="str">
        <f t="shared" si="27"/>
        <v/>
      </c>
      <c r="AP157" s="35" t="str">
        <f>IF('DQE marché-cadre'!$D160="","",'DQE marché-cadre'!$D160)</f>
        <v/>
      </c>
      <c r="AQ157" s="35" t="str">
        <f>IF('DQE marché-cadre'!$E160="","",'DQE marché-cadre'!$E160)</f>
        <v/>
      </c>
      <c r="AR157" s="77" t="str">
        <f>DQE!$F160</f>
        <v/>
      </c>
      <c r="AS157" s="77" t="str">
        <f>BPDE!$G160</f>
        <v/>
      </c>
      <c r="AT157" s="35" t="str">
        <f t="shared" si="28"/>
        <v/>
      </c>
    </row>
    <row r="158">
      <c r="A158" s="35" t="str">
        <f>IF(BPU!$A161="","",BPU!$A161)</f>
        <v/>
      </c>
      <c r="B158" s="44" t="str">
        <f>IF(BPU!$B161="","",BPU!$B161)</f>
        <v/>
      </c>
      <c r="C158" s="35" t="str">
        <f>IF(BPU!$C161="","",BPU!$C161)</f>
        <v/>
      </c>
      <c r="D158" s="44" t="str">
        <f>IF(DQE!$D161="","",DQE!$D161)</f>
        <v/>
      </c>
      <c r="E158" s="37" t="str">
        <f>IF(BPU!$D161="","",BPU!$D161)</f>
        <v/>
      </c>
      <c r="F158" s="35" t="str">
        <f t="shared" si="0"/>
        <v/>
      </c>
      <c r="G158" s="44" t="str">
        <f t="shared" si="1"/>
        <v/>
      </c>
      <c r="H158" s="36" t="n"/>
      <c r="I158" s="23" t="n"/>
      <c r="J158" s="36" t="n"/>
      <c r="K158" s="36" t="n"/>
      <c r="L158" s="44" t="str">
        <f t="shared" si="2"/>
        <v/>
      </c>
      <c r="M158" s="35" t="str">
        <f t="shared" si="3"/>
        <v/>
      </c>
      <c r="N158" s="35" t="str">
        <f t="shared" si="4"/>
        <v/>
      </c>
      <c r="O158" s="35" t="str">
        <f t="shared" si="5"/>
        <v/>
      </c>
      <c r="P158" s="35" t="str">
        <f t="shared" si="6"/>
        <v/>
      </c>
      <c r="Q158" s="35" t="str">
        <f t="shared" si="7"/>
        <v/>
      </c>
      <c r="R158" s="35" t="str">
        <f t="shared" si="8"/>
        <v/>
      </c>
      <c r="S158" s="35" t="str">
        <f t="shared" si="9"/>
        <v/>
      </c>
      <c r="T158" s="35" t="str">
        <f t="shared" si="10"/>
        <v/>
      </c>
      <c r="U158" s="35" t="str">
        <f t="shared" si="11"/>
        <v/>
      </c>
      <c r="V158" s="35" t="str">
        <f t="shared" si="12"/>
        <v/>
      </c>
      <c r="W158" s="77" t="str">
        <f t="shared" si="13"/>
        <v/>
      </c>
      <c r="X158" s="35" t="str">
        <f t="shared" si="14"/>
        <v/>
      </c>
      <c r="Y158" s="35" t="str">
        <f t="shared" si="15"/>
        <v/>
      </c>
      <c r="Z158" s="35" t="str">
        <f t="shared" si="16"/>
        <v/>
      </c>
      <c r="AA158" s="35" t="str">
        <f t="shared" si="17"/>
        <v/>
      </c>
      <c r="AB158" s="77">
        <f t="shared" si="29"/>
        <v>6336</v>
      </c>
      <c r="AC158" s="77">
        <f t="shared" si="30"/>
        <v>0</v>
      </c>
      <c r="AD158" s="77">
        <f t="shared" si="31"/>
        <v>0</v>
      </c>
      <c r="AE158" s="78" t="str">
        <f t="shared" si="18"/>
        <v/>
      </c>
      <c r="AF158" s="35" t="str">
        <f t="shared" si="19"/>
        <v/>
      </c>
      <c r="AG158" s="77" t="str">
        <f t="shared" si="20"/>
        <v/>
      </c>
      <c r="AH158" s="77" t="str">
        <f t="shared" si="21"/>
        <v/>
      </c>
      <c r="AI158" s="35">
        <f t="shared" si="22"/>
        <v>0</v>
      </c>
      <c r="AJ158" s="35">
        <f t="shared" si="23"/>
        <v>0</v>
      </c>
      <c r="AK158" s="35">
        <f t="shared" si="24"/>
        <v>0</v>
      </c>
      <c r="AL158" s="35">
        <f t="shared" si="25"/>
        <v>0</v>
      </c>
      <c r="AM158" s="35" t="n"/>
      <c r="AN158" s="44" t="str">
        <f t="shared" si="26"/>
        <v/>
      </c>
      <c r="AO158" s="44" t="str">
        <f t="shared" si="27"/>
        <v/>
      </c>
      <c r="AP158" s="35" t="str">
        <f>IF('DQE marché-cadre'!$D161="","",'DQE marché-cadre'!$D161)</f>
        <v/>
      </c>
      <c r="AQ158" s="35" t="str">
        <f>IF('DQE marché-cadre'!$E161="","",'DQE marché-cadre'!$E161)</f>
        <v/>
      </c>
      <c r="AR158" s="77" t="str">
        <f>DQE!$F161</f>
        <v/>
      </c>
      <c r="AS158" s="77" t="str">
        <f>BPDE!$G161</f>
        <v/>
      </c>
      <c r="AT158" s="35" t="str">
        <f t="shared" si="28"/>
        <v/>
      </c>
    </row>
    <row r="159">
      <c r="A159" s="35" t="str">
        <f>IF(BPU!$A162="","",BPU!$A162)</f>
        <v/>
      </c>
      <c r="B159" s="44" t="str">
        <f>IF(BPU!$B162="","",BPU!$B162)</f>
        <v/>
      </c>
      <c r="C159" s="35" t="str">
        <f>IF(BPU!$C162="","",BPU!$C162)</f>
        <v/>
      </c>
      <c r="D159" s="44" t="str">
        <f>IF(DQE!$D162="","",DQE!$D162)</f>
        <v/>
      </c>
      <c r="E159" s="37" t="str">
        <f>IF(BPU!$D162="","",BPU!$D162)</f>
        <v/>
      </c>
      <c r="F159" s="35" t="str">
        <f t="shared" si="0"/>
        <v/>
      </c>
      <c r="G159" s="44" t="str">
        <f t="shared" si="1"/>
        <v/>
      </c>
      <c r="H159" s="36" t="n"/>
      <c r="I159" s="23" t="n"/>
      <c r="J159" s="36" t="n"/>
      <c r="K159" s="36" t="n"/>
      <c r="L159" s="44" t="str">
        <f t="shared" si="2"/>
        <v/>
      </c>
      <c r="M159" s="35" t="str">
        <f t="shared" si="3"/>
        <v/>
      </c>
      <c r="N159" s="35" t="str">
        <f t="shared" si="4"/>
        <v/>
      </c>
      <c r="O159" s="35" t="str">
        <f t="shared" si="5"/>
        <v/>
      </c>
      <c r="P159" s="35" t="str">
        <f t="shared" si="6"/>
        <v/>
      </c>
      <c r="Q159" s="35" t="str">
        <f t="shared" si="7"/>
        <v/>
      </c>
      <c r="R159" s="35" t="str">
        <f t="shared" si="8"/>
        <v/>
      </c>
      <c r="S159" s="35" t="str">
        <f t="shared" si="9"/>
        <v/>
      </c>
      <c r="T159" s="35" t="str">
        <f t="shared" si="10"/>
        <v/>
      </c>
      <c r="U159" s="35" t="str">
        <f t="shared" si="11"/>
        <v/>
      </c>
      <c r="V159" s="35" t="str">
        <f t="shared" si="12"/>
        <v/>
      </c>
      <c r="W159" s="77" t="str">
        <f t="shared" si="13"/>
        <v/>
      </c>
      <c r="X159" s="35" t="str">
        <f t="shared" si="14"/>
        <v/>
      </c>
      <c r="Y159" s="35" t="str">
        <f t="shared" si="15"/>
        <v/>
      </c>
      <c r="Z159" s="35" t="str">
        <f t="shared" si="16"/>
        <v/>
      </c>
      <c r="AA159" s="35" t="str">
        <f t="shared" si="17"/>
        <v/>
      </c>
      <c r="AB159" s="77">
        <f t="shared" si="29"/>
        <v>6336</v>
      </c>
      <c r="AC159" s="77">
        <f t="shared" si="30"/>
        <v>0</v>
      </c>
      <c r="AD159" s="77">
        <f t="shared" si="31"/>
        <v>0</v>
      </c>
      <c r="AE159" s="78" t="str">
        <f t="shared" si="18"/>
        <v/>
      </c>
      <c r="AF159" s="35" t="str">
        <f t="shared" si="19"/>
        <v/>
      </c>
      <c r="AG159" s="77" t="str">
        <f t="shared" si="20"/>
        <v/>
      </c>
      <c r="AH159" s="77" t="str">
        <f t="shared" si="21"/>
        <v/>
      </c>
      <c r="AI159" s="35">
        <f t="shared" si="22"/>
        <v>0</v>
      </c>
      <c r="AJ159" s="35">
        <f t="shared" si="23"/>
        <v>0</v>
      </c>
      <c r="AK159" s="35">
        <f t="shared" si="24"/>
        <v>0</v>
      </c>
      <c r="AL159" s="35">
        <f t="shared" si="25"/>
        <v>0</v>
      </c>
      <c r="AM159" s="35" t="n"/>
      <c r="AN159" s="44" t="str">
        <f t="shared" si="26"/>
        <v/>
      </c>
      <c r="AO159" s="44" t="str">
        <f t="shared" si="27"/>
        <v/>
      </c>
      <c r="AP159" s="35" t="str">
        <f>IF('DQE marché-cadre'!$D162="","",'DQE marché-cadre'!$D162)</f>
        <v/>
      </c>
      <c r="AQ159" s="35" t="str">
        <f>IF('DQE marché-cadre'!$E162="","",'DQE marché-cadre'!$E162)</f>
        <v/>
      </c>
      <c r="AR159" s="77" t="str">
        <f>DQE!$F162</f>
        <v/>
      </c>
      <c r="AS159" s="77" t="str">
        <f>BPDE!$G162</f>
        <v/>
      </c>
      <c r="AT159" s="35" t="str">
        <f t="shared" si="28"/>
        <v/>
      </c>
    </row>
    <row r="160">
      <c r="A160" s="35" t="str">
        <f>IF(BPU!$A163="","",BPU!$A163)</f>
        <v/>
      </c>
      <c r="B160" s="44" t="str">
        <f>IF(BPU!$B163="","",BPU!$B163)</f>
        <v/>
      </c>
      <c r="C160" s="35" t="str">
        <f>IF(BPU!$C163="","",BPU!$C163)</f>
        <v/>
      </c>
      <c r="D160" s="44" t="str">
        <f>IF(DQE!$D163="","",DQE!$D163)</f>
        <v/>
      </c>
      <c r="E160" s="37" t="str">
        <f>IF(BPU!$D163="","",BPU!$D163)</f>
        <v/>
      </c>
      <c r="F160" s="35" t="str">
        <f t="shared" si="0"/>
        <v/>
      </c>
      <c r="G160" s="44" t="str">
        <f t="shared" si="1"/>
        <v/>
      </c>
      <c r="H160" s="36" t="n"/>
      <c r="I160" s="23" t="n"/>
      <c r="J160" s="36" t="n"/>
      <c r="K160" s="36" t="n"/>
      <c r="L160" s="44" t="str">
        <f t="shared" si="2"/>
        <v/>
      </c>
      <c r="M160" s="35" t="str">
        <f t="shared" si="3"/>
        <v/>
      </c>
      <c r="N160" s="35" t="str">
        <f t="shared" si="4"/>
        <v/>
      </c>
      <c r="O160" s="35" t="str">
        <f t="shared" si="5"/>
        <v/>
      </c>
      <c r="P160" s="35" t="str">
        <f t="shared" si="6"/>
        <v/>
      </c>
      <c r="Q160" s="35" t="str">
        <f t="shared" si="7"/>
        <v/>
      </c>
      <c r="R160" s="35" t="str">
        <f t="shared" si="8"/>
        <v/>
      </c>
      <c r="S160" s="35" t="str">
        <f t="shared" si="9"/>
        <v/>
      </c>
      <c r="T160" s="35" t="str">
        <f t="shared" si="10"/>
        <v/>
      </c>
      <c r="U160" s="35" t="str">
        <f t="shared" si="11"/>
        <v/>
      </c>
      <c r="V160" s="35" t="str">
        <f t="shared" si="12"/>
        <v/>
      </c>
      <c r="W160" s="77" t="str">
        <f t="shared" si="13"/>
        <v/>
      </c>
      <c r="X160" s="35" t="str">
        <f t="shared" si="14"/>
        <v/>
      </c>
      <c r="Y160" s="35" t="str">
        <f t="shared" si="15"/>
        <v/>
      </c>
      <c r="Z160" s="35" t="str">
        <f t="shared" si="16"/>
        <v/>
      </c>
      <c r="AA160" s="35" t="str">
        <f t="shared" si="17"/>
        <v/>
      </c>
      <c r="AB160" s="77">
        <f t="shared" si="29"/>
        <v>6336</v>
      </c>
      <c r="AC160" s="77">
        <f t="shared" si="30"/>
        <v>0</v>
      </c>
      <c r="AD160" s="77">
        <f t="shared" si="31"/>
        <v>0</v>
      </c>
      <c r="AE160" s="78" t="str">
        <f t="shared" si="18"/>
        <v/>
      </c>
      <c r="AF160" s="35" t="str">
        <f t="shared" si="19"/>
        <v/>
      </c>
      <c r="AG160" s="77" t="str">
        <f t="shared" si="20"/>
        <v/>
      </c>
      <c r="AH160" s="77" t="str">
        <f t="shared" si="21"/>
        <v/>
      </c>
      <c r="AI160" s="35">
        <f t="shared" si="22"/>
        <v>0</v>
      </c>
      <c r="AJ160" s="35">
        <f t="shared" si="23"/>
        <v>0</v>
      </c>
      <c r="AK160" s="35">
        <f t="shared" si="24"/>
        <v>0</v>
      </c>
      <c r="AL160" s="35">
        <f t="shared" si="25"/>
        <v>0</v>
      </c>
      <c r="AM160" s="35" t="n"/>
      <c r="AN160" s="44" t="str">
        <f t="shared" si="26"/>
        <v/>
      </c>
      <c r="AO160" s="44" t="str">
        <f t="shared" si="27"/>
        <v/>
      </c>
      <c r="AP160" s="35" t="str">
        <f>IF('DQE marché-cadre'!$D163="","",'DQE marché-cadre'!$D163)</f>
        <v/>
      </c>
      <c r="AQ160" s="35" t="str">
        <f>IF('DQE marché-cadre'!$E163="","",'DQE marché-cadre'!$E163)</f>
        <v/>
      </c>
      <c r="AR160" s="77" t="str">
        <f>DQE!$F163</f>
        <v/>
      </c>
      <c r="AS160" s="77" t="str">
        <f>BPDE!$G163</f>
        <v/>
      </c>
      <c r="AT160" s="35" t="str">
        <f t="shared" si="28"/>
        <v/>
      </c>
    </row>
    <row r="161">
      <c r="A161" s="35" t="str">
        <f>IF(BPU!$A164="","",BPU!$A164)</f>
        <v/>
      </c>
      <c r="B161" s="44" t="str">
        <f>IF(BPU!$B164="","",BPU!$B164)</f>
        <v/>
      </c>
      <c r="C161" s="35" t="str">
        <f>IF(BPU!$C164="","",BPU!$C164)</f>
        <v/>
      </c>
      <c r="D161" s="44" t="str">
        <f>IF(DQE!$D164="","",DQE!$D164)</f>
        <v/>
      </c>
      <c r="E161" s="37" t="str">
        <f>IF(BPU!$D164="","",BPU!$D164)</f>
        <v/>
      </c>
      <c r="F161" s="35" t="str">
        <f t="shared" si="0"/>
        <v/>
      </c>
      <c r="G161" s="44" t="str">
        <f t="shared" si="1"/>
        <v/>
      </c>
      <c r="H161" s="36" t="n"/>
      <c r="I161" s="23" t="n"/>
      <c r="J161" s="36" t="n"/>
      <c r="K161" s="36" t="n"/>
      <c r="L161" s="44" t="str">
        <f t="shared" si="2"/>
        <v/>
      </c>
      <c r="M161" s="35" t="str">
        <f t="shared" si="3"/>
        <v/>
      </c>
      <c r="N161" s="35" t="str">
        <f t="shared" si="4"/>
        <v/>
      </c>
      <c r="O161" s="35" t="str">
        <f t="shared" si="5"/>
        <v/>
      </c>
      <c r="P161" s="35" t="str">
        <f t="shared" si="6"/>
        <v/>
      </c>
      <c r="Q161" s="35" t="str">
        <f t="shared" si="7"/>
        <v/>
      </c>
      <c r="R161" s="35" t="str">
        <f t="shared" si="8"/>
        <v/>
      </c>
      <c r="S161" s="35" t="str">
        <f t="shared" si="9"/>
        <v/>
      </c>
      <c r="T161" s="35" t="str">
        <f t="shared" si="10"/>
        <v/>
      </c>
      <c r="U161" s="35" t="str">
        <f t="shared" si="11"/>
        <v/>
      </c>
      <c r="V161" s="35" t="str">
        <f t="shared" si="12"/>
        <v/>
      </c>
      <c r="W161" s="77" t="str">
        <f t="shared" si="13"/>
        <v/>
      </c>
      <c r="X161" s="35" t="str">
        <f t="shared" si="14"/>
        <v/>
      </c>
      <c r="Y161" s="35" t="str">
        <f t="shared" si="15"/>
        <v/>
      </c>
      <c r="Z161" s="35" t="str">
        <f t="shared" si="16"/>
        <v/>
      </c>
      <c r="AA161" s="35" t="str">
        <f t="shared" si="17"/>
        <v/>
      </c>
      <c r="AB161" s="77">
        <f t="shared" si="29"/>
        <v>6336</v>
      </c>
      <c r="AC161" s="77">
        <f t="shared" si="30"/>
        <v>0</v>
      </c>
      <c r="AD161" s="77">
        <f t="shared" si="31"/>
        <v>0</v>
      </c>
      <c r="AE161" s="78" t="str">
        <f t="shared" si="18"/>
        <v/>
      </c>
      <c r="AF161" s="35" t="str">
        <f t="shared" si="19"/>
        <v/>
      </c>
      <c r="AG161" s="77" t="str">
        <f t="shared" si="20"/>
        <v/>
      </c>
      <c r="AH161" s="77" t="str">
        <f t="shared" si="21"/>
        <v/>
      </c>
      <c r="AI161" s="35">
        <f t="shared" si="22"/>
        <v>0</v>
      </c>
      <c r="AJ161" s="35">
        <f t="shared" si="23"/>
        <v>0</v>
      </c>
      <c r="AK161" s="35">
        <f t="shared" si="24"/>
        <v>0</v>
      </c>
      <c r="AL161" s="35">
        <f t="shared" si="25"/>
        <v>0</v>
      </c>
      <c r="AM161" s="35" t="n"/>
      <c r="AN161" s="44" t="str">
        <f t="shared" si="26"/>
        <v/>
      </c>
      <c r="AO161" s="44" t="str">
        <f t="shared" si="27"/>
        <v/>
      </c>
      <c r="AP161" s="35" t="str">
        <f>IF('DQE marché-cadre'!$D164="","",'DQE marché-cadre'!$D164)</f>
        <v/>
      </c>
      <c r="AQ161" s="35" t="str">
        <f>IF('DQE marché-cadre'!$E164="","",'DQE marché-cadre'!$E164)</f>
        <v/>
      </c>
      <c r="AR161" s="77" t="str">
        <f>DQE!$F164</f>
        <v/>
      </c>
      <c r="AS161" s="77" t="str">
        <f>BPDE!$G164</f>
        <v/>
      </c>
      <c r="AT161" s="35" t="str">
        <f t="shared" si="28"/>
        <v/>
      </c>
    </row>
    <row r="162">
      <c r="A162" s="35" t="str">
        <f>IF(BPU!$A165="","",BPU!$A165)</f>
        <v/>
      </c>
      <c r="B162" s="44" t="str">
        <f>IF(BPU!$B165="","",BPU!$B165)</f>
        <v/>
      </c>
      <c r="C162" s="35" t="str">
        <f>IF(BPU!$C165="","",BPU!$C165)</f>
        <v/>
      </c>
      <c r="D162" s="44" t="str">
        <f>IF(DQE!$D165="","",DQE!$D165)</f>
        <v/>
      </c>
      <c r="E162" s="37" t="str">
        <f>IF(BPU!$D165="","",BPU!$D165)</f>
        <v/>
      </c>
      <c r="F162" s="35" t="str">
        <f t="shared" si="0"/>
        <v/>
      </c>
      <c r="G162" s="44" t="str">
        <f t="shared" si="1"/>
        <v/>
      </c>
      <c r="H162" s="36" t="n"/>
      <c r="I162" s="23" t="n"/>
      <c r="J162" s="36" t="n"/>
      <c r="K162" s="36" t="n"/>
      <c r="L162" s="44" t="str">
        <f t="shared" si="2"/>
        <v/>
      </c>
      <c r="M162" s="35" t="str">
        <f t="shared" si="3"/>
        <v/>
      </c>
      <c r="N162" s="35" t="str">
        <f t="shared" si="4"/>
        <v/>
      </c>
      <c r="O162" s="35" t="str">
        <f t="shared" si="5"/>
        <v/>
      </c>
      <c r="P162" s="35" t="str">
        <f t="shared" si="6"/>
        <v/>
      </c>
      <c r="Q162" s="35" t="str">
        <f t="shared" si="7"/>
        <v/>
      </c>
      <c r="R162" s="35" t="str">
        <f t="shared" si="8"/>
        <v/>
      </c>
      <c r="S162" s="35" t="str">
        <f t="shared" si="9"/>
        <v/>
      </c>
      <c r="T162" s="35" t="str">
        <f t="shared" si="10"/>
        <v/>
      </c>
      <c r="U162" s="35" t="str">
        <f t="shared" si="11"/>
        <v/>
      </c>
      <c r="V162" s="35" t="str">
        <f t="shared" si="12"/>
        <v/>
      </c>
      <c r="W162" s="77" t="str">
        <f t="shared" si="13"/>
        <v/>
      </c>
      <c r="X162" s="35" t="str">
        <f t="shared" si="14"/>
        <v/>
      </c>
      <c r="Y162" s="35" t="str">
        <f t="shared" si="15"/>
        <v/>
      </c>
      <c r="Z162" s="35" t="str">
        <f t="shared" si="16"/>
        <v/>
      </c>
      <c r="AA162" s="35" t="str">
        <f t="shared" si="17"/>
        <v/>
      </c>
      <c r="AB162" s="77">
        <f t="shared" si="29"/>
        <v>6336</v>
      </c>
      <c r="AC162" s="77">
        <f t="shared" si="30"/>
        <v>0</v>
      </c>
      <c r="AD162" s="77">
        <f t="shared" si="31"/>
        <v>0</v>
      </c>
      <c r="AE162" s="78" t="str">
        <f t="shared" si="18"/>
        <v/>
      </c>
      <c r="AF162" s="35" t="str">
        <f t="shared" si="19"/>
        <v/>
      </c>
      <c r="AG162" s="77" t="str">
        <f t="shared" si="20"/>
        <v/>
      </c>
      <c r="AH162" s="77" t="str">
        <f t="shared" si="21"/>
        <v/>
      </c>
      <c r="AI162" s="35">
        <f t="shared" si="22"/>
        <v>0</v>
      </c>
      <c r="AJ162" s="35">
        <f t="shared" si="23"/>
        <v>0</v>
      </c>
      <c r="AK162" s="35">
        <f t="shared" si="24"/>
        <v>0</v>
      </c>
      <c r="AL162" s="35">
        <f t="shared" si="25"/>
        <v>0</v>
      </c>
      <c r="AM162" s="35" t="n"/>
      <c r="AN162" s="44" t="str">
        <f t="shared" si="26"/>
        <v/>
      </c>
      <c r="AO162" s="44" t="str">
        <f t="shared" si="27"/>
        <v/>
      </c>
      <c r="AP162" s="35" t="str">
        <f>IF('DQE marché-cadre'!$D165="","",'DQE marché-cadre'!$D165)</f>
        <v/>
      </c>
      <c r="AQ162" s="35" t="str">
        <f>IF('DQE marché-cadre'!$E165="","",'DQE marché-cadre'!$E165)</f>
        <v/>
      </c>
      <c r="AR162" s="77" t="str">
        <f>DQE!$F165</f>
        <v/>
      </c>
      <c r="AS162" s="77" t="str">
        <f>BPDE!$G165</f>
        <v/>
      </c>
      <c r="AT162" s="35" t="str">
        <f t="shared" si="28"/>
        <v/>
      </c>
    </row>
    <row r="163">
      <c r="A163" s="35" t="str">
        <f>IF(BPU!$A166="","",BPU!$A166)</f>
        <v/>
      </c>
      <c r="B163" s="44" t="str">
        <f>IF(BPU!$B166="","",BPU!$B166)</f>
        <v/>
      </c>
      <c r="C163" s="35" t="str">
        <f>IF(BPU!$C166="","",BPU!$C166)</f>
        <v/>
      </c>
      <c r="D163" s="44" t="str">
        <f>IF(DQE!$D166="","",DQE!$D166)</f>
        <v/>
      </c>
      <c r="E163" s="37" t="str">
        <f>IF(BPU!$D166="","",BPU!$D166)</f>
        <v/>
      </c>
      <c r="F163" s="35" t="str">
        <f t="shared" si="0"/>
        <v/>
      </c>
      <c r="G163" s="44" t="str">
        <f t="shared" si="1"/>
        <v/>
      </c>
      <c r="H163" s="36" t="n"/>
      <c r="I163" s="23" t="n"/>
      <c r="J163" s="36" t="n"/>
      <c r="K163" s="36" t="n"/>
      <c r="L163" s="44" t="str">
        <f t="shared" si="2"/>
        <v/>
      </c>
      <c r="M163" s="35" t="str">
        <f t="shared" si="3"/>
        <v/>
      </c>
      <c r="N163" s="35" t="str">
        <f t="shared" si="4"/>
        <v/>
      </c>
      <c r="O163" s="35" t="str">
        <f t="shared" si="5"/>
        <v/>
      </c>
      <c r="P163" s="35" t="str">
        <f t="shared" si="6"/>
        <v/>
      </c>
      <c r="Q163" s="35" t="str">
        <f t="shared" si="7"/>
        <v/>
      </c>
      <c r="R163" s="35" t="str">
        <f t="shared" si="8"/>
        <v/>
      </c>
      <c r="S163" s="35" t="str">
        <f t="shared" si="9"/>
        <v/>
      </c>
      <c r="T163" s="35" t="str">
        <f t="shared" si="10"/>
        <v/>
      </c>
      <c r="U163" s="35" t="str">
        <f t="shared" si="11"/>
        <v/>
      </c>
      <c r="V163" s="35" t="str">
        <f t="shared" si="12"/>
        <v/>
      </c>
      <c r="W163" s="77" t="str">
        <f t="shared" si="13"/>
        <v/>
      </c>
      <c r="X163" s="35" t="str">
        <f t="shared" si="14"/>
        <v/>
      </c>
      <c r="Y163" s="35" t="str">
        <f t="shared" si="15"/>
        <v/>
      </c>
      <c r="Z163" s="35" t="str">
        <f t="shared" si="16"/>
        <v/>
      </c>
      <c r="AA163" s="35" t="str">
        <f t="shared" si="17"/>
        <v/>
      </c>
      <c r="AB163" s="77">
        <f t="shared" si="29"/>
        <v>6336</v>
      </c>
      <c r="AC163" s="77">
        <f t="shared" si="30"/>
        <v>0</v>
      </c>
      <c r="AD163" s="77">
        <f t="shared" si="31"/>
        <v>0</v>
      </c>
      <c r="AE163" s="78" t="str">
        <f t="shared" si="18"/>
        <v/>
      </c>
      <c r="AF163" s="35" t="str">
        <f t="shared" si="19"/>
        <v/>
      </c>
      <c r="AG163" s="77" t="str">
        <f t="shared" si="20"/>
        <v/>
      </c>
      <c r="AH163" s="77" t="str">
        <f t="shared" si="21"/>
        <v/>
      </c>
      <c r="AI163" s="35">
        <f t="shared" si="22"/>
        <v>0</v>
      </c>
      <c r="AJ163" s="35">
        <f t="shared" si="23"/>
        <v>0</v>
      </c>
      <c r="AK163" s="35">
        <f t="shared" si="24"/>
        <v>0</v>
      </c>
      <c r="AL163" s="35">
        <f t="shared" si="25"/>
        <v>0</v>
      </c>
      <c r="AM163" s="35" t="n"/>
      <c r="AN163" s="44" t="str">
        <f t="shared" si="26"/>
        <v/>
      </c>
      <c r="AO163" s="44" t="str">
        <f t="shared" si="27"/>
        <v/>
      </c>
      <c r="AP163" s="35" t="str">
        <f>IF('DQE marché-cadre'!$D166="","",'DQE marché-cadre'!$D166)</f>
        <v/>
      </c>
      <c r="AQ163" s="35" t="str">
        <f>IF('DQE marché-cadre'!$E166="","",'DQE marché-cadre'!$E166)</f>
        <v/>
      </c>
      <c r="AR163" s="77" t="str">
        <f>DQE!$F166</f>
        <v/>
      </c>
      <c r="AS163" s="77" t="str">
        <f>BPDE!$G166</f>
        <v/>
      </c>
      <c r="AT163" s="35" t="str">
        <f t="shared" si="28"/>
        <v/>
      </c>
    </row>
    <row r="164">
      <c r="A164" s="35" t="str">
        <f>IF(BPU!$A167="","",BPU!$A167)</f>
        <v/>
      </c>
      <c r="B164" s="44" t="str">
        <f>IF(BPU!$B167="","",BPU!$B167)</f>
        <v/>
      </c>
      <c r="C164" s="35" t="str">
        <f>IF(BPU!$C167="","",BPU!$C167)</f>
        <v/>
      </c>
      <c r="D164" s="44" t="str">
        <f>IF(DQE!$D167="","",DQE!$D167)</f>
        <v/>
      </c>
      <c r="E164" s="37" t="str">
        <f>IF(BPU!$D167="","",BPU!$D167)</f>
        <v/>
      </c>
      <c r="F164" s="35" t="str">
        <f t="shared" si="0"/>
        <v/>
      </c>
      <c r="G164" s="44" t="str">
        <f t="shared" si="1"/>
        <v/>
      </c>
      <c r="H164" s="36" t="n"/>
      <c r="I164" s="23" t="n"/>
      <c r="J164" s="36" t="n"/>
      <c r="K164" s="36" t="n"/>
      <c r="L164" s="44" t="str">
        <f t="shared" si="2"/>
        <v/>
      </c>
      <c r="M164" s="35" t="str">
        <f t="shared" si="3"/>
        <v/>
      </c>
      <c r="N164" s="35" t="str">
        <f t="shared" si="4"/>
        <v/>
      </c>
      <c r="O164" s="35" t="str">
        <f t="shared" si="5"/>
        <v/>
      </c>
      <c r="P164" s="35" t="str">
        <f t="shared" si="6"/>
        <v/>
      </c>
      <c r="Q164" s="35" t="str">
        <f t="shared" si="7"/>
        <v/>
      </c>
      <c r="R164" s="35" t="str">
        <f t="shared" si="8"/>
        <v/>
      </c>
      <c r="S164" s="35" t="str">
        <f t="shared" si="9"/>
        <v/>
      </c>
      <c r="T164" s="35" t="str">
        <f t="shared" si="10"/>
        <v/>
      </c>
      <c r="U164" s="35" t="str">
        <f t="shared" si="11"/>
        <v/>
      </c>
      <c r="V164" s="35" t="str">
        <f t="shared" si="12"/>
        <v/>
      </c>
      <c r="W164" s="77" t="str">
        <f t="shared" si="13"/>
        <v/>
      </c>
      <c r="X164" s="35" t="str">
        <f t="shared" si="14"/>
        <v/>
      </c>
      <c r="Y164" s="35" t="str">
        <f t="shared" si="15"/>
        <v/>
      </c>
      <c r="Z164" s="35" t="str">
        <f t="shared" si="16"/>
        <v/>
      </c>
      <c r="AA164" s="35" t="str">
        <f t="shared" si="17"/>
        <v/>
      </c>
      <c r="AB164" s="77">
        <f t="shared" si="29"/>
        <v>6336</v>
      </c>
      <c r="AC164" s="77">
        <f t="shared" si="30"/>
        <v>0</v>
      </c>
      <c r="AD164" s="77">
        <f t="shared" si="31"/>
        <v>0</v>
      </c>
      <c r="AE164" s="78" t="str">
        <f t="shared" si="18"/>
        <v/>
      </c>
      <c r="AF164" s="35" t="str">
        <f t="shared" si="19"/>
        <v/>
      </c>
      <c r="AG164" s="77" t="str">
        <f t="shared" si="20"/>
        <v/>
      </c>
      <c r="AH164" s="77" t="str">
        <f t="shared" si="21"/>
        <v/>
      </c>
      <c r="AI164" s="35">
        <f t="shared" si="22"/>
        <v>0</v>
      </c>
      <c r="AJ164" s="35">
        <f t="shared" si="23"/>
        <v>0</v>
      </c>
      <c r="AK164" s="35">
        <f t="shared" si="24"/>
        <v>0</v>
      </c>
      <c r="AL164" s="35">
        <f t="shared" si="25"/>
        <v>0</v>
      </c>
      <c r="AM164" s="35" t="n"/>
      <c r="AN164" s="44" t="str">
        <f t="shared" si="26"/>
        <v/>
      </c>
      <c r="AO164" s="44" t="str">
        <f t="shared" si="27"/>
        <v/>
      </c>
      <c r="AP164" s="35" t="str">
        <f>IF('DQE marché-cadre'!$D167="","",'DQE marché-cadre'!$D167)</f>
        <v/>
      </c>
      <c r="AQ164" s="35" t="str">
        <f>IF('DQE marché-cadre'!$E167="","",'DQE marché-cadre'!$E167)</f>
        <v/>
      </c>
      <c r="AR164" s="77" t="str">
        <f>DQE!$F167</f>
        <v/>
      </c>
      <c r="AS164" s="77" t="str">
        <f>BPDE!$G167</f>
        <v/>
      </c>
      <c r="AT164" s="35" t="str">
        <f t="shared" si="28"/>
        <v/>
      </c>
    </row>
    <row r="165">
      <c r="A165" s="35" t="str">
        <f>IF(BPU!$A168="","",BPU!$A168)</f>
        <v/>
      </c>
      <c r="B165" s="44" t="str">
        <f>IF(BPU!$B168="","",BPU!$B168)</f>
        <v/>
      </c>
      <c r="C165" s="35" t="str">
        <f>IF(BPU!$C168="","",BPU!$C168)</f>
        <v/>
      </c>
      <c r="D165" s="44" t="str">
        <f>IF(DQE!$D168="","",DQE!$D168)</f>
        <v/>
      </c>
      <c r="E165" s="37" t="str">
        <f>IF(BPU!$D168="","",BPU!$D168)</f>
        <v/>
      </c>
      <c r="F165" s="35" t="str">
        <f t="shared" si="0"/>
        <v/>
      </c>
      <c r="G165" s="44" t="str">
        <f t="shared" si="1"/>
        <v/>
      </c>
      <c r="H165" s="36" t="n"/>
      <c r="I165" s="23" t="n"/>
      <c r="J165" s="36" t="n"/>
      <c r="K165" s="36" t="n"/>
      <c r="L165" s="44" t="str">
        <f t="shared" si="2"/>
        <v/>
      </c>
      <c r="M165" s="35" t="str">
        <f t="shared" si="3"/>
        <v/>
      </c>
      <c r="N165" s="35" t="str">
        <f t="shared" si="4"/>
        <v/>
      </c>
      <c r="O165" s="35" t="str">
        <f t="shared" si="5"/>
        <v/>
      </c>
      <c r="P165" s="35" t="str">
        <f t="shared" si="6"/>
        <v/>
      </c>
      <c r="Q165" s="35" t="str">
        <f t="shared" si="7"/>
        <v/>
      </c>
      <c r="R165" s="35" t="str">
        <f t="shared" si="8"/>
        <v/>
      </c>
      <c r="S165" s="35" t="str">
        <f t="shared" si="9"/>
        <v/>
      </c>
      <c r="T165" s="35" t="str">
        <f t="shared" si="10"/>
        <v/>
      </c>
      <c r="U165" s="35" t="str">
        <f t="shared" si="11"/>
        <v/>
      </c>
      <c r="V165" s="35" t="str">
        <f t="shared" si="12"/>
        <v/>
      </c>
      <c r="W165" s="77" t="str">
        <f t="shared" si="13"/>
        <v/>
      </c>
      <c r="X165" s="35" t="str">
        <f t="shared" si="14"/>
        <v/>
      </c>
      <c r="Y165" s="35" t="str">
        <f t="shared" si="15"/>
        <v/>
      </c>
      <c r="Z165" s="35" t="str">
        <f t="shared" si="16"/>
        <v/>
      </c>
      <c r="AA165" s="35" t="str">
        <f t="shared" si="17"/>
        <v/>
      </c>
      <c r="AB165" s="77">
        <f t="shared" si="29"/>
        <v>6336</v>
      </c>
      <c r="AC165" s="77">
        <f t="shared" si="30"/>
        <v>0</v>
      </c>
      <c r="AD165" s="77">
        <f t="shared" si="31"/>
        <v>0</v>
      </c>
      <c r="AE165" s="78" t="str">
        <f t="shared" si="18"/>
        <v/>
      </c>
      <c r="AF165" s="35" t="str">
        <f t="shared" si="19"/>
        <v/>
      </c>
      <c r="AG165" s="77" t="str">
        <f t="shared" si="20"/>
        <v/>
      </c>
      <c r="AH165" s="77" t="str">
        <f t="shared" si="21"/>
        <v/>
      </c>
      <c r="AI165" s="35">
        <f t="shared" si="22"/>
        <v>0</v>
      </c>
      <c r="AJ165" s="35">
        <f t="shared" si="23"/>
        <v>0</v>
      </c>
      <c r="AK165" s="35">
        <f t="shared" si="24"/>
        <v>0</v>
      </c>
      <c r="AL165" s="35">
        <f t="shared" si="25"/>
        <v>0</v>
      </c>
      <c r="AM165" s="35" t="n"/>
      <c r="AN165" s="44" t="str">
        <f t="shared" si="26"/>
        <v/>
      </c>
      <c r="AO165" s="44" t="str">
        <f t="shared" si="27"/>
        <v/>
      </c>
      <c r="AP165" s="35" t="str">
        <f>IF('DQE marché-cadre'!$D168="","",'DQE marché-cadre'!$D168)</f>
        <v/>
      </c>
      <c r="AQ165" s="35" t="str">
        <f>IF('DQE marché-cadre'!$E168="","",'DQE marché-cadre'!$E168)</f>
        <v/>
      </c>
      <c r="AR165" s="77" t="str">
        <f>DQE!$F168</f>
        <v/>
      </c>
      <c r="AS165" s="77" t="str">
        <f>BPDE!$G168</f>
        <v/>
      </c>
      <c r="AT165" s="35" t="str">
        <f t="shared" si="28"/>
        <v/>
      </c>
    </row>
    <row r="166">
      <c r="A166" s="35" t="str">
        <f>IF(BPU!$A169="","",BPU!$A169)</f>
        <v/>
      </c>
      <c r="B166" s="44" t="str">
        <f>IF(BPU!$B169="","",BPU!$B169)</f>
        <v/>
      </c>
      <c r="C166" s="35" t="str">
        <f>IF(BPU!$C169="","",BPU!$C169)</f>
        <v/>
      </c>
      <c r="D166" s="44" t="str">
        <f>IF(DQE!$D169="","",DQE!$D169)</f>
        <v/>
      </c>
      <c r="E166" s="37" t="str">
        <f>IF(BPU!$D169="","",BPU!$D169)</f>
        <v/>
      </c>
      <c r="F166" s="35" t="str">
        <f t="shared" si="0"/>
        <v/>
      </c>
      <c r="G166" s="44" t="str">
        <f t="shared" si="1"/>
        <v/>
      </c>
      <c r="H166" s="36" t="n"/>
      <c r="I166" s="23" t="n"/>
      <c r="J166" s="36" t="n"/>
      <c r="K166" s="36" t="n"/>
      <c r="L166" s="44" t="str">
        <f t="shared" si="2"/>
        <v/>
      </c>
      <c r="M166" s="35" t="str">
        <f t="shared" si="3"/>
        <v/>
      </c>
      <c r="N166" s="35" t="str">
        <f t="shared" si="4"/>
        <v/>
      </c>
      <c r="O166" s="35" t="str">
        <f t="shared" si="5"/>
        <v/>
      </c>
      <c r="P166" s="35" t="str">
        <f t="shared" si="6"/>
        <v/>
      </c>
      <c r="Q166" s="35" t="str">
        <f t="shared" si="7"/>
        <v/>
      </c>
      <c r="R166" s="35" t="str">
        <f t="shared" si="8"/>
        <v/>
      </c>
      <c r="S166" s="35" t="str">
        <f t="shared" si="9"/>
        <v/>
      </c>
      <c r="T166" s="35" t="str">
        <f t="shared" si="10"/>
        <v/>
      </c>
      <c r="U166" s="35" t="str">
        <f t="shared" si="11"/>
        <v/>
      </c>
      <c r="V166" s="35" t="str">
        <f t="shared" si="12"/>
        <v/>
      </c>
      <c r="W166" s="77" t="str">
        <f t="shared" si="13"/>
        <v/>
      </c>
      <c r="X166" s="35" t="str">
        <f t="shared" si="14"/>
        <v/>
      </c>
      <c r="Y166" s="35" t="str">
        <f t="shared" si="15"/>
        <v/>
      </c>
      <c r="Z166" s="35" t="str">
        <f t="shared" si="16"/>
        <v/>
      </c>
      <c r="AA166" s="35" t="str">
        <f t="shared" si="17"/>
        <v/>
      </c>
      <c r="AB166" s="77">
        <f t="shared" si="29"/>
        <v>6336</v>
      </c>
      <c r="AC166" s="77">
        <f t="shared" si="30"/>
        <v>0</v>
      </c>
      <c r="AD166" s="77">
        <f t="shared" si="31"/>
        <v>0</v>
      </c>
      <c r="AE166" s="78" t="str">
        <f t="shared" si="18"/>
        <v/>
      </c>
      <c r="AF166" s="35" t="str">
        <f t="shared" si="19"/>
        <v/>
      </c>
      <c r="AG166" s="77" t="str">
        <f t="shared" si="20"/>
        <v/>
      </c>
      <c r="AH166" s="77" t="str">
        <f t="shared" si="21"/>
        <v/>
      </c>
      <c r="AI166" s="35">
        <f t="shared" si="22"/>
        <v>0</v>
      </c>
      <c r="AJ166" s="35">
        <f t="shared" si="23"/>
        <v>0</v>
      </c>
      <c r="AK166" s="35">
        <f t="shared" si="24"/>
        <v>0</v>
      </c>
      <c r="AL166" s="35">
        <f t="shared" si="25"/>
        <v>0</v>
      </c>
      <c r="AM166" s="35" t="n"/>
      <c r="AN166" s="44" t="str">
        <f t="shared" si="26"/>
        <v/>
      </c>
      <c r="AO166" s="44" t="str">
        <f t="shared" si="27"/>
        <v/>
      </c>
      <c r="AP166" s="35" t="str">
        <f>IF('DQE marché-cadre'!$D169="","",'DQE marché-cadre'!$D169)</f>
        <v/>
      </c>
      <c r="AQ166" s="35" t="str">
        <f>IF('DQE marché-cadre'!$E169="","",'DQE marché-cadre'!$E169)</f>
        <v/>
      </c>
      <c r="AR166" s="77" t="str">
        <f>DQE!$F169</f>
        <v/>
      </c>
      <c r="AS166" s="77" t="str">
        <f>BPDE!$G169</f>
        <v/>
      </c>
      <c r="AT166" s="35" t="str">
        <f t="shared" si="28"/>
        <v/>
      </c>
    </row>
    <row r="167">
      <c r="A167" s="35" t="str">
        <f>IF(BPU!$A170="","",BPU!$A170)</f>
        <v/>
      </c>
      <c r="B167" s="44" t="str">
        <f>IF(BPU!$B170="","",BPU!$B170)</f>
        <v/>
      </c>
      <c r="C167" s="35" t="str">
        <f>IF(BPU!$C170="","",BPU!$C170)</f>
        <v/>
      </c>
      <c r="D167" s="44" t="str">
        <f>IF(DQE!$D170="","",DQE!$D170)</f>
        <v/>
      </c>
      <c r="E167" s="37" t="str">
        <f>IF(BPU!$D170="","",BPU!$D170)</f>
        <v/>
      </c>
      <c r="F167" s="35" t="str">
        <f t="shared" si="0"/>
        <v/>
      </c>
      <c r="G167" s="44" t="str">
        <f t="shared" si="1"/>
        <v/>
      </c>
      <c r="H167" s="36" t="n"/>
      <c r="I167" s="23" t="n"/>
      <c r="J167" s="36" t="n"/>
      <c r="K167" s="36" t="n"/>
      <c r="L167" s="44" t="str">
        <f t="shared" si="2"/>
        <v/>
      </c>
      <c r="M167" s="35" t="str">
        <f t="shared" si="3"/>
        <v/>
      </c>
      <c r="N167" s="35" t="str">
        <f t="shared" si="4"/>
        <v/>
      </c>
      <c r="O167" s="35" t="str">
        <f t="shared" si="5"/>
        <v/>
      </c>
      <c r="P167" s="35" t="str">
        <f t="shared" si="6"/>
        <v/>
      </c>
      <c r="Q167" s="35" t="str">
        <f t="shared" si="7"/>
        <v/>
      </c>
      <c r="R167" s="35" t="str">
        <f t="shared" si="8"/>
        <v/>
      </c>
      <c r="S167" s="35" t="str">
        <f t="shared" si="9"/>
        <v/>
      </c>
      <c r="T167" s="35" t="str">
        <f t="shared" si="10"/>
        <v/>
      </c>
      <c r="U167" s="35" t="str">
        <f t="shared" si="11"/>
        <v/>
      </c>
      <c r="V167" s="35" t="str">
        <f t="shared" si="12"/>
        <v/>
      </c>
      <c r="W167" s="77" t="str">
        <f t="shared" si="13"/>
        <v/>
      </c>
      <c r="X167" s="35" t="str">
        <f t="shared" si="14"/>
        <v/>
      </c>
      <c r="Y167" s="35" t="str">
        <f t="shared" si="15"/>
        <v/>
      </c>
      <c r="Z167" s="35" t="str">
        <f t="shared" si="16"/>
        <v/>
      </c>
      <c r="AA167" s="35" t="str">
        <f t="shared" si="17"/>
        <v/>
      </c>
      <c r="AB167" s="77">
        <f t="shared" si="29"/>
        <v>6336</v>
      </c>
      <c r="AC167" s="77">
        <f t="shared" si="30"/>
        <v>0</v>
      </c>
      <c r="AD167" s="77">
        <f t="shared" si="31"/>
        <v>0</v>
      </c>
      <c r="AE167" s="78" t="str">
        <f t="shared" si="18"/>
        <v/>
      </c>
      <c r="AF167" s="35" t="str">
        <f t="shared" si="19"/>
        <v/>
      </c>
      <c r="AG167" s="77" t="str">
        <f t="shared" si="20"/>
        <v/>
      </c>
      <c r="AH167" s="77" t="str">
        <f t="shared" si="21"/>
        <v/>
      </c>
      <c r="AI167" s="35">
        <f t="shared" si="22"/>
        <v>0</v>
      </c>
      <c r="AJ167" s="35">
        <f t="shared" si="23"/>
        <v>0</v>
      </c>
      <c r="AK167" s="35">
        <f t="shared" si="24"/>
        <v>0</v>
      </c>
      <c r="AL167" s="35">
        <f t="shared" si="25"/>
        <v>0</v>
      </c>
      <c r="AM167" s="35" t="n"/>
      <c r="AN167" s="44" t="str">
        <f t="shared" si="26"/>
        <v/>
      </c>
      <c r="AO167" s="44" t="str">
        <f t="shared" si="27"/>
        <v/>
      </c>
      <c r="AP167" s="35" t="str">
        <f>IF('DQE marché-cadre'!$D170="","",'DQE marché-cadre'!$D170)</f>
        <v/>
      </c>
      <c r="AQ167" s="35" t="str">
        <f>IF('DQE marché-cadre'!$E170="","",'DQE marché-cadre'!$E170)</f>
        <v/>
      </c>
      <c r="AR167" s="77" t="str">
        <f>DQE!$F170</f>
        <v/>
      </c>
      <c r="AS167" s="77" t="str">
        <f>BPDE!$G170</f>
        <v/>
      </c>
      <c r="AT167" s="35" t="str">
        <f t="shared" si="28"/>
        <v/>
      </c>
    </row>
    <row r="168">
      <c r="A168" s="35" t="str">
        <f>IF(BPU!$A171="","",BPU!$A171)</f>
        <v/>
      </c>
      <c r="B168" s="44" t="str">
        <f>IF(BPU!$B171="","",BPU!$B171)</f>
        <v/>
      </c>
      <c r="C168" s="35" t="str">
        <f>IF(BPU!$C171="","",BPU!$C171)</f>
        <v/>
      </c>
      <c r="D168" s="44" t="str">
        <f>IF(DQE!$D171="","",DQE!$D171)</f>
        <v/>
      </c>
      <c r="E168" s="37" t="str">
        <f>IF(BPU!$D171="","",BPU!$D171)</f>
        <v/>
      </c>
      <c r="F168" s="35" t="str">
        <f t="shared" si="0"/>
        <v/>
      </c>
      <c r="G168" s="44" t="str">
        <f t="shared" si="1"/>
        <v/>
      </c>
      <c r="H168" s="36" t="n"/>
      <c r="I168" s="23" t="n"/>
      <c r="J168" s="36" t="n"/>
      <c r="K168" s="36" t="n"/>
      <c r="L168" s="44" t="str">
        <f t="shared" si="2"/>
        <v/>
      </c>
      <c r="M168" s="35" t="str">
        <f t="shared" si="3"/>
        <v/>
      </c>
      <c r="N168" s="35" t="str">
        <f t="shared" si="4"/>
        <v/>
      </c>
      <c r="O168" s="35" t="str">
        <f t="shared" si="5"/>
        <v/>
      </c>
      <c r="P168" s="35" t="str">
        <f t="shared" si="6"/>
        <v/>
      </c>
      <c r="Q168" s="35" t="str">
        <f t="shared" si="7"/>
        <v/>
      </c>
      <c r="R168" s="35" t="str">
        <f t="shared" si="8"/>
        <v/>
      </c>
      <c r="S168" s="35" t="str">
        <f t="shared" si="9"/>
        <v/>
      </c>
      <c r="T168" s="35" t="str">
        <f t="shared" si="10"/>
        <v/>
      </c>
      <c r="U168" s="35" t="str">
        <f t="shared" si="11"/>
        <v/>
      </c>
      <c r="V168" s="35" t="str">
        <f t="shared" si="12"/>
        <v/>
      </c>
      <c r="W168" s="77" t="str">
        <f t="shared" si="13"/>
        <v/>
      </c>
      <c r="X168" s="35" t="str">
        <f t="shared" si="14"/>
        <v/>
      </c>
      <c r="Y168" s="35" t="str">
        <f t="shared" si="15"/>
        <v/>
      </c>
      <c r="Z168" s="35" t="str">
        <f t="shared" si="16"/>
        <v/>
      </c>
      <c r="AA168" s="35" t="str">
        <f t="shared" si="17"/>
        <v/>
      </c>
      <c r="AB168" s="77">
        <f t="shared" si="29"/>
        <v>6336</v>
      </c>
      <c r="AC168" s="77">
        <f t="shared" si="30"/>
        <v>0</v>
      </c>
      <c r="AD168" s="77">
        <f t="shared" si="31"/>
        <v>0</v>
      </c>
      <c r="AE168" s="78" t="str">
        <f t="shared" si="18"/>
        <v/>
      </c>
      <c r="AF168" s="35" t="str">
        <f t="shared" si="19"/>
        <v/>
      </c>
      <c r="AG168" s="77" t="str">
        <f t="shared" si="20"/>
        <v/>
      </c>
      <c r="AH168" s="77" t="str">
        <f t="shared" si="21"/>
        <v/>
      </c>
      <c r="AI168" s="35">
        <f t="shared" si="22"/>
        <v>0</v>
      </c>
      <c r="AJ168" s="35">
        <f t="shared" si="23"/>
        <v>0</v>
      </c>
      <c r="AK168" s="35">
        <f t="shared" si="24"/>
        <v>0</v>
      </c>
      <c r="AL168" s="35">
        <f t="shared" si="25"/>
        <v>0</v>
      </c>
      <c r="AM168" s="35" t="n"/>
      <c r="AN168" s="44" t="str">
        <f t="shared" si="26"/>
        <v/>
      </c>
      <c r="AO168" s="44" t="str">
        <f t="shared" si="27"/>
        <v/>
      </c>
      <c r="AP168" s="35" t="str">
        <f>IF('DQE marché-cadre'!$D171="","",'DQE marché-cadre'!$D171)</f>
        <v/>
      </c>
      <c r="AQ168" s="35" t="str">
        <f>IF('DQE marché-cadre'!$E171="","",'DQE marché-cadre'!$E171)</f>
        <v/>
      </c>
      <c r="AR168" s="77" t="str">
        <f>DQE!$F171</f>
        <v/>
      </c>
      <c r="AS168" s="77" t="str">
        <f>BPDE!$G171</f>
        <v/>
      </c>
      <c r="AT168" s="35" t="str">
        <f t="shared" si="28"/>
        <v/>
      </c>
    </row>
    <row r="169">
      <c r="A169" s="35" t="str">
        <f>IF(BPU!$A172="","",BPU!$A172)</f>
        <v/>
      </c>
      <c r="B169" s="44" t="str">
        <f>IF(BPU!$B172="","",BPU!$B172)</f>
        <v/>
      </c>
      <c r="C169" s="35" t="str">
        <f>IF(BPU!$C172="","",BPU!$C172)</f>
        <v/>
      </c>
      <c r="D169" s="44" t="str">
        <f>IF(DQE!$D172="","",DQE!$D172)</f>
        <v/>
      </c>
      <c r="E169" s="37" t="str">
        <f>IF(BPU!$D172="","",BPU!$D172)</f>
        <v/>
      </c>
      <c r="F169" s="35" t="str">
        <f t="shared" si="0"/>
        <v/>
      </c>
      <c r="G169" s="44" t="str">
        <f t="shared" si="1"/>
        <v/>
      </c>
      <c r="H169" s="36" t="n"/>
      <c r="I169" s="23" t="n"/>
      <c r="J169" s="36" t="n"/>
      <c r="K169" s="36" t="n"/>
      <c r="L169" s="44" t="str">
        <f t="shared" si="2"/>
        <v/>
      </c>
      <c r="M169" s="35" t="str">
        <f t="shared" si="3"/>
        <v/>
      </c>
      <c r="N169" s="35" t="str">
        <f t="shared" si="4"/>
        <v/>
      </c>
      <c r="O169" s="35" t="str">
        <f t="shared" si="5"/>
        <v/>
      </c>
      <c r="P169" s="35" t="str">
        <f t="shared" si="6"/>
        <v/>
      </c>
      <c r="Q169" s="35" t="str">
        <f t="shared" si="7"/>
        <v/>
      </c>
      <c r="R169" s="35" t="str">
        <f t="shared" si="8"/>
        <v/>
      </c>
      <c r="S169" s="35" t="str">
        <f t="shared" si="9"/>
        <v/>
      </c>
      <c r="T169" s="35" t="str">
        <f t="shared" si="10"/>
        <v/>
      </c>
      <c r="U169" s="35" t="str">
        <f t="shared" si="11"/>
        <v/>
      </c>
      <c r="V169" s="35" t="str">
        <f t="shared" si="12"/>
        <v/>
      </c>
      <c r="W169" s="77" t="str">
        <f t="shared" si="13"/>
        <v/>
      </c>
      <c r="X169" s="35" t="str">
        <f t="shared" si="14"/>
        <v/>
      </c>
      <c r="Y169" s="35" t="str">
        <f t="shared" si="15"/>
        <v/>
      </c>
      <c r="Z169" s="35" t="str">
        <f t="shared" si="16"/>
        <v/>
      </c>
      <c r="AA169" s="35" t="str">
        <f t="shared" si="17"/>
        <v/>
      </c>
      <c r="AB169" s="77">
        <f t="shared" si="29"/>
        <v>6336</v>
      </c>
      <c r="AC169" s="77">
        <f t="shared" si="30"/>
        <v>0</v>
      </c>
      <c r="AD169" s="77">
        <f t="shared" si="31"/>
        <v>0</v>
      </c>
      <c r="AE169" s="78" t="str">
        <f t="shared" si="18"/>
        <v/>
      </c>
      <c r="AF169" s="35" t="str">
        <f t="shared" si="19"/>
        <v/>
      </c>
      <c r="AG169" s="77" t="str">
        <f t="shared" si="20"/>
        <v/>
      </c>
      <c r="AH169" s="77" t="str">
        <f t="shared" si="21"/>
        <v/>
      </c>
      <c r="AI169" s="35">
        <f t="shared" si="22"/>
        <v>0</v>
      </c>
      <c r="AJ169" s="35">
        <f t="shared" si="23"/>
        <v>0</v>
      </c>
      <c r="AK169" s="35">
        <f t="shared" si="24"/>
        <v>0</v>
      </c>
      <c r="AL169" s="35">
        <f t="shared" si="25"/>
        <v>0</v>
      </c>
      <c r="AM169" s="35" t="n"/>
      <c r="AN169" s="44" t="str">
        <f t="shared" si="26"/>
        <v/>
      </c>
      <c r="AO169" s="44" t="str">
        <f t="shared" si="27"/>
        <v/>
      </c>
      <c r="AP169" s="35" t="str">
        <f>IF('DQE marché-cadre'!$D172="","",'DQE marché-cadre'!$D172)</f>
        <v/>
      </c>
      <c r="AQ169" s="35" t="str">
        <f>IF('DQE marché-cadre'!$E172="","",'DQE marché-cadre'!$E172)</f>
        <v/>
      </c>
      <c r="AR169" s="77" t="str">
        <f>DQE!$F172</f>
        <v/>
      </c>
      <c r="AS169" s="77" t="str">
        <f>BPDE!$G172</f>
        <v/>
      </c>
      <c r="AT169" s="35" t="str">
        <f t="shared" si="28"/>
        <v/>
      </c>
    </row>
    <row r="170">
      <c r="A170" s="35" t="str">
        <f>IF(BPU!$A173="","",BPU!$A173)</f>
        <v/>
      </c>
      <c r="B170" s="44" t="str">
        <f>IF(BPU!$B173="","",BPU!$B173)</f>
        <v/>
      </c>
      <c r="C170" s="35" t="str">
        <f>IF(BPU!$C173="","",BPU!$C173)</f>
        <v/>
      </c>
      <c r="D170" s="44" t="str">
        <f>IF(DQE!$D173="","",DQE!$D173)</f>
        <v/>
      </c>
      <c r="E170" s="37" t="str">
        <f>IF(BPU!$D173="","",BPU!$D173)</f>
        <v/>
      </c>
      <c r="F170" s="35" t="str">
        <f t="shared" si="0"/>
        <v/>
      </c>
      <c r="G170" s="44" t="str">
        <f t="shared" si="1"/>
        <v/>
      </c>
      <c r="H170" s="36" t="n"/>
      <c r="I170" s="23" t="n"/>
      <c r="J170" s="36" t="n"/>
      <c r="K170" s="36" t="n"/>
      <c r="L170" s="44" t="str">
        <f t="shared" si="2"/>
        <v/>
      </c>
      <c r="M170" s="35" t="str">
        <f t="shared" si="3"/>
        <v/>
      </c>
      <c r="N170" s="35" t="str">
        <f t="shared" si="4"/>
        <v/>
      </c>
      <c r="O170" s="35" t="str">
        <f t="shared" si="5"/>
        <v/>
      </c>
      <c r="P170" s="35" t="str">
        <f t="shared" si="6"/>
        <v/>
      </c>
      <c r="Q170" s="35" t="str">
        <f t="shared" si="7"/>
        <v/>
      </c>
      <c r="R170" s="35" t="str">
        <f t="shared" si="8"/>
        <v/>
      </c>
      <c r="S170" s="35" t="str">
        <f t="shared" si="9"/>
        <v/>
      </c>
      <c r="T170" s="35" t="str">
        <f t="shared" si="10"/>
        <v/>
      </c>
      <c r="U170" s="35" t="str">
        <f t="shared" si="11"/>
        <v/>
      </c>
      <c r="V170" s="35" t="str">
        <f t="shared" si="12"/>
        <v/>
      </c>
      <c r="W170" s="77" t="str">
        <f t="shared" si="13"/>
        <v/>
      </c>
      <c r="X170" s="35" t="str">
        <f t="shared" si="14"/>
        <v/>
      </c>
      <c r="Y170" s="35" t="str">
        <f t="shared" si="15"/>
        <v/>
      </c>
      <c r="Z170" s="35" t="str">
        <f t="shared" si="16"/>
        <v/>
      </c>
      <c r="AA170" s="35" t="str">
        <f t="shared" si="17"/>
        <v/>
      </c>
      <c r="AB170" s="77">
        <f t="shared" si="29"/>
        <v>6336</v>
      </c>
      <c r="AC170" s="77">
        <f t="shared" si="30"/>
        <v>0</v>
      </c>
      <c r="AD170" s="77">
        <f t="shared" si="31"/>
        <v>0</v>
      </c>
      <c r="AE170" s="78" t="str">
        <f t="shared" si="18"/>
        <v/>
      </c>
      <c r="AF170" s="35" t="str">
        <f t="shared" si="19"/>
        <v/>
      </c>
      <c r="AG170" s="77" t="str">
        <f t="shared" si="20"/>
        <v/>
      </c>
      <c r="AH170" s="77" t="str">
        <f t="shared" si="21"/>
        <v/>
      </c>
      <c r="AI170" s="35">
        <f t="shared" si="22"/>
        <v>0</v>
      </c>
      <c r="AJ170" s="35">
        <f t="shared" si="23"/>
        <v>0</v>
      </c>
      <c r="AK170" s="35">
        <f t="shared" si="24"/>
        <v>0</v>
      </c>
      <c r="AL170" s="35">
        <f t="shared" si="25"/>
        <v>0</v>
      </c>
      <c r="AM170" s="35" t="n"/>
      <c r="AN170" s="44" t="str">
        <f t="shared" si="26"/>
        <v/>
      </c>
      <c r="AO170" s="44" t="str">
        <f t="shared" si="27"/>
        <v/>
      </c>
      <c r="AP170" s="35" t="str">
        <f>IF('DQE marché-cadre'!$D173="","",'DQE marché-cadre'!$D173)</f>
        <v/>
      </c>
      <c r="AQ170" s="35" t="str">
        <f>IF('DQE marché-cadre'!$E173="","",'DQE marché-cadre'!$E173)</f>
        <v/>
      </c>
      <c r="AR170" s="77" t="str">
        <f>DQE!$F173</f>
        <v/>
      </c>
      <c r="AS170" s="77" t="str">
        <f>BPDE!$G173</f>
        <v/>
      </c>
      <c r="AT170" s="35" t="str">
        <f t="shared" si="28"/>
        <v/>
      </c>
    </row>
    <row r="171">
      <c r="A171" s="35" t="str">
        <f>IF(BPU!$A174="","",BPU!$A174)</f>
        <v/>
      </c>
      <c r="B171" s="44" t="str">
        <f>IF(BPU!$B174="","",BPU!$B174)</f>
        <v/>
      </c>
      <c r="C171" s="35" t="str">
        <f>IF(BPU!$C174="","",BPU!$C174)</f>
        <v/>
      </c>
      <c r="D171" s="44" t="str">
        <f>IF(DQE!$D174="","",DQE!$D174)</f>
        <v/>
      </c>
      <c r="E171" s="37" t="str">
        <f>IF(BPU!$D174="","",BPU!$D174)</f>
        <v/>
      </c>
      <c r="F171" s="35" t="str">
        <f t="shared" si="0"/>
        <v/>
      </c>
      <c r="G171" s="44" t="str">
        <f t="shared" si="1"/>
        <v/>
      </c>
      <c r="H171" s="36" t="n"/>
      <c r="I171" s="23" t="n"/>
      <c r="J171" s="36" t="n"/>
      <c r="K171" s="36" t="n"/>
      <c r="L171" s="44" t="str">
        <f t="shared" si="2"/>
        <v/>
      </c>
      <c r="M171" s="35" t="str">
        <f t="shared" si="3"/>
        <v/>
      </c>
      <c r="N171" s="35" t="str">
        <f t="shared" si="4"/>
        <v/>
      </c>
      <c r="O171" s="35" t="str">
        <f t="shared" si="5"/>
        <v/>
      </c>
      <c r="P171" s="35" t="str">
        <f t="shared" si="6"/>
        <v/>
      </c>
      <c r="Q171" s="35" t="str">
        <f t="shared" si="7"/>
        <v/>
      </c>
      <c r="R171" s="35" t="str">
        <f t="shared" si="8"/>
        <v/>
      </c>
      <c r="S171" s="35" t="str">
        <f t="shared" si="9"/>
        <v/>
      </c>
      <c r="T171" s="35" t="str">
        <f t="shared" si="10"/>
        <v/>
      </c>
      <c r="U171" s="35" t="str">
        <f t="shared" si="11"/>
        <v/>
      </c>
      <c r="V171" s="35" t="str">
        <f t="shared" si="12"/>
        <v/>
      </c>
      <c r="W171" s="77" t="str">
        <f t="shared" si="13"/>
        <v/>
      </c>
      <c r="X171" s="35" t="str">
        <f t="shared" si="14"/>
        <v/>
      </c>
      <c r="Y171" s="35" t="str">
        <f t="shared" si="15"/>
        <v/>
      </c>
      <c r="Z171" s="35" t="str">
        <f t="shared" si="16"/>
        <v/>
      </c>
      <c r="AA171" s="35" t="str">
        <f t="shared" si="17"/>
        <v/>
      </c>
      <c r="AB171" s="77">
        <f t="shared" si="29"/>
        <v>6336</v>
      </c>
      <c r="AC171" s="77">
        <f t="shared" si="30"/>
        <v>0</v>
      </c>
      <c r="AD171" s="77">
        <f t="shared" si="31"/>
        <v>0</v>
      </c>
      <c r="AE171" s="78" t="str">
        <f t="shared" si="18"/>
        <v/>
      </c>
      <c r="AF171" s="35" t="str">
        <f t="shared" si="19"/>
        <v/>
      </c>
      <c r="AG171" s="77" t="str">
        <f t="shared" si="20"/>
        <v/>
      </c>
      <c r="AH171" s="77" t="str">
        <f t="shared" si="21"/>
        <v/>
      </c>
      <c r="AI171" s="35">
        <f t="shared" si="22"/>
        <v>0</v>
      </c>
      <c r="AJ171" s="35">
        <f t="shared" si="23"/>
        <v>0</v>
      </c>
      <c r="AK171" s="35">
        <f t="shared" si="24"/>
        <v>0</v>
      </c>
      <c r="AL171" s="35">
        <f t="shared" si="25"/>
        <v>0</v>
      </c>
      <c r="AM171" s="35" t="n"/>
      <c r="AN171" s="44" t="str">
        <f t="shared" si="26"/>
        <v/>
      </c>
      <c r="AO171" s="44" t="str">
        <f t="shared" si="27"/>
        <v/>
      </c>
      <c r="AP171" s="35" t="str">
        <f>IF('DQE marché-cadre'!$D174="","",'DQE marché-cadre'!$D174)</f>
        <v/>
      </c>
      <c r="AQ171" s="35" t="str">
        <f>IF('DQE marché-cadre'!$E174="","",'DQE marché-cadre'!$E174)</f>
        <v/>
      </c>
      <c r="AR171" s="77" t="str">
        <f>DQE!$F174</f>
        <v/>
      </c>
      <c r="AS171" s="77" t="str">
        <f>BPDE!$G174</f>
        <v/>
      </c>
      <c r="AT171" s="35" t="str">
        <f t="shared" si="28"/>
        <v/>
      </c>
    </row>
    <row r="172">
      <c r="A172" s="35" t="str">
        <f>IF(BPU!$A175="","",BPU!$A175)</f>
        <v/>
      </c>
      <c r="B172" s="44" t="str">
        <f>IF(BPU!$B175="","",BPU!$B175)</f>
        <v/>
      </c>
      <c r="C172" s="35" t="str">
        <f>IF(BPU!$C175="","",BPU!$C175)</f>
        <v/>
      </c>
      <c r="D172" s="44" t="str">
        <f>IF(DQE!$D175="","",DQE!$D175)</f>
        <v/>
      </c>
      <c r="E172" s="37" t="str">
        <f>IF(BPU!$D175="","",BPU!$D175)</f>
        <v/>
      </c>
      <c r="F172" s="35" t="str">
        <f t="shared" si="0"/>
        <v/>
      </c>
      <c r="G172" s="44" t="str">
        <f t="shared" si="1"/>
        <v/>
      </c>
      <c r="H172" s="36" t="n"/>
      <c r="I172" s="23" t="n"/>
      <c r="J172" s="36" t="n"/>
      <c r="K172" s="36" t="n"/>
      <c r="L172" s="44" t="str">
        <f t="shared" si="2"/>
        <v/>
      </c>
      <c r="M172" s="35" t="str">
        <f t="shared" si="3"/>
        <v/>
      </c>
      <c r="N172" s="35" t="str">
        <f t="shared" si="4"/>
        <v/>
      </c>
      <c r="O172" s="35" t="str">
        <f t="shared" si="5"/>
        <v/>
      </c>
      <c r="P172" s="35" t="str">
        <f t="shared" si="6"/>
        <v/>
      </c>
      <c r="Q172" s="35" t="str">
        <f t="shared" si="7"/>
        <v/>
      </c>
      <c r="R172" s="35" t="str">
        <f t="shared" si="8"/>
        <v/>
      </c>
      <c r="S172" s="35" t="str">
        <f t="shared" si="9"/>
        <v/>
      </c>
      <c r="T172" s="35" t="str">
        <f t="shared" si="10"/>
        <v/>
      </c>
      <c r="U172" s="35" t="str">
        <f t="shared" si="11"/>
        <v/>
      </c>
      <c r="V172" s="35" t="str">
        <f t="shared" si="12"/>
        <v/>
      </c>
      <c r="W172" s="77" t="str">
        <f t="shared" si="13"/>
        <v/>
      </c>
      <c r="X172" s="35" t="str">
        <f t="shared" si="14"/>
        <v/>
      </c>
      <c r="Y172" s="35" t="str">
        <f t="shared" si="15"/>
        <v/>
      </c>
      <c r="Z172" s="35" t="str">
        <f t="shared" si="16"/>
        <v/>
      </c>
      <c r="AA172" s="35" t="str">
        <f t="shared" si="17"/>
        <v/>
      </c>
      <c r="AB172" s="77">
        <f t="shared" si="29"/>
        <v>6336</v>
      </c>
      <c r="AC172" s="77">
        <f t="shared" si="30"/>
        <v>0</v>
      </c>
      <c r="AD172" s="77">
        <f t="shared" si="31"/>
        <v>0</v>
      </c>
      <c r="AE172" s="78" t="str">
        <f t="shared" si="18"/>
        <v/>
      </c>
      <c r="AF172" s="35" t="str">
        <f t="shared" si="19"/>
        <v/>
      </c>
      <c r="AG172" s="77" t="str">
        <f t="shared" si="20"/>
        <v/>
      </c>
      <c r="AH172" s="77" t="str">
        <f t="shared" si="21"/>
        <v/>
      </c>
      <c r="AI172" s="35">
        <f t="shared" si="22"/>
        <v>0</v>
      </c>
      <c r="AJ172" s="35">
        <f t="shared" si="23"/>
        <v>0</v>
      </c>
      <c r="AK172" s="35">
        <f t="shared" si="24"/>
        <v>0</v>
      </c>
      <c r="AL172" s="35">
        <f t="shared" si="25"/>
        <v>0</v>
      </c>
      <c r="AM172" s="35" t="n"/>
      <c r="AN172" s="44" t="str">
        <f t="shared" si="26"/>
        <v/>
      </c>
      <c r="AO172" s="44" t="str">
        <f t="shared" si="27"/>
        <v/>
      </c>
      <c r="AP172" s="35" t="str">
        <f>IF('DQE marché-cadre'!$D175="","",'DQE marché-cadre'!$D175)</f>
        <v/>
      </c>
      <c r="AQ172" s="35" t="str">
        <f>IF('DQE marché-cadre'!$E175="","",'DQE marché-cadre'!$E175)</f>
        <v/>
      </c>
      <c r="AR172" s="77" t="str">
        <f>DQE!$F175</f>
        <v/>
      </c>
      <c r="AS172" s="77" t="str">
        <f>BPDE!$G175</f>
        <v/>
      </c>
      <c r="AT172" s="35" t="str">
        <f t="shared" si="28"/>
        <v/>
      </c>
    </row>
    <row r="173">
      <c r="A173" s="35" t="str">
        <f>IF(BPU!$A176="","",BPU!$A176)</f>
        <v/>
      </c>
      <c r="B173" s="44" t="str">
        <f>IF(BPU!$B176="","",BPU!$B176)</f>
        <v/>
      </c>
      <c r="C173" s="35" t="str">
        <f>IF(BPU!$C176="","",BPU!$C176)</f>
        <v/>
      </c>
      <c r="D173" s="44" t="str">
        <f>IF(DQE!$D176="","",DQE!$D176)</f>
        <v/>
      </c>
      <c r="E173" s="37" t="str">
        <f>IF(BPU!$D176="","",BPU!$D176)</f>
        <v/>
      </c>
      <c r="F173" s="35" t="str">
        <f t="shared" si="0"/>
        <v/>
      </c>
      <c r="G173" s="44" t="str">
        <f t="shared" si="1"/>
        <v/>
      </c>
      <c r="H173" s="36" t="n"/>
      <c r="I173" s="23" t="n"/>
      <c r="J173" s="36" t="n"/>
      <c r="K173" s="36" t="n"/>
      <c r="L173" s="44" t="str">
        <f t="shared" si="2"/>
        <v/>
      </c>
      <c r="M173" s="35" t="str">
        <f t="shared" si="3"/>
        <v/>
      </c>
      <c r="N173" s="35" t="str">
        <f t="shared" si="4"/>
        <v/>
      </c>
      <c r="O173" s="35" t="str">
        <f t="shared" si="5"/>
        <v/>
      </c>
      <c r="P173" s="35" t="str">
        <f t="shared" si="6"/>
        <v/>
      </c>
      <c r="Q173" s="35" t="str">
        <f t="shared" si="7"/>
        <v/>
      </c>
      <c r="R173" s="35" t="str">
        <f t="shared" si="8"/>
        <v/>
      </c>
      <c r="S173" s="35" t="str">
        <f t="shared" si="9"/>
        <v/>
      </c>
      <c r="T173" s="35" t="str">
        <f t="shared" si="10"/>
        <v/>
      </c>
      <c r="U173" s="35" t="str">
        <f t="shared" si="11"/>
        <v/>
      </c>
      <c r="V173" s="35" t="str">
        <f t="shared" si="12"/>
        <v/>
      </c>
      <c r="W173" s="77" t="str">
        <f t="shared" si="13"/>
        <v/>
      </c>
      <c r="X173" s="35" t="str">
        <f t="shared" si="14"/>
        <v/>
      </c>
      <c r="Y173" s="35" t="str">
        <f t="shared" si="15"/>
        <v/>
      </c>
      <c r="Z173" s="35" t="str">
        <f t="shared" si="16"/>
        <v/>
      </c>
      <c r="AA173" s="35" t="str">
        <f t="shared" si="17"/>
        <v/>
      </c>
      <c r="AB173" s="77">
        <f t="shared" si="29"/>
        <v>6336</v>
      </c>
      <c r="AC173" s="77">
        <f t="shared" si="30"/>
        <v>0</v>
      </c>
      <c r="AD173" s="77">
        <f t="shared" si="31"/>
        <v>0</v>
      </c>
      <c r="AE173" s="78" t="str">
        <f t="shared" si="18"/>
        <v/>
      </c>
      <c r="AF173" s="35" t="str">
        <f t="shared" si="19"/>
        <v/>
      </c>
      <c r="AG173" s="77" t="str">
        <f t="shared" si="20"/>
        <v/>
      </c>
      <c r="AH173" s="77" t="str">
        <f t="shared" si="21"/>
        <v/>
      </c>
      <c r="AI173" s="35">
        <f t="shared" si="22"/>
        <v>0</v>
      </c>
      <c r="AJ173" s="35">
        <f t="shared" si="23"/>
        <v>0</v>
      </c>
      <c r="AK173" s="35">
        <f t="shared" si="24"/>
        <v>0</v>
      </c>
      <c r="AL173" s="35">
        <f t="shared" si="25"/>
        <v>0</v>
      </c>
      <c r="AM173" s="35" t="n"/>
      <c r="AN173" s="44" t="str">
        <f t="shared" si="26"/>
        <v/>
      </c>
      <c r="AO173" s="44" t="str">
        <f t="shared" si="27"/>
        <v/>
      </c>
      <c r="AP173" s="35" t="str">
        <f>IF('DQE marché-cadre'!$D176="","",'DQE marché-cadre'!$D176)</f>
        <v/>
      </c>
      <c r="AQ173" s="35" t="str">
        <f>IF('DQE marché-cadre'!$E176="","",'DQE marché-cadre'!$E176)</f>
        <v/>
      </c>
      <c r="AR173" s="77" t="str">
        <f>DQE!$F176</f>
        <v/>
      </c>
      <c r="AS173" s="77" t="str">
        <f>BPDE!$G176</f>
        <v/>
      </c>
      <c r="AT173" s="35" t="str">
        <f t="shared" si="28"/>
        <v/>
      </c>
    </row>
    <row r="174">
      <c r="A174" s="35" t="str">
        <f>IF(BPU!$A177="","",BPU!$A177)</f>
        <v/>
      </c>
      <c r="B174" s="44" t="str">
        <f>IF(BPU!$B177="","",BPU!$B177)</f>
        <v/>
      </c>
      <c r="C174" s="35" t="str">
        <f>IF(BPU!$C177="","",BPU!$C177)</f>
        <v/>
      </c>
      <c r="D174" s="44" t="str">
        <f>IF(DQE!$D177="","",DQE!$D177)</f>
        <v/>
      </c>
      <c r="E174" s="37" t="str">
        <f>IF(BPU!$D177="","",BPU!$D177)</f>
        <v/>
      </c>
      <c r="F174" s="35" t="str">
        <f t="shared" si="0"/>
        <v/>
      </c>
      <c r="G174" s="44" t="str">
        <f t="shared" si="1"/>
        <v/>
      </c>
      <c r="H174" s="36" t="n"/>
      <c r="I174" s="23" t="n"/>
      <c r="J174" s="36" t="n"/>
      <c r="K174" s="36" t="n"/>
      <c r="L174" s="44" t="str">
        <f t="shared" si="2"/>
        <v/>
      </c>
      <c r="M174" s="35" t="str">
        <f t="shared" si="3"/>
        <v/>
      </c>
      <c r="N174" s="35" t="str">
        <f t="shared" si="4"/>
        <v/>
      </c>
      <c r="O174" s="35" t="str">
        <f t="shared" si="5"/>
        <v/>
      </c>
      <c r="P174" s="35" t="str">
        <f t="shared" si="6"/>
        <v/>
      </c>
      <c r="Q174" s="35" t="str">
        <f t="shared" si="7"/>
        <v/>
      </c>
      <c r="R174" s="35" t="str">
        <f t="shared" si="8"/>
        <v/>
      </c>
      <c r="S174" s="35" t="str">
        <f t="shared" si="9"/>
        <v/>
      </c>
      <c r="T174" s="35" t="str">
        <f t="shared" si="10"/>
        <v/>
      </c>
      <c r="U174" s="35" t="str">
        <f t="shared" si="11"/>
        <v/>
      </c>
      <c r="V174" s="35" t="str">
        <f t="shared" si="12"/>
        <v/>
      </c>
      <c r="W174" s="77" t="str">
        <f t="shared" si="13"/>
        <v/>
      </c>
      <c r="X174" s="35" t="str">
        <f t="shared" si="14"/>
        <v/>
      </c>
      <c r="Y174" s="35" t="str">
        <f t="shared" si="15"/>
        <v/>
      </c>
      <c r="Z174" s="35" t="str">
        <f t="shared" si="16"/>
        <v/>
      </c>
      <c r="AA174" s="35" t="str">
        <f t="shared" si="17"/>
        <v/>
      </c>
      <c r="AB174" s="77">
        <f t="shared" si="29"/>
        <v>6336</v>
      </c>
      <c r="AC174" s="77">
        <f t="shared" si="30"/>
        <v>0</v>
      </c>
      <c r="AD174" s="77">
        <f t="shared" si="31"/>
        <v>0</v>
      </c>
      <c r="AE174" s="78" t="str">
        <f t="shared" si="18"/>
        <v/>
      </c>
      <c r="AF174" s="35" t="str">
        <f t="shared" si="19"/>
        <v/>
      </c>
      <c r="AG174" s="77" t="str">
        <f t="shared" si="20"/>
        <v/>
      </c>
      <c r="AH174" s="77" t="str">
        <f t="shared" si="21"/>
        <v/>
      </c>
      <c r="AI174" s="35">
        <f t="shared" si="22"/>
        <v>0</v>
      </c>
      <c r="AJ174" s="35">
        <f t="shared" si="23"/>
        <v>0</v>
      </c>
      <c r="AK174" s="35">
        <f t="shared" si="24"/>
        <v>0</v>
      </c>
      <c r="AL174" s="35">
        <f t="shared" si="25"/>
        <v>0</v>
      </c>
      <c r="AM174" s="35" t="n"/>
      <c r="AN174" s="44" t="str">
        <f t="shared" si="26"/>
        <v/>
      </c>
      <c r="AO174" s="44" t="str">
        <f t="shared" si="27"/>
        <v/>
      </c>
      <c r="AP174" s="35" t="str">
        <f>IF('DQE marché-cadre'!$D177="","",'DQE marché-cadre'!$D177)</f>
        <v/>
      </c>
      <c r="AQ174" s="35" t="str">
        <f>IF('DQE marché-cadre'!$E177="","",'DQE marché-cadre'!$E177)</f>
        <v/>
      </c>
      <c r="AR174" s="77" t="str">
        <f>DQE!$F177</f>
        <v/>
      </c>
      <c r="AS174" s="77" t="str">
        <f>BPDE!$G177</f>
        <v/>
      </c>
      <c r="AT174" s="35" t="str">
        <f t="shared" si="28"/>
        <v/>
      </c>
    </row>
    <row r="175">
      <c r="A175" s="35" t="str">
        <f>IF(BPU!$A178="","",BPU!$A178)</f>
        <v/>
      </c>
      <c r="B175" s="44" t="str">
        <f>IF(BPU!$B178="","",BPU!$B178)</f>
        <v/>
      </c>
      <c r="C175" s="35" t="str">
        <f>IF(BPU!$C178="","",BPU!$C178)</f>
        <v/>
      </c>
      <c r="D175" s="44" t="str">
        <f>IF(DQE!$D178="","",DQE!$D178)</f>
        <v/>
      </c>
      <c r="E175" s="37" t="str">
        <f>IF(BPU!$D178="","",BPU!$D178)</f>
        <v/>
      </c>
      <c r="F175" s="35" t="str">
        <f t="shared" si="0"/>
        <v/>
      </c>
      <c r="G175" s="44" t="str">
        <f t="shared" si="1"/>
        <v/>
      </c>
      <c r="H175" s="36" t="n"/>
      <c r="I175" s="23" t="n"/>
      <c r="J175" s="36" t="n"/>
      <c r="K175" s="36" t="n"/>
      <c r="L175" s="44" t="str">
        <f t="shared" si="2"/>
        <v/>
      </c>
      <c r="M175" s="35" t="str">
        <f t="shared" si="3"/>
        <v/>
      </c>
      <c r="N175" s="35" t="str">
        <f t="shared" si="4"/>
        <v/>
      </c>
      <c r="O175" s="35" t="str">
        <f t="shared" si="5"/>
        <v/>
      </c>
      <c r="P175" s="35" t="str">
        <f t="shared" si="6"/>
        <v/>
      </c>
      <c r="Q175" s="35" t="str">
        <f t="shared" si="7"/>
        <v/>
      </c>
      <c r="R175" s="35" t="str">
        <f t="shared" si="8"/>
        <v/>
      </c>
      <c r="S175" s="35" t="str">
        <f t="shared" si="9"/>
        <v/>
      </c>
      <c r="T175" s="35" t="str">
        <f t="shared" si="10"/>
        <v/>
      </c>
      <c r="U175" s="35" t="str">
        <f t="shared" si="11"/>
        <v/>
      </c>
      <c r="V175" s="35" t="str">
        <f t="shared" si="12"/>
        <v/>
      </c>
      <c r="W175" s="77" t="str">
        <f t="shared" si="13"/>
        <v/>
      </c>
      <c r="X175" s="35" t="str">
        <f t="shared" si="14"/>
        <v/>
      </c>
      <c r="Y175" s="35" t="str">
        <f t="shared" si="15"/>
        <v/>
      </c>
      <c r="Z175" s="35" t="str">
        <f t="shared" si="16"/>
        <v/>
      </c>
      <c r="AA175" s="35" t="str">
        <f t="shared" si="17"/>
        <v/>
      </c>
      <c r="AB175" s="77">
        <f t="shared" si="29"/>
        <v>6336</v>
      </c>
      <c r="AC175" s="77">
        <f t="shared" si="30"/>
        <v>0</v>
      </c>
      <c r="AD175" s="77">
        <f t="shared" si="31"/>
        <v>0</v>
      </c>
      <c r="AE175" s="78" t="str">
        <f t="shared" si="18"/>
        <v/>
      </c>
      <c r="AF175" s="35" t="str">
        <f t="shared" si="19"/>
        <v/>
      </c>
      <c r="AG175" s="77" t="str">
        <f t="shared" si="20"/>
        <v/>
      </c>
      <c r="AH175" s="77" t="str">
        <f t="shared" si="21"/>
        <v/>
      </c>
      <c r="AI175" s="35">
        <f t="shared" si="22"/>
        <v>0</v>
      </c>
      <c r="AJ175" s="35">
        <f t="shared" si="23"/>
        <v>0</v>
      </c>
      <c r="AK175" s="35">
        <f t="shared" si="24"/>
        <v>0</v>
      </c>
      <c r="AL175" s="35">
        <f t="shared" si="25"/>
        <v>0</v>
      </c>
      <c r="AM175" s="35" t="n"/>
      <c r="AN175" s="44" t="str">
        <f t="shared" si="26"/>
        <v/>
      </c>
      <c r="AO175" s="44" t="str">
        <f t="shared" si="27"/>
        <v/>
      </c>
      <c r="AP175" s="35" t="str">
        <f>IF('DQE marché-cadre'!$D178="","",'DQE marché-cadre'!$D178)</f>
        <v/>
      </c>
      <c r="AQ175" s="35" t="str">
        <f>IF('DQE marché-cadre'!$E178="","",'DQE marché-cadre'!$E178)</f>
        <v/>
      </c>
      <c r="AR175" s="77" t="str">
        <f>DQE!$F178</f>
        <v/>
      </c>
      <c r="AS175" s="77" t="str">
        <f>BPDE!$G178</f>
        <v/>
      </c>
      <c r="AT175" s="35" t="str">
        <f t="shared" si="28"/>
        <v/>
      </c>
    </row>
    <row r="176">
      <c r="A176" s="35" t="str">
        <f>IF(BPU!$A179="","",BPU!$A179)</f>
        <v/>
      </c>
      <c r="B176" s="44" t="str">
        <f>IF(BPU!$B179="","",BPU!$B179)</f>
        <v/>
      </c>
      <c r="C176" s="35" t="str">
        <f>IF(BPU!$C179="","",BPU!$C179)</f>
        <v/>
      </c>
      <c r="D176" s="44" t="str">
        <f>IF(DQE!$D179="","",DQE!$D179)</f>
        <v/>
      </c>
      <c r="E176" s="37" t="str">
        <f>IF(BPU!$D179="","",BPU!$D179)</f>
        <v/>
      </c>
      <c r="F176" s="35" t="str">
        <f t="shared" si="0"/>
        <v/>
      </c>
      <c r="G176" s="44" t="str">
        <f t="shared" si="1"/>
        <v/>
      </c>
      <c r="H176" s="36" t="n"/>
      <c r="I176" s="23" t="n"/>
      <c r="J176" s="36" t="n"/>
      <c r="K176" s="36" t="n"/>
      <c r="L176" s="44" t="str">
        <f t="shared" si="2"/>
        <v/>
      </c>
      <c r="M176" s="35" t="str">
        <f t="shared" si="3"/>
        <v/>
      </c>
      <c r="N176" s="35" t="str">
        <f t="shared" si="4"/>
        <v/>
      </c>
      <c r="O176" s="35" t="str">
        <f t="shared" si="5"/>
        <v/>
      </c>
      <c r="P176" s="35" t="str">
        <f t="shared" si="6"/>
        <v/>
      </c>
      <c r="Q176" s="35" t="str">
        <f t="shared" si="7"/>
        <v/>
      </c>
      <c r="R176" s="35" t="str">
        <f t="shared" si="8"/>
        <v/>
      </c>
      <c r="S176" s="35" t="str">
        <f t="shared" si="9"/>
        <v/>
      </c>
      <c r="T176" s="35" t="str">
        <f t="shared" si="10"/>
        <v/>
      </c>
      <c r="U176" s="35" t="str">
        <f t="shared" si="11"/>
        <v/>
      </c>
      <c r="V176" s="35" t="str">
        <f t="shared" si="12"/>
        <v/>
      </c>
      <c r="W176" s="77" t="str">
        <f t="shared" si="13"/>
        <v/>
      </c>
      <c r="X176" s="35" t="str">
        <f t="shared" si="14"/>
        <v/>
      </c>
      <c r="Y176" s="35" t="str">
        <f t="shared" si="15"/>
        <v/>
      </c>
      <c r="Z176" s="35" t="str">
        <f t="shared" si="16"/>
        <v/>
      </c>
      <c r="AA176" s="35" t="str">
        <f t="shared" si="17"/>
        <v/>
      </c>
      <c r="AB176" s="77">
        <f t="shared" si="29"/>
        <v>6336</v>
      </c>
      <c r="AC176" s="77">
        <f t="shared" si="30"/>
        <v>0</v>
      </c>
      <c r="AD176" s="77">
        <f t="shared" si="31"/>
        <v>0</v>
      </c>
      <c r="AE176" s="78" t="str">
        <f t="shared" si="18"/>
        <v/>
      </c>
      <c r="AF176" s="35" t="str">
        <f t="shared" si="19"/>
        <v/>
      </c>
      <c r="AG176" s="77" t="str">
        <f t="shared" si="20"/>
        <v/>
      </c>
      <c r="AH176" s="77" t="str">
        <f t="shared" si="21"/>
        <v/>
      </c>
      <c r="AI176" s="35">
        <f t="shared" si="22"/>
        <v>0</v>
      </c>
      <c r="AJ176" s="35">
        <f t="shared" si="23"/>
        <v>0</v>
      </c>
      <c r="AK176" s="35">
        <f t="shared" si="24"/>
        <v>0</v>
      </c>
      <c r="AL176" s="35">
        <f t="shared" si="25"/>
        <v>0</v>
      </c>
      <c r="AM176" s="35" t="n"/>
      <c r="AN176" s="44" t="str">
        <f t="shared" si="26"/>
        <v/>
      </c>
      <c r="AO176" s="44" t="str">
        <f t="shared" si="27"/>
        <v/>
      </c>
      <c r="AP176" s="35" t="str">
        <f>IF('DQE marché-cadre'!$D179="","",'DQE marché-cadre'!$D179)</f>
        <v/>
      </c>
      <c r="AQ176" s="35" t="str">
        <f>IF('DQE marché-cadre'!$E179="","",'DQE marché-cadre'!$E179)</f>
        <v/>
      </c>
      <c r="AR176" s="77" t="str">
        <f>DQE!$F179</f>
        <v/>
      </c>
      <c r="AS176" s="77" t="str">
        <f>BPDE!$G179</f>
        <v/>
      </c>
      <c r="AT176" s="35" t="str">
        <f t="shared" si="28"/>
        <v/>
      </c>
    </row>
    <row r="177">
      <c r="A177" s="35" t="str">
        <f>IF(BPU!$A180="","",BPU!$A180)</f>
        <v/>
      </c>
      <c r="B177" s="44" t="str">
        <f>IF(BPU!$B180="","",BPU!$B180)</f>
        <v/>
      </c>
      <c r="C177" s="35" t="str">
        <f>IF(BPU!$C180="","",BPU!$C180)</f>
        <v/>
      </c>
      <c r="D177" s="44" t="str">
        <f>IF(DQE!$D180="","",DQE!$D180)</f>
        <v/>
      </c>
      <c r="E177" s="37" t="str">
        <f>IF(BPU!$D180="","",BPU!$D180)</f>
        <v/>
      </c>
      <c r="F177" s="35" t="str">
        <f t="shared" si="0"/>
        <v/>
      </c>
      <c r="G177" s="44" t="str">
        <f t="shared" si="1"/>
        <v/>
      </c>
      <c r="H177" s="36" t="n"/>
      <c r="I177" s="23" t="n"/>
      <c r="J177" s="36" t="n"/>
      <c r="K177" s="36" t="n"/>
      <c r="L177" s="44" t="str">
        <f t="shared" si="2"/>
        <v/>
      </c>
      <c r="M177" s="35" t="str">
        <f t="shared" si="3"/>
        <v/>
      </c>
      <c r="N177" s="35" t="str">
        <f t="shared" si="4"/>
        <v/>
      </c>
      <c r="O177" s="35" t="str">
        <f t="shared" si="5"/>
        <v/>
      </c>
      <c r="P177" s="35" t="str">
        <f t="shared" si="6"/>
        <v/>
      </c>
      <c r="Q177" s="35" t="str">
        <f t="shared" si="7"/>
        <v/>
      </c>
      <c r="R177" s="35" t="str">
        <f t="shared" si="8"/>
        <v/>
      </c>
      <c r="S177" s="35" t="str">
        <f t="shared" si="9"/>
        <v/>
      </c>
      <c r="T177" s="35" t="str">
        <f t="shared" si="10"/>
        <v/>
      </c>
      <c r="U177" s="35" t="str">
        <f t="shared" si="11"/>
        <v/>
      </c>
      <c r="V177" s="35" t="str">
        <f t="shared" si="12"/>
        <v/>
      </c>
      <c r="W177" s="77" t="str">
        <f t="shared" si="13"/>
        <v/>
      </c>
      <c r="X177" s="35" t="str">
        <f t="shared" si="14"/>
        <v/>
      </c>
      <c r="Y177" s="35" t="str">
        <f t="shared" si="15"/>
        <v/>
      </c>
      <c r="Z177" s="35" t="str">
        <f t="shared" si="16"/>
        <v/>
      </c>
      <c r="AA177" s="35" t="str">
        <f t="shared" si="17"/>
        <v/>
      </c>
      <c r="AB177" s="77">
        <f t="shared" si="29"/>
        <v>6336</v>
      </c>
      <c r="AC177" s="77">
        <f t="shared" si="30"/>
        <v>0</v>
      </c>
      <c r="AD177" s="77">
        <f t="shared" si="31"/>
        <v>0</v>
      </c>
      <c r="AE177" s="78" t="str">
        <f t="shared" si="18"/>
        <v/>
      </c>
      <c r="AF177" s="35" t="str">
        <f t="shared" si="19"/>
        <v/>
      </c>
      <c r="AG177" s="77" t="str">
        <f t="shared" si="20"/>
        <v/>
      </c>
      <c r="AH177" s="77" t="str">
        <f t="shared" si="21"/>
        <v/>
      </c>
      <c r="AI177" s="35">
        <f t="shared" si="22"/>
        <v>0</v>
      </c>
      <c r="AJ177" s="35">
        <f t="shared" si="23"/>
        <v>0</v>
      </c>
      <c r="AK177" s="35">
        <f t="shared" si="24"/>
        <v>0</v>
      </c>
      <c r="AL177" s="35">
        <f t="shared" si="25"/>
        <v>0</v>
      </c>
      <c r="AM177" s="35" t="n"/>
      <c r="AN177" s="44" t="str">
        <f t="shared" si="26"/>
        <v/>
      </c>
      <c r="AO177" s="44" t="str">
        <f t="shared" si="27"/>
        <v/>
      </c>
      <c r="AP177" s="35" t="str">
        <f>IF('DQE marché-cadre'!$D180="","",'DQE marché-cadre'!$D180)</f>
        <v/>
      </c>
      <c r="AQ177" s="35" t="str">
        <f>IF('DQE marché-cadre'!$E180="","",'DQE marché-cadre'!$E180)</f>
        <v/>
      </c>
      <c r="AR177" s="77" t="str">
        <f>DQE!$F180</f>
        <v/>
      </c>
      <c r="AS177" s="77" t="str">
        <f>BPDE!$G180</f>
        <v/>
      </c>
      <c r="AT177" s="35" t="str">
        <f t="shared" si="28"/>
        <v/>
      </c>
    </row>
    <row r="178">
      <c r="A178" s="35" t="str">
        <f>IF(BPU!$A181="","",BPU!$A181)</f>
        <v/>
      </c>
      <c r="B178" s="44" t="str">
        <f>IF(BPU!$B181="","",BPU!$B181)</f>
        <v/>
      </c>
      <c r="C178" s="35" t="str">
        <f>IF(BPU!$C181="","",BPU!$C181)</f>
        <v/>
      </c>
      <c r="D178" s="44" t="str">
        <f>IF(DQE!$D181="","",DQE!$D181)</f>
        <v/>
      </c>
      <c r="E178" s="37" t="str">
        <f>IF(BPU!$D181="","",BPU!$D181)</f>
        <v/>
      </c>
      <c r="F178" s="35" t="str">
        <f t="shared" si="0"/>
        <v/>
      </c>
      <c r="G178" s="44" t="str">
        <f t="shared" si="1"/>
        <v/>
      </c>
      <c r="H178" s="36" t="n"/>
      <c r="I178" s="23" t="n"/>
      <c r="J178" s="36" t="n"/>
      <c r="K178" s="36" t="n"/>
      <c r="L178" s="44" t="str">
        <f t="shared" si="2"/>
        <v/>
      </c>
      <c r="M178" s="35" t="str">
        <f t="shared" si="3"/>
        <v/>
      </c>
      <c r="N178" s="35" t="str">
        <f t="shared" si="4"/>
        <v/>
      </c>
      <c r="O178" s="35" t="str">
        <f t="shared" si="5"/>
        <v/>
      </c>
      <c r="P178" s="35" t="str">
        <f t="shared" si="6"/>
        <v/>
      </c>
      <c r="Q178" s="35" t="str">
        <f t="shared" si="7"/>
        <v/>
      </c>
      <c r="R178" s="35" t="str">
        <f t="shared" si="8"/>
        <v/>
      </c>
      <c r="S178" s="35" t="str">
        <f t="shared" si="9"/>
        <v/>
      </c>
      <c r="T178" s="35" t="str">
        <f t="shared" si="10"/>
        <v/>
      </c>
      <c r="U178" s="35" t="str">
        <f t="shared" si="11"/>
        <v/>
      </c>
      <c r="V178" s="35" t="str">
        <f t="shared" si="12"/>
        <v/>
      </c>
      <c r="W178" s="77" t="str">
        <f t="shared" si="13"/>
        <v/>
      </c>
      <c r="X178" s="35" t="str">
        <f t="shared" si="14"/>
        <v/>
      </c>
      <c r="Y178" s="35" t="str">
        <f t="shared" si="15"/>
        <v/>
      </c>
      <c r="Z178" s="35" t="str">
        <f t="shared" si="16"/>
        <v/>
      </c>
      <c r="AA178" s="35" t="str">
        <f t="shared" si="17"/>
        <v/>
      </c>
      <c r="AB178" s="77">
        <f t="shared" si="29"/>
        <v>6336</v>
      </c>
      <c r="AC178" s="77">
        <f t="shared" si="30"/>
        <v>0</v>
      </c>
      <c r="AD178" s="77">
        <f t="shared" si="31"/>
        <v>0</v>
      </c>
      <c r="AE178" s="78" t="str">
        <f t="shared" si="18"/>
        <v/>
      </c>
      <c r="AF178" s="35" t="str">
        <f t="shared" si="19"/>
        <v/>
      </c>
      <c r="AG178" s="77" t="str">
        <f t="shared" si="20"/>
        <v/>
      </c>
      <c r="AH178" s="77" t="str">
        <f t="shared" si="21"/>
        <v/>
      </c>
      <c r="AI178" s="35">
        <f t="shared" si="22"/>
        <v>0</v>
      </c>
      <c r="AJ178" s="35">
        <f t="shared" si="23"/>
        <v>0</v>
      </c>
      <c r="AK178" s="35">
        <f t="shared" si="24"/>
        <v>0</v>
      </c>
      <c r="AL178" s="35">
        <f t="shared" si="25"/>
        <v>0</v>
      </c>
      <c r="AM178" s="35" t="n"/>
      <c r="AN178" s="44" t="str">
        <f t="shared" si="26"/>
        <v/>
      </c>
      <c r="AO178" s="44" t="str">
        <f t="shared" si="27"/>
        <v/>
      </c>
      <c r="AP178" s="35" t="str">
        <f>IF('DQE marché-cadre'!$D181="","",'DQE marché-cadre'!$D181)</f>
        <v/>
      </c>
      <c r="AQ178" s="35" t="str">
        <f>IF('DQE marché-cadre'!$E181="","",'DQE marché-cadre'!$E181)</f>
        <v/>
      </c>
      <c r="AR178" s="77" t="str">
        <f>DQE!$F181</f>
        <v/>
      </c>
      <c r="AS178" s="77" t="str">
        <f>BPDE!$G181</f>
        <v/>
      </c>
      <c r="AT178" s="35" t="str">
        <f t="shared" si="28"/>
        <v/>
      </c>
    </row>
    <row r="179">
      <c r="A179" s="35" t="str">
        <f>IF(BPU!$A182="","",BPU!$A182)</f>
        <v/>
      </c>
      <c r="B179" s="44" t="str">
        <f>IF(BPU!$B182="","",BPU!$B182)</f>
        <v/>
      </c>
      <c r="C179" s="35" t="str">
        <f>IF(BPU!$C182="","",BPU!$C182)</f>
        <v/>
      </c>
      <c r="D179" s="44" t="str">
        <f>IF(DQE!$D182="","",DQE!$D182)</f>
        <v/>
      </c>
      <c r="E179" s="37" t="str">
        <f>IF(BPU!$D182="","",BPU!$D182)</f>
        <v/>
      </c>
      <c r="F179" s="35" t="str">
        <f t="shared" si="0"/>
        <v/>
      </c>
      <c r="G179" s="44" t="str">
        <f t="shared" si="1"/>
        <v/>
      </c>
      <c r="H179" s="36" t="n"/>
      <c r="I179" s="23" t="n"/>
      <c r="J179" s="36" t="n"/>
      <c r="K179" s="36" t="n"/>
      <c r="L179" s="44" t="str">
        <f t="shared" si="2"/>
        <v/>
      </c>
      <c r="M179" s="35" t="str">
        <f t="shared" si="3"/>
        <v/>
      </c>
      <c r="N179" s="35" t="str">
        <f t="shared" si="4"/>
        <v/>
      </c>
      <c r="O179" s="35" t="str">
        <f t="shared" si="5"/>
        <v/>
      </c>
      <c r="P179" s="35" t="str">
        <f t="shared" si="6"/>
        <v/>
      </c>
      <c r="Q179" s="35" t="str">
        <f t="shared" si="7"/>
        <v/>
      </c>
      <c r="R179" s="35" t="str">
        <f t="shared" si="8"/>
        <v/>
      </c>
      <c r="S179" s="35" t="str">
        <f t="shared" si="9"/>
        <v/>
      </c>
      <c r="T179" s="35" t="str">
        <f t="shared" si="10"/>
        <v/>
      </c>
      <c r="U179" s="35" t="str">
        <f t="shared" si="11"/>
        <v/>
      </c>
      <c r="V179" s="35" t="str">
        <f t="shared" si="12"/>
        <v/>
      </c>
      <c r="W179" s="77" t="str">
        <f t="shared" si="13"/>
        <v/>
      </c>
      <c r="X179" s="35" t="str">
        <f t="shared" si="14"/>
        <v/>
      </c>
      <c r="Y179" s="35" t="str">
        <f t="shared" si="15"/>
        <v/>
      </c>
      <c r="Z179" s="35" t="str">
        <f t="shared" si="16"/>
        <v/>
      </c>
      <c r="AA179" s="35" t="str">
        <f t="shared" si="17"/>
        <v/>
      </c>
      <c r="AB179" s="77">
        <f t="shared" si="29"/>
        <v>6336</v>
      </c>
      <c r="AC179" s="77">
        <f t="shared" si="30"/>
        <v>0</v>
      </c>
      <c r="AD179" s="77">
        <f t="shared" si="31"/>
        <v>0</v>
      </c>
      <c r="AE179" s="78" t="str">
        <f t="shared" si="18"/>
        <v/>
      </c>
      <c r="AF179" s="35" t="str">
        <f t="shared" si="19"/>
        <v/>
      </c>
      <c r="AG179" s="77" t="str">
        <f t="shared" si="20"/>
        <v/>
      </c>
      <c r="AH179" s="77" t="str">
        <f t="shared" si="21"/>
        <v/>
      </c>
      <c r="AI179" s="35">
        <f t="shared" si="22"/>
        <v>0</v>
      </c>
      <c r="AJ179" s="35">
        <f t="shared" si="23"/>
        <v>0</v>
      </c>
      <c r="AK179" s="35">
        <f t="shared" si="24"/>
        <v>0</v>
      </c>
      <c r="AL179" s="35">
        <f t="shared" si="25"/>
        <v>0</v>
      </c>
      <c r="AM179" s="35" t="n"/>
      <c r="AN179" s="44" t="str">
        <f t="shared" si="26"/>
        <v/>
      </c>
      <c r="AO179" s="44" t="str">
        <f t="shared" si="27"/>
        <v/>
      </c>
      <c r="AP179" s="35" t="str">
        <f>IF('DQE marché-cadre'!$D182="","",'DQE marché-cadre'!$D182)</f>
        <v/>
      </c>
      <c r="AQ179" s="35" t="str">
        <f>IF('DQE marché-cadre'!$E182="","",'DQE marché-cadre'!$E182)</f>
        <v/>
      </c>
      <c r="AR179" s="77" t="str">
        <f>DQE!$F182</f>
        <v/>
      </c>
      <c r="AS179" s="77" t="str">
        <f>BPDE!$G182</f>
        <v/>
      </c>
      <c r="AT179" s="35" t="str">
        <f t="shared" si="28"/>
        <v/>
      </c>
    </row>
    <row r="180">
      <c r="A180" s="35" t="str">
        <f>IF(BPU!$A183="","",BPU!$A183)</f>
        <v/>
      </c>
      <c r="B180" s="44" t="str">
        <f>IF(BPU!$B183="","",BPU!$B183)</f>
        <v/>
      </c>
      <c r="C180" s="35" t="str">
        <f>IF(BPU!$C183="","",BPU!$C183)</f>
        <v/>
      </c>
      <c r="D180" s="44" t="str">
        <f>IF(DQE!$D183="","",DQE!$D183)</f>
        <v/>
      </c>
      <c r="E180" s="37" t="str">
        <f>IF(BPU!$D183="","",BPU!$D183)</f>
        <v/>
      </c>
      <c r="F180" s="35" t="str">
        <f t="shared" si="0"/>
        <v/>
      </c>
      <c r="G180" s="44" t="str">
        <f t="shared" si="1"/>
        <v/>
      </c>
      <c r="H180" s="36" t="n"/>
      <c r="I180" s="23" t="n"/>
      <c r="J180" s="36" t="n"/>
      <c r="K180" s="36" t="n"/>
      <c r="L180" s="44" t="str">
        <f t="shared" si="2"/>
        <v/>
      </c>
      <c r="M180" s="35" t="str">
        <f t="shared" si="3"/>
        <v/>
      </c>
      <c r="N180" s="35" t="str">
        <f t="shared" si="4"/>
        <v/>
      </c>
      <c r="O180" s="35" t="str">
        <f t="shared" si="5"/>
        <v/>
      </c>
      <c r="P180" s="35" t="str">
        <f t="shared" si="6"/>
        <v/>
      </c>
      <c r="Q180" s="35" t="str">
        <f t="shared" si="7"/>
        <v/>
      </c>
      <c r="R180" s="35" t="str">
        <f t="shared" si="8"/>
        <v/>
      </c>
      <c r="S180" s="35" t="str">
        <f t="shared" si="9"/>
        <v/>
      </c>
      <c r="T180" s="35" t="str">
        <f t="shared" si="10"/>
        <v/>
      </c>
      <c r="U180" s="35" t="str">
        <f t="shared" si="11"/>
        <v/>
      </c>
      <c r="V180" s="35" t="str">
        <f t="shared" si="12"/>
        <v/>
      </c>
      <c r="W180" s="77" t="str">
        <f t="shared" si="13"/>
        <v/>
      </c>
      <c r="X180" s="35" t="str">
        <f t="shared" si="14"/>
        <v/>
      </c>
      <c r="Y180" s="35" t="str">
        <f t="shared" si="15"/>
        <v/>
      </c>
      <c r="Z180" s="35" t="str">
        <f t="shared" si="16"/>
        <v/>
      </c>
      <c r="AA180" s="35" t="str">
        <f t="shared" si="17"/>
        <v/>
      </c>
      <c r="AB180" s="77">
        <f t="shared" si="29"/>
        <v>6336</v>
      </c>
      <c r="AC180" s="77">
        <f t="shared" si="30"/>
        <v>0</v>
      </c>
      <c r="AD180" s="77">
        <f t="shared" si="31"/>
        <v>0</v>
      </c>
      <c r="AE180" s="78" t="str">
        <f t="shared" si="18"/>
        <v/>
      </c>
      <c r="AF180" s="35" t="str">
        <f t="shared" si="19"/>
        <v/>
      </c>
      <c r="AG180" s="77" t="str">
        <f t="shared" si="20"/>
        <v/>
      </c>
      <c r="AH180" s="77" t="str">
        <f t="shared" si="21"/>
        <v/>
      </c>
      <c r="AI180" s="35">
        <f t="shared" si="22"/>
        <v>0</v>
      </c>
      <c r="AJ180" s="35">
        <f t="shared" si="23"/>
        <v>0</v>
      </c>
      <c r="AK180" s="35">
        <f t="shared" si="24"/>
        <v>0</v>
      </c>
      <c r="AL180" s="35">
        <f t="shared" si="25"/>
        <v>0</v>
      </c>
      <c r="AM180" s="35" t="n"/>
      <c r="AN180" s="44" t="str">
        <f t="shared" si="26"/>
        <v/>
      </c>
      <c r="AO180" s="44" t="str">
        <f t="shared" si="27"/>
        <v/>
      </c>
      <c r="AP180" s="35" t="str">
        <f>IF('DQE marché-cadre'!$D183="","",'DQE marché-cadre'!$D183)</f>
        <v/>
      </c>
      <c r="AQ180" s="35" t="str">
        <f>IF('DQE marché-cadre'!$E183="","",'DQE marché-cadre'!$E183)</f>
        <v/>
      </c>
      <c r="AR180" s="77" t="str">
        <f>DQE!$F183</f>
        <v/>
      </c>
      <c r="AS180" s="77" t="str">
        <f>BPDE!$G183</f>
        <v/>
      </c>
      <c r="AT180" s="35" t="str">
        <f t="shared" si="28"/>
        <v/>
      </c>
    </row>
    <row r="181">
      <c r="A181" s="35" t="str">
        <f>IF(BPU!$A184="","",BPU!$A184)</f>
        <v/>
      </c>
      <c r="B181" s="44" t="str">
        <f>IF(BPU!$B184="","",BPU!$B184)</f>
        <v/>
      </c>
      <c r="C181" s="35" t="str">
        <f>IF(BPU!$C184="","",BPU!$C184)</f>
        <v/>
      </c>
      <c r="D181" s="44" t="str">
        <f>IF(DQE!$D184="","",DQE!$D184)</f>
        <v/>
      </c>
      <c r="E181" s="37" t="str">
        <f>IF(BPU!$D184="","",BPU!$D184)</f>
        <v/>
      </c>
      <c r="F181" s="35" t="str">
        <f t="shared" si="0"/>
        <v/>
      </c>
      <c r="G181" s="44" t="str">
        <f t="shared" si="1"/>
        <v/>
      </c>
      <c r="H181" s="36" t="n"/>
      <c r="I181" s="23" t="n"/>
      <c r="J181" s="36" t="n"/>
      <c r="K181" s="36" t="n"/>
      <c r="L181" s="44" t="str">
        <f t="shared" si="2"/>
        <v/>
      </c>
      <c r="M181" s="35" t="str">
        <f t="shared" si="3"/>
        <v/>
      </c>
      <c r="N181" s="35" t="str">
        <f t="shared" si="4"/>
        <v/>
      </c>
      <c r="O181" s="35" t="str">
        <f t="shared" si="5"/>
        <v/>
      </c>
      <c r="P181" s="35" t="str">
        <f t="shared" si="6"/>
        <v/>
      </c>
      <c r="Q181" s="35" t="str">
        <f t="shared" si="7"/>
        <v/>
      </c>
      <c r="R181" s="35" t="str">
        <f t="shared" si="8"/>
        <v/>
      </c>
      <c r="S181" s="35" t="str">
        <f t="shared" si="9"/>
        <v/>
      </c>
      <c r="T181" s="35" t="str">
        <f t="shared" si="10"/>
        <v/>
      </c>
      <c r="U181" s="35" t="str">
        <f t="shared" si="11"/>
        <v/>
      </c>
      <c r="V181" s="35" t="str">
        <f t="shared" si="12"/>
        <v/>
      </c>
      <c r="W181" s="77" t="str">
        <f t="shared" si="13"/>
        <v/>
      </c>
      <c r="X181" s="35" t="str">
        <f t="shared" si="14"/>
        <v/>
      </c>
      <c r="Y181" s="35" t="str">
        <f t="shared" si="15"/>
        <v/>
      </c>
      <c r="Z181" s="35" t="str">
        <f t="shared" si="16"/>
        <v/>
      </c>
      <c r="AA181" s="35" t="str">
        <f t="shared" si="17"/>
        <v/>
      </c>
      <c r="AB181" s="77">
        <f t="shared" si="29"/>
        <v>6336</v>
      </c>
      <c r="AC181" s="77">
        <f t="shared" si="30"/>
        <v>0</v>
      </c>
      <c r="AD181" s="77">
        <f t="shared" si="31"/>
        <v>0</v>
      </c>
      <c r="AE181" s="78" t="str">
        <f t="shared" si="18"/>
        <v/>
      </c>
      <c r="AF181" s="35" t="str">
        <f t="shared" si="19"/>
        <v/>
      </c>
      <c r="AG181" s="77" t="str">
        <f t="shared" si="20"/>
        <v/>
      </c>
      <c r="AH181" s="77" t="str">
        <f t="shared" si="21"/>
        <v/>
      </c>
      <c r="AI181" s="35">
        <f t="shared" si="22"/>
        <v>0</v>
      </c>
      <c r="AJ181" s="35">
        <f t="shared" si="23"/>
        <v>0</v>
      </c>
      <c r="AK181" s="35">
        <f t="shared" si="24"/>
        <v>0</v>
      </c>
      <c r="AL181" s="35">
        <f t="shared" si="25"/>
        <v>0</v>
      </c>
      <c r="AM181" s="35" t="n"/>
      <c r="AN181" s="44" t="str">
        <f t="shared" si="26"/>
        <v/>
      </c>
      <c r="AO181" s="44" t="str">
        <f t="shared" si="27"/>
        <v/>
      </c>
      <c r="AP181" s="35" t="str">
        <f>IF('DQE marché-cadre'!$D184="","",'DQE marché-cadre'!$D184)</f>
        <v/>
      </c>
      <c r="AQ181" s="35" t="str">
        <f>IF('DQE marché-cadre'!$E184="","",'DQE marché-cadre'!$E184)</f>
        <v/>
      </c>
      <c r="AR181" s="77" t="str">
        <f>DQE!$F184</f>
        <v/>
      </c>
      <c r="AS181" s="77" t="str">
        <f>BPDE!$G184</f>
        <v/>
      </c>
      <c r="AT181" s="35" t="str">
        <f t="shared" si="28"/>
        <v/>
      </c>
    </row>
    <row r="182">
      <c r="A182" s="35" t="str">
        <f>IF(BPU!$A185="","",BPU!$A185)</f>
        <v/>
      </c>
      <c r="B182" s="44" t="str">
        <f>IF(BPU!$B185="","",BPU!$B185)</f>
        <v/>
      </c>
      <c r="C182" s="35" t="str">
        <f>IF(BPU!$C185="","",BPU!$C185)</f>
        <v/>
      </c>
      <c r="D182" s="44" t="str">
        <f>IF(DQE!$D185="","",DQE!$D185)</f>
        <v/>
      </c>
      <c r="E182" s="37" t="str">
        <f>IF(BPU!$D185="","",BPU!$D185)</f>
        <v/>
      </c>
      <c r="F182" s="35" t="str">
        <f t="shared" si="0"/>
        <v/>
      </c>
      <c r="G182" s="44" t="str">
        <f t="shared" si="1"/>
        <v/>
      </c>
      <c r="H182" s="36" t="n"/>
      <c r="I182" s="23" t="n"/>
      <c r="J182" s="36" t="n"/>
      <c r="K182" s="36" t="n"/>
      <c r="L182" s="44" t="str">
        <f t="shared" si="2"/>
        <v/>
      </c>
      <c r="M182" s="35" t="str">
        <f t="shared" si="3"/>
        <v/>
      </c>
      <c r="N182" s="35" t="str">
        <f t="shared" si="4"/>
        <v/>
      </c>
      <c r="O182" s="35" t="str">
        <f t="shared" si="5"/>
        <v/>
      </c>
      <c r="P182" s="35" t="str">
        <f t="shared" si="6"/>
        <v/>
      </c>
      <c r="Q182" s="35" t="str">
        <f t="shared" si="7"/>
        <v/>
      </c>
      <c r="R182" s="35" t="str">
        <f t="shared" si="8"/>
        <v/>
      </c>
      <c r="S182" s="35" t="str">
        <f t="shared" si="9"/>
        <v/>
      </c>
      <c r="T182" s="35" t="str">
        <f t="shared" si="10"/>
        <v/>
      </c>
      <c r="U182" s="35" t="str">
        <f t="shared" si="11"/>
        <v/>
      </c>
      <c r="V182" s="35" t="str">
        <f t="shared" si="12"/>
        <v/>
      </c>
      <c r="W182" s="77" t="str">
        <f t="shared" si="13"/>
        <v/>
      </c>
      <c r="X182" s="35" t="str">
        <f t="shared" si="14"/>
        <v/>
      </c>
      <c r="Y182" s="35" t="str">
        <f t="shared" si="15"/>
        <v/>
      </c>
      <c r="Z182" s="35" t="str">
        <f t="shared" si="16"/>
        <v/>
      </c>
      <c r="AA182" s="35" t="str">
        <f t="shared" si="17"/>
        <v/>
      </c>
      <c r="AB182" s="77">
        <f t="shared" si="29"/>
        <v>6336</v>
      </c>
      <c r="AC182" s="77">
        <f t="shared" si="30"/>
        <v>0</v>
      </c>
      <c r="AD182" s="77">
        <f t="shared" si="31"/>
        <v>0</v>
      </c>
      <c r="AE182" s="78" t="str">
        <f t="shared" si="18"/>
        <v/>
      </c>
      <c r="AF182" s="35" t="str">
        <f t="shared" si="19"/>
        <v/>
      </c>
      <c r="AG182" s="77" t="str">
        <f t="shared" si="20"/>
        <v/>
      </c>
      <c r="AH182" s="77" t="str">
        <f t="shared" si="21"/>
        <v/>
      </c>
      <c r="AI182" s="35">
        <f t="shared" si="22"/>
        <v>0</v>
      </c>
      <c r="AJ182" s="35">
        <f t="shared" si="23"/>
        <v>0</v>
      </c>
      <c r="AK182" s="35">
        <f t="shared" si="24"/>
        <v>0</v>
      </c>
      <c r="AL182" s="35">
        <f t="shared" si="25"/>
        <v>0</v>
      </c>
      <c r="AM182" s="35" t="n"/>
      <c r="AN182" s="44" t="str">
        <f t="shared" si="26"/>
        <v/>
      </c>
      <c r="AO182" s="44" t="str">
        <f t="shared" si="27"/>
        <v/>
      </c>
      <c r="AP182" s="35" t="str">
        <f>IF('DQE marché-cadre'!$D185="","",'DQE marché-cadre'!$D185)</f>
        <v/>
      </c>
      <c r="AQ182" s="35" t="str">
        <f>IF('DQE marché-cadre'!$E185="","",'DQE marché-cadre'!$E185)</f>
        <v/>
      </c>
      <c r="AR182" s="77" t="str">
        <f>DQE!$F185</f>
        <v/>
      </c>
      <c r="AS182" s="77" t="str">
        <f>BPDE!$G185</f>
        <v/>
      </c>
      <c r="AT182" s="35" t="str">
        <f t="shared" si="28"/>
        <v/>
      </c>
    </row>
    <row r="183">
      <c r="A183" s="35" t="str">
        <f>IF(BPU!$A186="","",BPU!$A186)</f>
        <v/>
      </c>
      <c r="B183" s="44" t="str">
        <f>IF(BPU!$B186="","",BPU!$B186)</f>
        <v/>
      </c>
      <c r="C183" s="35" t="str">
        <f>IF(BPU!$C186="","",BPU!$C186)</f>
        <v/>
      </c>
      <c r="D183" s="44" t="str">
        <f>IF(DQE!$D186="","",DQE!$D186)</f>
        <v/>
      </c>
      <c r="E183" s="37" t="str">
        <f>IF(BPU!$D186="","",BPU!$D186)</f>
        <v/>
      </c>
      <c r="F183" s="35" t="str">
        <f t="shared" si="0"/>
        <v/>
      </c>
      <c r="G183" s="44" t="str">
        <f t="shared" si="1"/>
        <v/>
      </c>
      <c r="H183" s="36" t="n"/>
      <c r="I183" s="23" t="n"/>
      <c r="J183" s="36" t="n"/>
      <c r="K183" s="36" t="n"/>
      <c r="L183" s="44" t="str">
        <f t="shared" si="2"/>
        <v/>
      </c>
      <c r="M183" s="35" t="str">
        <f t="shared" si="3"/>
        <v/>
      </c>
      <c r="N183" s="35" t="str">
        <f t="shared" si="4"/>
        <v/>
      </c>
      <c r="O183" s="35" t="str">
        <f t="shared" si="5"/>
        <v/>
      </c>
      <c r="P183" s="35" t="str">
        <f t="shared" si="6"/>
        <v/>
      </c>
      <c r="Q183" s="35" t="str">
        <f t="shared" si="7"/>
        <v/>
      </c>
      <c r="R183" s="35" t="str">
        <f t="shared" si="8"/>
        <v/>
      </c>
      <c r="S183" s="35" t="str">
        <f t="shared" si="9"/>
        <v/>
      </c>
      <c r="T183" s="35" t="str">
        <f t="shared" si="10"/>
        <v/>
      </c>
      <c r="U183" s="35" t="str">
        <f t="shared" si="11"/>
        <v/>
      </c>
      <c r="V183" s="35" t="str">
        <f t="shared" si="12"/>
        <v/>
      </c>
      <c r="W183" s="77" t="str">
        <f t="shared" si="13"/>
        <v/>
      </c>
      <c r="X183" s="35" t="str">
        <f t="shared" si="14"/>
        <v/>
      </c>
      <c r="Y183" s="35" t="str">
        <f t="shared" si="15"/>
        <v/>
      </c>
      <c r="Z183" s="35" t="str">
        <f t="shared" si="16"/>
        <v/>
      </c>
      <c r="AA183" s="35" t="str">
        <f t="shared" si="17"/>
        <v/>
      </c>
      <c r="AB183" s="77">
        <f t="shared" si="29"/>
        <v>6336</v>
      </c>
      <c r="AC183" s="77">
        <f t="shared" si="30"/>
        <v>0</v>
      </c>
      <c r="AD183" s="77">
        <f t="shared" si="31"/>
        <v>0</v>
      </c>
      <c r="AE183" s="78" t="str">
        <f t="shared" si="18"/>
        <v/>
      </c>
      <c r="AF183" s="35" t="str">
        <f t="shared" si="19"/>
        <v/>
      </c>
      <c r="AG183" s="77" t="str">
        <f t="shared" si="20"/>
        <v/>
      </c>
      <c r="AH183" s="77" t="str">
        <f t="shared" si="21"/>
        <v/>
      </c>
      <c r="AI183" s="35">
        <f t="shared" si="22"/>
        <v>0</v>
      </c>
      <c r="AJ183" s="35">
        <f t="shared" si="23"/>
        <v>0</v>
      </c>
      <c r="AK183" s="35">
        <f t="shared" si="24"/>
        <v>0</v>
      </c>
      <c r="AL183" s="35">
        <f t="shared" si="25"/>
        <v>0</v>
      </c>
      <c r="AM183" s="35" t="n"/>
      <c r="AN183" s="44" t="str">
        <f t="shared" si="26"/>
        <v/>
      </c>
      <c r="AO183" s="44" t="str">
        <f t="shared" si="27"/>
        <v/>
      </c>
      <c r="AP183" s="35" t="str">
        <f>IF('DQE marché-cadre'!$D186="","",'DQE marché-cadre'!$D186)</f>
        <v/>
      </c>
      <c r="AQ183" s="35" t="str">
        <f>IF('DQE marché-cadre'!$E186="","",'DQE marché-cadre'!$E186)</f>
        <v/>
      </c>
      <c r="AR183" s="77" t="str">
        <f>DQE!$F186</f>
        <v/>
      </c>
      <c r="AS183" s="77" t="str">
        <f>BPDE!$G186</f>
        <v/>
      </c>
      <c r="AT183" s="35" t="str">
        <f t="shared" si="28"/>
        <v/>
      </c>
    </row>
    <row r="184">
      <c r="A184" s="35" t="str">
        <f>IF(BPU!$A187="","",BPU!$A187)</f>
        <v/>
      </c>
      <c r="B184" s="44" t="str">
        <f>IF(BPU!$B187="","",BPU!$B187)</f>
        <v/>
      </c>
      <c r="C184" s="35" t="str">
        <f>IF(BPU!$C187="","",BPU!$C187)</f>
        <v/>
      </c>
      <c r="D184" s="44" t="str">
        <f>IF(DQE!$D187="","",DQE!$D187)</f>
        <v/>
      </c>
      <c r="E184" s="37" t="str">
        <f>IF(BPU!$D187="","",BPU!$D187)</f>
        <v/>
      </c>
      <c r="F184" s="35" t="str">
        <f t="shared" si="0"/>
        <v/>
      </c>
      <c r="G184" s="44" t="str">
        <f t="shared" si="1"/>
        <v/>
      </c>
      <c r="H184" s="36" t="n"/>
      <c r="I184" s="23" t="n"/>
      <c r="J184" s="36" t="n"/>
      <c r="K184" s="36" t="n"/>
      <c r="L184" s="44" t="str">
        <f t="shared" si="2"/>
        <v/>
      </c>
      <c r="M184" s="35" t="str">
        <f t="shared" si="3"/>
        <v/>
      </c>
      <c r="N184" s="35" t="str">
        <f t="shared" si="4"/>
        <v/>
      </c>
      <c r="O184" s="35" t="str">
        <f t="shared" si="5"/>
        <v/>
      </c>
      <c r="P184" s="35" t="str">
        <f t="shared" si="6"/>
        <v/>
      </c>
      <c r="Q184" s="35" t="str">
        <f t="shared" si="7"/>
        <v/>
      </c>
      <c r="R184" s="35" t="str">
        <f t="shared" si="8"/>
        <v/>
      </c>
      <c r="S184" s="35" t="str">
        <f t="shared" si="9"/>
        <v/>
      </c>
      <c r="T184" s="35" t="str">
        <f t="shared" si="10"/>
        <v/>
      </c>
      <c r="U184" s="35" t="str">
        <f t="shared" si="11"/>
        <v/>
      </c>
      <c r="V184" s="35" t="str">
        <f t="shared" si="12"/>
        <v/>
      </c>
      <c r="W184" s="77" t="str">
        <f t="shared" si="13"/>
        <v/>
      </c>
      <c r="X184" s="35" t="str">
        <f t="shared" si="14"/>
        <v/>
      </c>
      <c r="Y184" s="35" t="str">
        <f t="shared" si="15"/>
        <v/>
      </c>
      <c r="Z184" s="35" t="str">
        <f t="shared" si="16"/>
        <v/>
      </c>
      <c r="AA184" s="35" t="str">
        <f t="shared" si="17"/>
        <v/>
      </c>
      <c r="AB184" s="77">
        <f t="shared" si="29"/>
        <v>6336</v>
      </c>
      <c r="AC184" s="77">
        <f t="shared" si="30"/>
        <v>0</v>
      </c>
      <c r="AD184" s="77">
        <f t="shared" si="31"/>
        <v>0</v>
      </c>
      <c r="AE184" s="78" t="str">
        <f t="shared" si="18"/>
        <v/>
      </c>
      <c r="AF184" s="35" t="str">
        <f t="shared" si="19"/>
        <v/>
      </c>
      <c r="AG184" s="77" t="str">
        <f t="shared" si="20"/>
        <v/>
      </c>
      <c r="AH184" s="77" t="str">
        <f t="shared" si="21"/>
        <v/>
      </c>
      <c r="AI184" s="35">
        <f t="shared" si="22"/>
        <v>0</v>
      </c>
      <c r="AJ184" s="35">
        <f t="shared" si="23"/>
        <v>0</v>
      </c>
      <c r="AK184" s="35">
        <f t="shared" si="24"/>
        <v>0</v>
      </c>
      <c r="AL184" s="35">
        <f t="shared" si="25"/>
        <v>0</v>
      </c>
      <c r="AM184" s="35" t="n"/>
      <c r="AN184" s="44" t="str">
        <f t="shared" si="26"/>
        <v/>
      </c>
      <c r="AO184" s="44" t="str">
        <f t="shared" si="27"/>
        <v/>
      </c>
      <c r="AP184" s="35" t="str">
        <f>IF('DQE marché-cadre'!$D187="","",'DQE marché-cadre'!$D187)</f>
        <v/>
      </c>
      <c r="AQ184" s="35" t="str">
        <f>IF('DQE marché-cadre'!$E187="","",'DQE marché-cadre'!$E187)</f>
        <v/>
      </c>
      <c r="AR184" s="77" t="str">
        <f>DQE!$F187</f>
        <v/>
      </c>
      <c r="AS184" s="77" t="str">
        <f>BPDE!$G187</f>
        <v/>
      </c>
      <c r="AT184" s="35" t="str">
        <f t="shared" si="28"/>
        <v/>
      </c>
    </row>
    <row r="185">
      <c r="A185" s="35" t="str">
        <f>IF(BPU!$A188="","",BPU!$A188)</f>
        <v/>
      </c>
      <c r="B185" s="44" t="str">
        <f>IF(BPU!$B188="","",BPU!$B188)</f>
        <v/>
      </c>
      <c r="C185" s="35" t="str">
        <f>IF(BPU!$C188="","",BPU!$C188)</f>
        <v/>
      </c>
      <c r="D185" s="44" t="str">
        <f>IF(DQE!$D188="","",DQE!$D188)</f>
        <v/>
      </c>
      <c r="E185" s="37" t="str">
        <f>IF(BPU!$D188="","",BPU!$D188)</f>
        <v/>
      </c>
      <c r="F185" s="35" t="str">
        <f t="shared" si="0"/>
        <v/>
      </c>
      <c r="G185" s="44" t="str">
        <f t="shared" si="1"/>
        <v/>
      </c>
      <c r="H185" s="36" t="n"/>
      <c r="I185" s="23" t="n"/>
      <c r="J185" s="36" t="n"/>
      <c r="K185" s="36" t="n"/>
      <c r="L185" s="44" t="str">
        <f t="shared" si="2"/>
        <v/>
      </c>
      <c r="M185" s="35" t="str">
        <f t="shared" si="3"/>
        <v/>
      </c>
      <c r="N185" s="35" t="str">
        <f t="shared" si="4"/>
        <v/>
      </c>
      <c r="O185" s="35" t="str">
        <f t="shared" si="5"/>
        <v/>
      </c>
      <c r="P185" s="35" t="str">
        <f t="shared" si="6"/>
        <v/>
      </c>
      <c r="Q185" s="35" t="str">
        <f t="shared" si="7"/>
        <v/>
      </c>
      <c r="R185" s="35" t="str">
        <f t="shared" si="8"/>
        <v/>
      </c>
      <c r="S185" s="35" t="str">
        <f t="shared" si="9"/>
        <v/>
      </c>
      <c r="T185" s="35" t="str">
        <f t="shared" si="10"/>
        <v/>
      </c>
      <c r="U185" s="35" t="str">
        <f t="shared" si="11"/>
        <v/>
      </c>
      <c r="V185" s="35" t="str">
        <f t="shared" si="12"/>
        <v/>
      </c>
      <c r="W185" s="77" t="str">
        <f t="shared" si="13"/>
        <v/>
      </c>
      <c r="X185" s="35" t="str">
        <f t="shared" si="14"/>
        <v/>
      </c>
      <c r="Y185" s="35" t="str">
        <f t="shared" si="15"/>
        <v/>
      </c>
      <c r="Z185" s="35" t="str">
        <f t="shared" si="16"/>
        <v/>
      </c>
      <c r="AA185" s="35" t="str">
        <f t="shared" si="17"/>
        <v/>
      </c>
      <c r="AB185" s="77">
        <f t="shared" si="29"/>
        <v>6336</v>
      </c>
      <c r="AC185" s="77">
        <f t="shared" si="30"/>
        <v>0</v>
      </c>
      <c r="AD185" s="77">
        <f t="shared" si="31"/>
        <v>0</v>
      </c>
      <c r="AE185" s="78" t="str">
        <f t="shared" si="18"/>
        <v/>
      </c>
      <c r="AF185" s="35" t="str">
        <f t="shared" si="19"/>
        <v/>
      </c>
      <c r="AG185" s="77" t="str">
        <f t="shared" si="20"/>
        <v/>
      </c>
      <c r="AH185" s="77" t="str">
        <f t="shared" si="21"/>
        <v/>
      </c>
      <c r="AI185" s="35">
        <f t="shared" si="22"/>
        <v>0</v>
      </c>
      <c r="AJ185" s="35">
        <f t="shared" si="23"/>
        <v>0</v>
      </c>
      <c r="AK185" s="35">
        <f t="shared" si="24"/>
        <v>0</v>
      </c>
      <c r="AL185" s="35">
        <f t="shared" si="25"/>
        <v>0</v>
      </c>
      <c r="AM185" s="35" t="n"/>
      <c r="AN185" s="44" t="str">
        <f t="shared" si="26"/>
        <v/>
      </c>
      <c r="AO185" s="44" t="str">
        <f t="shared" si="27"/>
        <v/>
      </c>
      <c r="AP185" s="35" t="str">
        <f>IF('DQE marché-cadre'!$D188="","",'DQE marché-cadre'!$D188)</f>
        <v/>
      </c>
      <c r="AQ185" s="35" t="str">
        <f>IF('DQE marché-cadre'!$E188="","",'DQE marché-cadre'!$E188)</f>
        <v/>
      </c>
      <c r="AR185" s="77" t="str">
        <f>DQE!$F188</f>
        <v/>
      </c>
      <c r="AS185" s="77" t="str">
        <f>BPDE!$G188</f>
        <v/>
      </c>
      <c r="AT185" s="35" t="str">
        <f t="shared" si="28"/>
        <v/>
      </c>
    </row>
    <row r="186">
      <c r="A186" s="35" t="str">
        <f>IF(BPU!$A189="","",BPU!$A189)</f>
        <v/>
      </c>
      <c r="B186" s="44" t="str">
        <f>IF(BPU!$B189="","",BPU!$B189)</f>
        <v/>
      </c>
      <c r="C186" s="35" t="str">
        <f>IF(BPU!$C189="","",BPU!$C189)</f>
        <v/>
      </c>
      <c r="D186" s="44" t="str">
        <f>IF(DQE!$D189="","",DQE!$D189)</f>
        <v/>
      </c>
      <c r="E186" s="37" t="str">
        <f>IF(BPU!$D189="","",BPU!$D189)</f>
        <v/>
      </c>
      <c r="F186" s="35" t="str">
        <f t="shared" si="0"/>
        <v/>
      </c>
      <c r="G186" s="44" t="str">
        <f t="shared" si="1"/>
        <v/>
      </c>
      <c r="H186" s="36" t="n"/>
      <c r="I186" s="23" t="n"/>
      <c r="J186" s="36" t="n"/>
      <c r="K186" s="36" t="n"/>
      <c r="L186" s="44" t="str">
        <f t="shared" si="2"/>
        <v/>
      </c>
      <c r="M186" s="35" t="str">
        <f t="shared" si="3"/>
        <v/>
      </c>
      <c r="N186" s="35" t="str">
        <f t="shared" si="4"/>
        <v/>
      </c>
      <c r="O186" s="35" t="str">
        <f t="shared" si="5"/>
        <v/>
      </c>
      <c r="P186" s="35" t="str">
        <f t="shared" si="6"/>
        <v/>
      </c>
      <c r="Q186" s="35" t="str">
        <f t="shared" si="7"/>
        <v/>
      </c>
      <c r="R186" s="35" t="str">
        <f t="shared" si="8"/>
        <v/>
      </c>
      <c r="S186" s="35" t="str">
        <f t="shared" si="9"/>
        <v/>
      </c>
      <c r="T186" s="35" t="str">
        <f t="shared" si="10"/>
        <v/>
      </c>
      <c r="U186" s="35" t="str">
        <f t="shared" si="11"/>
        <v/>
      </c>
      <c r="V186" s="35" t="str">
        <f t="shared" si="12"/>
        <v/>
      </c>
      <c r="W186" s="77" t="str">
        <f t="shared" si="13"/>
        <v/>
      </c>
      <c r="X186" s="35" t="str">
        <f t="shared" si="14"/>
        <v/>
      </c>
      <c r="Y186" s="35" t="str">
        <f t="shared" si="15"/>
        <v/>
      </c>
      <c r="Z186" s="35" t="str">
        <f t="shared" si="16"/>
        <v/>
      </c>
      <c r="AA186" s="35" t="str">
        <f t="shared" si="17"/>
        <v/>
      </c>
      <c r="AB186" s="77">
        <f t="shared" si="29"/>
        <v>6336</v>
      </c>
      <c r="AC186" s="77">
        <f t="shared" si="30"/>
        <v>0</v>
      </c>
      <c r="AD186" s="77">
        <f t="shared" si="31"/>
        <v>0</v>
      </c>
      <c r="AE186" s="78" t="str">
        <f t="shared" si="18"/>
        <v/>
      </c>
      <c r="AF186" s="35" t="str">
        <f t="shared" si="19"/>
        <v/>
      </c>
      <c r="AG186" s="77" t="str">
        <f t="shared" si="20"/>
        <v/>
      </c>
      <c r="AH186" s="77" t="str">
        <f t="shared" si="21"/>
        <v/>
      </c>
      <c r="AI186" s="35">
        <f t="shared" si="22"/>
        <v>0</v>
      </c>
      <c r="AJ186" s="35">
        <f t="shared" si="23"/>
        <v>0</v>
      </c>
      <c r="AK186" s="35">
        <f t="shared" si="24"/>
        <v>0</v>
      </c>
      <c r="AL186" s="35">
        <f t="shared" si="25"/>
        <v>0</v>
      </c>
      <c r="AM186" s="35" t="n"/>
      <c r="AN186" s="44" t="str">
        <f t="shared" si="26"/>
        <v/>
      </c>
      <c r="AO186" s="44" t="str">
        <f t="shared" si="27"/>
        <v/>
      </c>
      <c r="AP186" s="35" t="str">
        <f>IF('DQE marché-cadre'!$D189="","",'DQE marché-cadre'!$D189)</f>
        <v/>
      </c>
      <c r="AQ186" s="35" t="str">
        <f>IF('DQE marché-cadre'!$E189="","",'DQE marché-cadre'!$E189)</f>
        <v/>
      </c>
      <c r="AR186" s="77" t="str">
        <f>DQE!$F189</f>
        <v/>
      </c>
      <c r="AS186" s="77" t="str">
        <f>BPDE!$G189</f>
        <v/>
      </c>
      <c r="AT186" s="35" t="str">
        <f t="shared" si="28"/>
        <v/>
      </c>
    </row>
    <row r="187">
      <c r="A187" s="35" t="str">
        <f>IF(BPU!$A190="","",BPU!$A190)</f>
        <v/>
      </c>
      <c r="B187" s="44" t="str">
        <f>IF(BPU!$B190="","",BPU!$B190)</f>
        <v/>
      </c>
      <c r="C187" s="35" t="str">
        <f>IF(BPU!$C190="","",BPU!$C190)</f>
        <v/>
      </c>
      <c r="D187" s="44" t="str">
        <f>IF(DQE!$D190="","",DQE!$D190)</f>
        <v/>
      </c>
      <c r="E187" s="37" t="str">
        <f>IF(BPU!$D190="","",BPU!$D190)</f>
        <v/>
      </c>
      <c r="F187" s="35" t="str">
        <f t="shared" si="0"/>
        <v/>
      </c>
      <c r="G187" s="44" t="str">
        <f t="shared" si="1"/>
        <v/>
      </c>
      <c r="H187" s="36" t="n"/>
      <c r="I187" s="23" t="n"/>
      <c r="J187" s="36" t="n"/>
      <c r="K187" s="36" t="n"/>
      <c r="L187" s="44" t="str">
        <f t="shared" si="2"/>
        <v/>
      </c>
      <c r="M187" s="35" t="str">
        <f t="shared" si="3"/>
        <v/>
      </c>
      <c r="N187" s="35" t="str">
        <f t="shared" si="4"/>
        <v/>
      </c>
      <c r="O187" s="35" t="str">
        <f t="shared" si="5"/>
        <v/>
      </c>
      <c r="P187" s="35" t="str">
        <f t="shared" si="6"/>
        <v/>
      </c>
      <c r="Q187" s="35" t="str">
        <f t="shared" si="7"/>
        <v/>
      </c>
      <c r="R187" s="35" t="str">
        <f t="shared" si="8"/>
        <v/>
      </c>
      <c r="S187" s="35" t="str">
        <f t="shared" si="9"/>
        <v/>
      </c>
      <c r="T187" s="35" t="str">
        <f t="shared" si="10"/>
        <v/>
      </c>
      <c r="U187" s="35" t="str">
        <f t="shared" si="11"/>
        <v/>
      </c>
      <c r="V187" s="35" t="str">
        <f t="shared" si="12"/>
        <v/>
      </c>
      <c r="W187" s="77" t="str">
        <f t="shared" si="13"/>
        <v/>
      </c>
      <c r="X187" s="35" t="str">
        <f t="shared" si="14"/>
        <v/>
      </c>
      <c r="Y187" s="35" t="str">
        <f t="shared" si="15"/>
        <v/>
      </c>
      <c r="Z187" s="35" t="str">
        <f t="shared" si="16"/>
        <v/>
      </c>
      <c r="AA187" s="35" t="str">
        <f t="shared" si="17"/>
        <v/>
      </c>
      <c r="AB187" s="77">
        <f t="shared" si="29"/>
        <v>6336</v>
      </c>
      <c r="AC187" s="77">
        <f t="shared" si="30"/>
        <v>0</v>
      </c>
      <c r="AD187" s="77">
        <f t="shared" si="31"/>
        <v>0</v>
      </c>
      <c r="AE187" s="78" t="str">
        <f t="shared" si="18"/>
        <v/>
      </c>
      <c r="AF187" s="35" t="str">
        <f t="shared" si="19"/>
        <v/>
      </c>
      <c r="AG187" s="77" t="str">
        <f t="shared" si="20"/>
        <v/>
      </c>
      <c r="AH187" s="77" t="str">
        <f t="shared" si="21"/>
        <v/>
      </c>
      <c r="AI187" s="35">
        <f t="shared" si="22"/>
        <v>0</v>
      </c>
      <c r="AJ187" s="35">
        <f t="shared" si="23"/>
        <v>0</v>
      </c>
      <c r="AK187" s="35">
        <f t="shared" si="24"/>
        <v>0</v>
      </c>
      <c r="AL187" s="35">
        <f t="shared" si="25"/>
        <v>0</v>
      </c>
      <c r="AM187" s="35" t="n"/>
      <c r="AN187" s="44" t="str">
        <f t="shared" si="26"/>
        <v/>
      </c>
      <c r="AO187" s="44" t="str">
        <f t="shared" si="27"/>
        <v/>
      </c>
      <c r="AP187" s="35" t="str">
        <f>IF('DQE marché-cadre'!$D190="","",'DQE marché-cadre'!$D190)</f>
        <v/>
      </c>
      <c r="AQ187" s="35" t="str">
        <f>IF('DQE marché-cadre'!$E190="","",'DQE marché-cadre'!$E190)</f>
        <v/>
      </c>
      <c r="AR187" s="77" t="str">
        <f>DQE!$F190</f>
        <v/>
      </c>
      <c r="AS187" s="77" t="str">
        <f>BPDE!$G190</f>
        <v/>
      </c>
      <c r="AT187" s="35" t="str">
        <f t="shared" si="28"/>
        <v/>
      </c>
    </row>
    <row r="188">
      <c r="A188" s="35" t="str">
        <f>IF(BPU!$A191="","",BPU!$A191)</f>
        <v/>
      </c>
      <c r="B188" s="44" t="str">
        <f>IF(BPU!$B191="","",BPU!$B191)</f>
        <v/>
      </c>
      <c r="C188" s="35" t="str">
        <f>IF(BPU!$C191="","",BPU!$C191)</f>
        <v/>
      </c>
      <c r="D188" s="44" t="str">
        <f>IF(DQE!$D191="","",DQE!$D191)</f>
        <v/>
      </c>
      <c r="E188" s="37" t="str">
        <f>IF(BPU!$D191="","",BPU!$D191)</f>
        <v/>
      </c>
      <c r="F188" s="35" t="str">
        <f t="shared" si="0"/>
        <v/>
      </c>
      <c r="G188" s="44" t="str">
        <f t="shared" si="1"/>
        <v/>
      </c>
      <c r="H188" s="36" t="n"/>
      <c r="I188" s="23" t="n"/>
      <c r="J188" s="36" t="n"/>
      <c r="K188" s="36" t="n"/>
      <c r="L188" s="44" t="str">
        <f t="shared" si="2"/>
        <v/>
      </c>
      <c r="M188" s="35" t="str">
        <f t="shared" si="3"/>
        <v/>
      </c>
      <c r="N188" s="35" t="str">
        <f t="shared" si="4"/>
        <v/>
      </c>
      <c r="O188" s="35" t="str">
        <f t="shared" si="5"/>
        <v/>
      </c>
      <c r="P188" s="35" t="str">
        <f t="shared" si="6"/>
        <v/>
      </c>
      <c r="Q188" s="35" t="str">
        <f t="shared" si="7"/>
        <v/>
      </c>
      <c r="R188" s="35" t="str">
        <f t="shared" si="8"/>
        <v/>
      </c>
      <c r="S188" s="35" t="str">
        <f t="shared" si="9"/>
        <v/>
      </c>
      <c r="T188" s="35" t="str">
        <f t="shared" si="10"/>
        <v/>
      </c>
      <c r="U188" s="35" t="str">
        <f t="shared" si="11"/>
        <v/>
      </c>
      <c r="V188" s="35" t="str">
        <f t="shared" si="12"/>
        <v/>
      </c>
      <c r="W188" s="77" t="str">
        <f t="shared" si="13"/>
        <v/>
      </c>
      <c r="X188" s="35" t="str">
        <f t="shared" si="14"/>
        <v/>
      </c>
      <c r="Y188" s="35" t="str">
        <f t="shared" si="15"/>
        <v/>
      </c>
      <c r="Z188" s="35" t="str">
        <f t="shared" si="16"/>
        <v/>
      </c>
      <c r="AA188" s="35" t="str">
        <f t="shared" si="17"/>
        <v/>
      </c>
      <c r="AB188" s="77">
        <f t="shared" si="29"/>
        <v>6336</v>
      </c>
      <c r="AC188" s="77">
        <f t="shared" si="30"/>
        <v>0</v>
      </c>
      <c r="AD188" s="77">
        <f t="shared" si="31"/>
        <v>0</v>
      </c>
      <c r="AE188" s="78" t="str">
        <f t="shared" si="18"/>
        <v/>
      </c>
      <c r="AF188" s="35" t="str">
        <f t="shared" si="19"/>
        <v/>
      </c>
      <c r="AG188" s="77" t="str">
        <f t="shared" si="20"/>
        <v/>
      </c>
      <c r="AH188" s="77" t="str">
        <f t="shared" si="21"/>
        <v/>
      </c>
      <c r="AI188" s="35">
        <f t="shared" si="22"/>
        <v>0</v>
      </c>
      <c r="AJ188" s="35">
        <f t="shared" si="23"/>
        <v>0</v>
      </c>
      <c r="AK188" s="35">
        <f t="shared" si="24"/>
        <v>0</v>
      </c>
      <c r="AL188" s="35">
        <f t="shared" si="25"/>
        <v>0</v>
      </c>
      <c r="AM188" s="35" t="n"/>
      <c r="AN188" s="44" t="str">
        <f t="shared" si="26"/>
        <v/>
      </c>
      <c r="AO188" s="44" t="str">
        <f t="shared" si="27"/>
        <v/>
      </c>
      <c r="AP188" s="35" t="str">
        <f>IF('DQE marché-cadre'!$D191="","",'DQE marché-cadre'!$D191)</f>
        <v/>
      </c>
      <c r="AQ188" s="35" t="str">
        <f>IF('DQE marché-cadre'!$E191="","",'DQE marché-cadre'!$E191)</f>
        <v/>
      </c>
      <c r="AR188" s="77" t="str">
        <f>DQE!$F191</f>
        <v/>
      </c>
      <c r="AS188" s="77" t="str">
        <f>BPDE!$G191</f>
        <v/>
      </c>
      <c r="AT188" s="35" t="str">
        <f t="shared" si="28"/>
        <v/>
      </c>
    </row>
    <row r="189">
      <c r="A189" s="35" t="str">
        <f>IF(BPU!$A192="","",BPU!$A192)</f>
        <v/>
      </c>
      <c r="B189" s="44" t="str">
        <f>IF(BPU!$B192="","",BPU!$B192)</f>
        <v/>
      </c>
      <c r="C189" s="35" t="str">
        <f>IF(BPU!$C192="","",BPU!$C192)</f>
        <v/>
      </c>
      <c r="D189" s="44" t="str">
        <f>IF(DQE!$D192="","",DQE!$D192)</f>
        <v/>
      </c>
      <c r="E189" s="37" t="str">
        <f>IF(BPU!$D192="","",BPU!$D192)</f>
        <v/>
      </c>
      <c r="F189" s="35" t="str">
        <f t="shared" si="0"/>
        <v/>
      </c>
      <c r="G189" s="44" t="str">
        <f t="shared" si="1"/>
        <v/>
      </c>
      <c r="H189" s="36" t="n"/>
      <c r="I189" s="23" t="n"/>
      <c r="J189" s="36" t="n"/>
      <c r="K189" s="36" t="n"/>
      <c r="L189" s="44" t="str">
        <f t="shared" si="2"/>
        <v/>
      </c>
      <c r="M189" s="35" t="str">
        <f t="shared" si="3"/>
        <v/>
      </c>
      <c r="N189" s="35" t="str">
        <f t="shared" si="4"/>
        <v/>
      </c>
      <c r="O189" s="35" t="str">
        <f t="shared" si="5"/>
        <v/>
      </c>
      <c r="P189" s="35" t="str">
        <f t="shared" si="6"/>
        <v/>
      </c>
      <c r="Q189" s="35" t="str">
        <f t="shared" si="7"/>
        <v/>
      </c>
      <c r="R189" s="35" t="str">
        <f t="shared" si="8"/>
        <v/>
      </c>
      <c r="S189" s="35" t="str">
        <f t="shared" si="9"/>
        <v/>
      </c>
      <c r="T189" s="35" t="str">
        <f t="shared" si="10"/>
        <v/>
      </c>
      <c r="U189" s="35" t="str">
        <f t="shared" si="11"/>
        <v/>
      </c>
      <c r="V189" s="35" t="str">
        <f t="shared" si="12"/>
        <v/>
      </c>
      <c r="W189" s="77" t="str">
        <f t="shared" si="13"/>
        <v/>
      </c>
      <c r="X189" s="35" t="str">
        <f t="shared" si="14"/>
        <v/>
      </c>
      <c r="Y189" s="35" t="str">
        <f t="shared" si="15"/>
        <v/>
      </c>
      <c r="Z189" s="35" t="str">
        <f t="shared" si="16"/>
        <v/>
      </c>
      <c r="AA189" s="35" t="str">
        <f t="shared" si="17"/>
        <v/>
      </c>
      <c r="AB189" s="77">
        <f t="shared" si="29"/>
        <v>6336</v>
      </c>
      <c r="AC189" s="77">
        <f t="shared" si="30"/>
        <v>0</v>
      </c>
      <c r="AD189" s="77">
        <f t="shared" si="31"/>
        <v>0</v>
      </c>
      <c r="AE189" s="78" t="str">
        <f t="shared" si="18"/>
        <v/>
      </c>
      <c r="AF189" s="35" t="str">
        <f t="shared" si="19"/>
        <v/>
      </c>
      <c r="AG189" s="77" t="str">
        <f t="shared" si="20"/>
        <v/>
      </c>
      <c r="AH189" s="77" t="str">
        <f t="shared" si="21"/>
        <v/>
      </c>
      <c r="AI189" s="35">
        <f t="shared" si="22"/>
        <v>0</v>
      </c>
      <c r="AJ189" s="35">
        <f t="shared" si="23"/>
        <v>0</v>
      </c>
      <c r="AK189" s="35">
        <f t="shared" si="24"/>
        <v>0</v>
      </c>
      <c r="AL189" s="35">
        <f t="shared" si="25"/>
        <v>0</v>
      </c>
      <c r="AM189" s="35" t="n"/>
      <c r="AN189" s="44" t="str">
        <f t="shared" si="26"/>
        <v/>
      </c>
      <c r="AO189" s="44" t="str">
        <f t="shared" si="27"/>
        <v/>
      </c>
      <c r="AP189" s="35" t="str">
        <f>IF('DQE marché-cadre'!$D192="","",'DQE marché-cadre'!$D192)</f>
        <v/>
      </c>
      <c r="AQ189" s="35" t="str">
        <f>IF('DQE marché-cadre'!$E192="","",'DQE marché-cadre'!$E192)</f>
        <v/>
      </c>
      <c r="AR189" s="77" t="str">
        <f>DQE!$F192</f>
        <v/>
      </c>
      <c r="AS189" s="77" t="str">
        <f>BPDE!$G192</f>
        <v/>
      </c>
      <c r="AT189" s="35" t="str">
        <f t="shared" si="28"/>
        <v/>
      </c>
    </row>
    <row r="190">
      <c r="A190" s="35" t="str">
        <f>IF(BPU!$A193="","",BPU!$A193)</f>
        <v/>
      </c>
      <c r="B190" s="44" t="str">
        <f>IF(BPU!$B193="","",BPU!$B193)</f>
        <v/>
      </c>
      <c r="C190" s="35" t="str">
        <f>IF(BPU!$C193="","",BPU!$C193)</f>
        <v/>
      </c>
      <c r="D190" s="44" t="str">
        <f>IF(DQE!$D193="","",DQE!$D193)</f>
        <v/>
      </c>
      <c r="E190" s="37" t="str">
        <f>IF(BPU!$D193="","",BPU!$D193)</f>
        <v/>
      </c>
      <c r="F190" s="35" t="str">
        <f t="shared" si="0"/>
        <v/>
      </c>
      <c r="G190" s="44" t="str">
        <f t="shared" si="1"/>
        <v/>
      </c>
      <c r="H190" s="36" t="n"/>
      <c r="I190" s="23" t="n"/>
      <c r="J190" s="36" t="n"/>
      <c r="K190" s="36" t="n"/>
      <c r="L190" s="44" t="str">
        <f t="shared" si="2"/>
        <v/>
      </c>
      <c r="M190" s="35" t="str">
        <f t="shared" si="3"/>
        <v/>
      </c>
      <c r="N190" s="35" t="str">
        <f t="shared" si="4"/>
        <v/>
      </c>
      <c r="O190" s="35" t="str">
        <f t="shared" si="5"/>
        <v/>
      </c>
      <c r="P190" s="35" t="str">
        <f t="shared" si="6"/>
        <v/>
      </c>
      <c r="Q190" s="35" t="str">
        <f t="shared" si="7"/>
        <v/>
      </c>
      <c r="R190" s="35" t="str">
        <f t="shared" si="8"/>
        <v/>
      </c>
      <c r="S190" s="35" t="str">
        <f t="shared" si="9"/>
        <v/>
      </c>
      <c r="T190" s="35" t="str">
        <f t="shared" si="10"/>
        <v/>
      </c>
      <c r="U190" s="35" t="str">
        <f t="shared" si="11"/>
        <v/>
      </c>
      <c r="V190" s="35" t="str">
        <f t="shared" si="12"/>
        <v/>
      </c>
      <c r="W190" s="77" t="str">
        <f t="shared" si="13"/>
        <v/>
      </c>
      <c r="X190" s="35" t="str">
        <f t="shared" si="14"/>
        <v/>
      </c>
      <c r="Y190" s="35" t="str">
        <f t="shared" si="15"/>
        <v/>
      </c>
      <c r="Z190" s="35" t="str">
        <f t="shared" si="16"/>
        <v/>
      </c>
      <c r="AA190" s="35" t="str">
        <f t="shared" si="17"/>
        <v/>
      </c>
      <c r="AB190" s="77">
        <f t="shared" si="29"/>
        <v>6336</v>
      </c>
      <c r="AC190" s="77">
        <f t="shared" si="30"/>
        <v>0</v>
      </c>
      <c r="AD190" s="77">
        <f t="shared" si="31"/>
        <v>0</v>
      </c>
      <c r="AE190" s="78" t="str">
        <f t="shared" si="18"/>
        <v/>
      </c>
      <c r="AF190" s="35" t="str">
        <f t="shared" si="19"/>
        <v/>
      </c>
      <c r="AG190" s="77" t="str">
        <f t="shared" si="20"/>
        <v/>
      </c>
      <c r="AH190" s="77" t="str">
        <f t="shared" si="21"/>
        <v/>
      </c>
      <c r="AI190" s="35">
        <f t="shared" si="22"/>
        <v>0</v>
      </c>
      <c r="AJ190" s="35">
        <f t="shared" si="23"/>
        <v>0</v>
      </c>
      <c r="AK190" s="35">
        <f t="shared" si="24"/>
        <v>0</v>
      </c>
      <c r="AL190" s="35">
        <f t="shared" si="25"/>
        <v>0</v>
      </c>
      <c r="AM190" s="35" t="n"/>
      <c r="AN190" s="44" t="str">
        <f t="shared" si="26"/>
        <v/>
      </c>
      <c r="AO190" s="44" t="str">
        <f t="shared" si="27"/>
        <v/>
      </c>
      <c r="AP190" s="35" t="str">
        <f>IF('DQE marché-cadre'!$D193="","",'DQE marché-cadre'!$D193)</f>
        <v/>
      </c>
      <c r="AQ190" s="35" t="str">
        <f>IF('DQE marché-cadre'!$E193="","",'DQE marché-cadre'!$E193)</f>
        <v/>
      </c>
      <c r="AR190" s="77" t="str">
        <f>DQE!$F193</f>
        <v/>
      </c>
      <c r="AS190" s="77" t="str">
        <f>BPDE!$G193</f>
        <v/>
      </c>
      <c r="AT190" s="35" t="str">
        <f t="shared" si="28"/>
        <v/>
      </c>
    </row>
    <row r="191">
      <c r="A191" s="35" t="str">
        <f>IF(BPU!$A194="","",BPU!$A194)</f>
        <v/>
      </c>
      <c r="B191" s="44" t="str">
        <f>IF(BPU!$B194="","",BPU!$B194)</f>
        <v/>
      </c>
      <c r="C191" s="35" t="str">
        <f>IF(BPU!$C194="","",BPU!$C194)</f>
        <v/>
      </c>
      <c r="D191" s="44" t="str">
        <f>IF(DQE!$D194="","",DQE!$D194)</f>
        <v/>
      </c>
      <c r="E191" s="37" t="str">
        <f>IF(BPU!$D194="","",BPU!$D194)</f>
        <v/>
      </c>
      <c r="F191" s="35" t="str">
        <f t="shared" si="0"/>
        <v/>
      </c>
      <c r="G191" s="44" t="str">
        <f t="shared" si="1"/>
        <v/>
      </c>
      <c r="H191" s="36" t="n"/>
      <c r="I191" s="23" t="n"/>
      <c r="J191" s="36" t="n"/>
      <c r="K191" s="36" t="n"/>
      <c r="L191" s="44" t="str">
        <f t="shared" si="2"/>
        <v/>
      </c>
      <c r="M191" s="35" t="str">
        <f t="shared" si="3"/>
        <v/>
      </c>
      <c r="N191" s="35" t="str">
        <f t="shared" si="4"/>
        <v/>
      </c>
      <c r="O191" s="35" t="str">
        <f t="shared" si="5"/>
        <v/>
      </c>
      <c r="P191" s="35" t="str">
        <f t="shared" si="6"/>
        <v/>
      </c>
      <c r="Q191" s="35" t="str">
        <f t="shared" si="7"/>
        <v/>
      </c>
      <c r="R191" s="35" t="str">
        <f t="shared" si="8"/>
        <v/>
      </c>
      <c r="S191" s="35" t="str">
        <f t="shared" si="9"/>
        <v/>
      </c>
      <c r="T191" s="35" t="str">
        <f t="shared" si="10"/>
        <v/>
      </c>
      <c r="U191" s="35" t="str">
        <f t="shared" si="11"/>
        <v/>
      </c>
      <c r="V191" s="35" t="str">
        <f t="shared" si="12"/>
        <v/>
      </c>
      <c r="W191" s="77" t="str">
        <f t="shared" si="13"/>
        <v/>
      </c>
      <c r="X191" s="35" t="str">
        <f t="shared" si="14"/>
        <v/>
      </c>
      <c r="Y191" s="35" t="str">
        <f t="shared" si="15"/>
        <v/>
      </c>
      <c r="Z191" s="35" t="str">
        <f t="shared" si="16"/>
        <v/>
      </c>
      <c r="AA191" s="35" t="str">
        <f t="shared" si="17"/>
        <v/>
      </c>
      <c r="AB191" s="77">
        <f t="shared" si="29"/>
        <v>6336</v>
      </c>
      <c r="AC191" s="77">
        <f t="shared" si="30"/>
        <v>0</v>
      </c>
      <c r="AD191" s="77">
        <f t="shared" si="31"/>
        <v>0</v>
      </c>
      <c r="AE191" s="78" t="str">
        <f t="shared" si="18"/>
        <v/>
      </c>
      <c r="AF191" s="35" t="str">
        <f t="shared" si="19"/>
        <v/>
      </c>
      <c r="AG191" s="77" t="str">
        <f t="shared" si="20"/>
        <v/>
      </c>
      <c r="AH191" s="77" t="str">
        <f t="shared" si="21"/>
        <v/>
      </c>
      <c r="AI191" s="35">
        <f t="shared" si="22"/>
        <v>0</v>
      </c>
      <c r="AJ191" s="35">
        <f t="shared" si="23"/>
        <v>0</v>
      </c>
      <c r="AK191" s="35">
        <f t="shared" si="24"/>
        <v>0</v>
      </c>
      <c r="AL191" s="35">
        <f t="shared" si="25"/>
        <v>0</v>
      </c>
      <c r="AM191" s="35" t="n"/>
      <c r="AN191" s="44" t="str">
        <f t="shared" si="26"/>
        <v/>
      </c>
      <c r="AO191" s="44" t="str">
        <f t="shared" si="27"/>
        <v/>
      </c>
      <c r="AP191" s="35" t="str">
        <f>IF('DQE marché-cadre'!$D194="","",'DQE marché-cadre'!$D194)</f>
        <v/>
      </c>
      <c r="AQ191" s="35" t="str">
        <f>IF('DQE marché-cadre'!$E194="","",'DQE marché-cadre'!$E194)</f>
        <v/>
      </c>
      <c r="AR191" s="77" t="str">
        <f>DQE!$F194</f>
        <v/>
      </c>
      <c r="AS191" s="77" t="str">
        <f>BPDE!$G194</f>
        <v/>
      </c>
      <c r="AT191" s="35" t="str">
        <f t="shared" si="28"/>
        <v/>
      </c>
    </row>
    <row r="192">
      <c r="A192" s="35" t="str">
        <f>IF(BPU!$A195="","",BPU!$A195)</f>
        <v/>
      </c>
      <c r="B192" s="44" t="str">
        <f>IF(BPU!$B195="","",BPU!$B195)</f>
        <v/>
      </c>
      <c r="C192" s="35" t="str">
        <f>IF(BPU!$C195="","",BPU!$C195)</f>
        <v/>
      </c>
      <c r="D192" s="44" t="str">
        <f>IF(DQE!$D195="","",DQE!$D195)</f>
        <v/>
      </c>
      <c r="E192" s="37" t="str">
        <f>IF(BPU!$D195="","",BPU!$D195)</f>
        <v/>
      </c>
      <c r="F192" s="35" t="str">
        <f t="shared" si="0"/>
        <v/>
      </c>
      <c r="G192" s="44" t="str">
        <f t="shared" si="1"/>
        <v/>
      </c>
      <c r="H192" s="36" t="n"/>
      <c r="I192" s="23" t="n"/>
      <c r="J192" s="36" t="n"/>
      <c r="K192" s="36" t="n"/>
      <c r="L192" s="44" t="str">
        <f t="shared" si="2"/>
        <v/>
      </c>
      <c r="M192" s="35" t="str">
        <f t="shared" si="3"/>
        <v/>
      </c>
      <c r="N192" s="35" t="str">
        <f t="shared" si="4"/>
        <v/>
      </c>
      <c r="O192" s="35" t="str">
        <f t="shared" si="5"/>
        <v/>
      </c>
      <c r="P192" s="35" t="str">
        <f t="shared" si="6"/>
        <v/>
      </c>
      <c r="Q192" s="35" t="str">
        <f t="shared" si="7"/>
        <v/>
      </c>
      <c r="R192" s="35" t="str">
        <f t="shared" si="8"/>
        <v/>
      </c>
      <c r="S192" s="35" t="str">
        <f t="shared" si="9"/>
        <v/>
      </c>
      <c r="T192" s="35" t="str">
        <f t="shared" si="10"/>
        <v/>
      </c>
      <c r="U192" s="35" t="str">
        <f t="shared" si="11"/>
        <v/>
      </c>
      <c r="V192" s="35" t="str">
        <f t="shared" si="12"/>
        <v/>
      </c>
      <c r="W192" s="77" t="str">
        <f t="shared" si="13"/>
        <v/>
      </c>
      <c r="X192" s="35" t="str">
        <f t="shared" si="14"/>
        <v/>
      </c>
      <c r="Y192" s="35" t="str">
        <f t="shared" si="15"/>
        <v/>
      </c>
      <c r="Z192" s="35" t="str">
        <f t="shared" si="16"/>
        <v/>
      </c>
      <c r="AA192" s="35" t="str">
        <f t="shared" si="17"/>
        <v/>
      </c>
      <c r="AB192" s="77">
        <f t="shared" si="29"/>
        <v>6336</v>
      </c>
      <c r="AC192" s="77">
        <f t="shared" si="30"/>
        <v>0</v>
      </c>
      <c r="AD192" s="77">
        <f t="shared" si="31"/>
        <v>0</v>
      </c>
      <c r="AE192" s="78" t="str">
        <f t="shared" si="18"/>
        <v/>
      </c>
      <c r="AF192" s="35" t="str">
        <f t="shared" si="19"/>
        <v/>
      </c>
      <c r="AG192" s="77" t="str">
        <f t="shared" si="20"/>
        <v/>
      </c>
      <c r="AH192" s="77" t="str">
        <f t="shared" si="21"/>
        <v/>
      </c>
      <c r="AI192" s="35">
        <f t="shared" si="22"/>
        <v>0</v>
      </c>
      <c r="AJ192" s="35">
        <f t="shared" si="23"/>
        <v>0</v>
      </c>
      <c r="AK192" s="35">
        <f t="shared" si="24"/>
        <v>0</v>
      </c>
      <c r="AL192" s="35">
        <f t="shared" si="25"/>
        <v>0</v>
      </c>
      <c r="AM192" s="35" t="n"/>
      <c r="AN192" s="44" t="str">
        <f t="shared" si="26"/>
        <v/>
      </c>
      <c r="AO192" s="44" t="str">
        <f t="shared" si="27"/>
        <v/>
      </c>
      <c r="AP192" s="35" t="str">
        <f>IF('DQE marché-cadre'!$D195="","",'DQE marché-cadre'!$D195)</f>
        <v/>
      </c>
      <c r="AQ192" s="35" t="str">
        <f>IF('DQE marché-cadre'!$E195="","",'DQE marché-cadre'!$E195)</f>
        <v/>
      </c>
      <c r="AR192" s="77" t="str">
        <f>DQE!$F195</f>
        <v/>
      </c>
      <c r="AS192" s="77" t="str">
        <f>BPDE!$G195</f>
        <v/>
      </c>
      <c r="AT192" s="35" t="str">
        <f t="shared" si="28"/>
        <v/>
      </c>
    </row>
    <row r="193">
      <c r="A193" s="35" t="str">
        <f>IF(BPU!$A196="","",BPU!$A196)</f>
        <v/>
      </c>
      <c r="B193" s="44" t="str">
        <f>IF(BPU!$B196="","",BPU!$B196)</f>
        <v/>
      </c>
      <c r="C193" s="35" t="str">
        <f>IF(BPU!$C196="","",BPU!$C196)</f>
        <v/>
      </c>
      <c r="D193" s="44" t="str">
        <f>IF(DQE!$D196="","",DQE!$D196)</f>
        <v/>
      </c>
      <c r="E193" s="37" t="str">
        <f>IF(BPU!$D196="","",BPU!$D196)</f>
        <v/>
      </c>
      <c r="F193" s="35" t="str">
        <f t="shared" si="0"/>
        <v/>
      </c>
      <c r="G193" s="44" t="str">
        <f t="shared" si="1"/>
        <v/>
      </c>
      <c r="H193" s="36" t="n"/>
      <c r="I193" s="23" t="n"/>
      <c r="J193" s="36" t="n"/>
      <c r="K193" s="36" t="n"/>
      <c r="L193" s="44" t="str">
        <f t="shared" si="2"/>
        <v/>
      </c>
      <c r="M193" s="35" t="str">
        <f t="shared" si="3"/>
        <v/>
      </c>
      <c r="N193" s="35" t="str">
        <f t="shared" si="4"/>
        <v/>
      </c>
      <c r="O193" s="35" t="str">
        <f t="shared" si="5"/>
        <v/>
      </c>
      <c r="P193" s="35" t="str">
        <f t="shared" si="6"/>
        <v/>
      </c>
      <c r="Q193" s="35" t="str">
        <f t="shared" si="7"/>
        <v/>
      </c>
      <c r="R193" s="35" t="str">
        <f t="shared" si="8"/>
        <v/>
      </c>
      <c r="S193" s="35" t="str">
        <f t="shared" si="9"/>
        <v/>
      </c>
      <c r="T193" s="35" t="str">
        <f t="shared" si="10"/>
        <v/>
      </c>
      <c r="U193" s="35" t="str">
        <f t="shared" si="11"/>
        <v/>
      </c>
      <c r="V193" s="35" t="str">
        <f t="shared" si="12"/>
        <v/>
      </c>
      <c r="W193" s="77" t="str">
        <f t="shared" si="13"/>
        <v/>
      </c>
      <c r="X193" s="35" t="str">
        <f t="shared" si="14"/>
        <v/>
      </c>
      <c r="Y193" s="35" t="str">
        <f t="shared" si="15"/>
        <v/>
      </c>
      <c r="Z193" s="35" t="str">
        <f t="shared" si="16"/>
        <v/>
      </c>
      <c r="AA193" s="35" t="str">
        <f t="shared" si="17"/>
        <v/>
      </c>
      <c r="AB193" s="77">
        <f t="shared" si="29"/>
        <v>6336</v>
      </c>
      <c r="AC193" s="77">
        <f t="shared" si="30"/>
        <v>0</v>
      </c>
      <c r="AD193" s="77">
        <f t="shared" si="31"/>
        <v>0</v>
      </c>
      <c r="AE193" s="78" t="str">
        <f t="shared" si="18"/>
        <v/>
      </c>
      <c r="AF193" s="35" t="str">
        <f t="shared" si="19"/>
        <v/>
      </c>
      <c r="AG193" s="77" t="str">
        <f t="shared" si="20"/>
        <v/>
      </c>
      <c r="AH193" s="77" t="str">
        <f t="shared" si="21"/>
        <v/>
      </c>
      <c r="AI193" s="35">
        <f t="shared" si="22"/>
        <v>0</v>
      </c>
      <c r="AJ193" s="35">
        <f t="shared" si="23"/>
        <v>0</v>
      </c>
      <c r="AK193" s="35">
        <f t="shared" si="24"/>
        <v>0</v>
      </c>
      <c r="AL193" s="35">
        <f t="shared" si="25"/>
        <v>0</v>
      </c>
      <c r="AM193" s="35" t="n"/>
      <c r="AN193" s="44" t="str">
        <f t="shared" si="26"/>
        <v/>
      </c>
      <c r="AO193" s="44" t="str">
        <f t="shared" si="27"/>
        <v/>
      </c>
      <c r="AP193" s="35" t="str">
        <f>IF('DQE marché-cadre'!$D196="","",'DQE marché-cadre'!$D196)</f>
        <v/>
      </c>
      <c r="AQ193" s="35" t="str">
        <f>IF('DQE marché-cadre'!$E196="","",'DQE marché-cadre'!$E196)</f>
        <v/>
      </c>
      <c r="AR193" s="77" t="str">
        <f>DQE!$F196</f>
        <v/>
      </c>
      <c r="AS193" s="77" t="str">
        <f>BPDE!$G196</f>
        <v/>
      </c>
      <c r="AT193" s="35" t="str">
        <f t="shared" si="28"/>
        <v/>
      </c>
    </row>
    <row r="194">
      <c r="A194" s="35" t="str">
        <f>IF(BPU!$A197="","",BPU!$A197)</f>
        <v/>
      </c>
      <c r="B194" s="44" t="str">
        <f>IF(BPU!$B197="","",BPU!$B197)</f>
        <v/>
      </c>
      <c r="C194" s="35" t="str">
        <f>IF(BPU!$C197="","",BPU!$C197)</f>
        <v/>
      </c>
      <c r="D194" s="44" t="str">
        <f>IF(DQE!$D197="","",DQE!$D197)</f>
        <v/>
      </c>
      <c r="E194" s="37" t="str">
        <f>IF(BPU!$D197="","",BPU!$D197)</f>
        <v/>
      </c>
      <c r="F194" s="35" t="str">
        <f t="shared" si="0"/>
        <v/>
      </c>
      <c r="G194" s="44" t="str">
        <f t="shared" si="1"/>
        <v/>
      </c>
      <c r="H194" s="36" t="n"/>
      <c r="I194" s="23" t="n"/>
      <c r="J194" s="36" t="n"/>
      <c r="K194" s="36" t="n"/>
      <c r="L194" s="44" t="str">
        <f t="shared" si="2"/>
        <v/>
      </c>
      <c r="M194" s="35" t="str">
        <f t="shared" si="3"/>
        <v/>
      </c>
      <c r="N194" s="35" t="str">
        <f t="shared" si="4"/>
        <v/>
      </c>
      <c r="O194" s="35" t="str">
        <f t="shared" si="5"/>
        <v/>
      </c>
      <c r="P194" s="35" t="str">
        <f t="shared" si="6"/>
        <v/>
      </c>
      <c r="Q194" s="35" t="str">
        <f t="shared" si="7"/>
        <v/>
      </c>
      <c r="R194" s="35" t="str">
        <f t="shared" si="8"/>
        <v/>
      </c>
      <c r="S194" s="35" t="str">
        <f t="shared" si="9"/>
        <v/>
      </c>
      <c r="T194" s="35" t="str">
        <f t="shared" si="10"/>
        <v/>
      </c>
      <c r="U194" s="35" t="str">
        <f t="shared" si="11"/>
        <v/>
      </c>
      <c r="V194" s="35" t="str">
        <f t="shared" si="12"/>
        <v/>
      </c>
      <c r="W194" s="77" t="str">
        <f t="shared" si="13"/>
        <v/>
      </c>
      <c r="X194" s="35" t="str">
        <f t="shared" si="14"/>
        <v/>
      </c>
      <c r="Y194" s="35" t="str">
        <f t="shared" si="15"/>
        <v/>
      </c>
      <c r="Z194" s="35" t="str">
        <f t="shared" si="16"/>
        <v/>
      </c>
      <c r="AA194" s="35" t="str">
        <f t="shared" si="17"/>
        <v/>
      </c>
      <c r="AB194" s="77">
        <f t="shared" si="29"/>
        <v>6336</v>
      </c>
      <c r="AC194" s="77">
        <f t="shared" si="30"/>
        <v>0</v>
      </c>
      <c r="AD194" s="77">
        <f t="shared" si="31"/>
        <v>0</v>
      </c>
      <c r="AE194" s="78" t="str">
        <f t="shared" si="18"/>
        <v/>
      </c>
      <c r="AF194" s="35" t="str">
        <f t="shared" si="19"/>
        <v/>
      </c>
      <c r="AG194" s="77" t="str">
        <f t="shared" si="20"/>
        <v/>
      </c>
      <c r="AH194" s="77" t="str">
        <f t="shared" si="21"/>
        <v/>
      </c>
      <c r="AI194" s="35">
        <f t="shared" si="22"/>
        <v>0</v>
      </c>
      <c r="AJ194" s="35">
        <f t="shared" si="23"/>
        <v>0</v>
      </c>
      <c r="AK194" s="35">
        <f t="shared" si="24"/>
        <v>0</v>
      </c>
      <c r="AL194" s="35">
        <f t="shared" si="25"/>
        <v>0</v>
      </c>
      <c r="AM194" s="35" t="n"/>
      <c r="AN194" s="44" t="str">
        <f t="shared" si="26"/>
        <v/>
      </c>
      <c r="AO194" s="44" t="str">
        <f t="shared" si="27"/>
        <v/>
      </c>
      <c r="AP194" s="35" t="str">
        <f>IF('DQE marché-cadre'!$D197="","",'DQE marché-cadre'!$D197)</f>
        <v/>
      </c>
      <c r="AQ194" s="35" t="str">
        <f>IF('DQE marché-cadre'!$E197="","",'DQE marché-cadre'!$E197)</f>
        <v/>
      </c>
      <c r="AR194" s="77" t="str">
        <f>DQE!$F197</f>
        <v/>
      </c>
      <c r="AS194" s="77" t="str">
        <f>BPDE!$G197</f>
        <v/>
      </c>
      <c r="AT194" s="35" t="str">
        <f t="shared" si="28"/>
        <v/>
      </c>
    </row>
    <row r="195">
      <c r="A195" s="35" t="str">
        <f>IF(BPU!$A198="","",BPU!$A198)</f>
        <v/>
      </c>
      <c r="B195" s="44" t="str">
        <f>IF(BPU!$B198="","",BPU!$B198)</f>
        <v/>
      </c>
      <c r="C195" s="35" t="str">
        <f>IF(BPU!$C198="","",BPU!$C198)</f>
        <v/>
      </c>
      <c r="D195" s="44" t="str">
        <f>IF(DQE!$D198="","",DQE!$D198)</f>
        <v/>
      </c>
      <c r="E195" s="37" t="str">
        <f>IF(BPU!$D198="","",BPU!$D198)</f>
        <v/>
      </c>
      <c r="F195" s="35" t="str">
        <f t="shared" si="0"/>
        <v/>
      </c>
      <c r="G195" s="44" t="str">
        <f t="shared" si="1"/>
        <v/>
      </c>
      <c r="H195" s="36" t="n"/>
      <c r="I195" s="23" t="n"/>
      <c r="J195" s="36" t="n"/>
      <c r="K195" s="36" t="n"/>
      <c r="L195" s="44" t="str">
        <f t="shared" si="2"/>
        <v/>
      </c>
      <c r="M195" s="35" t="str">
        <f t="shared" si="3"/>
        <v/>
      </c>
      <c r="N195" s="35" t="str">
        <f t="shared" si="4"/>
        <v/>
      </c>
      <c r="O195" s="35" t="str">
        <f t="shared" si="5"/>
        <v/>
      </c>
      <c r="P195" s="35" t="str">
        <f t="shared" si="6"/>
        <v/>
      </c>
      <c r="Q195" s="35" t="str">
        <f t="shared" si="7"/>
        <v/>
      </c>
      <c r="R195" s="35" t="str">
        <f t="shared" si="8"/>
        <v/>
      </c>
      <c r="S195" s="35" t="str">
        <f t="shared" si="9"/>
        <v/>
      </c>
      <c r="T195" s="35" t="str">
        <f t="shared" si="10"/>
        <v/>
      </c>
      <c r="U195" s="35" t="str">
        <f t="shared" si="11"/>
        <v/>
      </c>
      <c r="V195" s="35" t="str">
        <f t="shared" si="12"/>
        <v/>
      </c>
      <c r="W195" s="77" t="str">
        <f t="shared" si="13"/>
        <v/>
      </c>
      <c r="X195" s="35" t="str">
        <f t="shared" si="14"/>
        <v/>
      </c>
      <c r="Y195" s="35" t="str">
        <f t="shared" si="15"/>
        <v/>
      </c>
      <c r="Z195" s="35" t="str">
        <f t="shared" si="16"/>
        <v/>
      </c>
      <c r="AA195" s="35" t="str">
        <f t="shared" si="17"/>
        <v/>
      </c>
      <c r="AB195" s="77">
        <f t="shared" si="29"/>
        <v>6336</v>
      </c>
      <c r="AC195" s="77">
        <f t="shared" si="30"/>
        <v>0</v>
      </c>
      <c r="AD195" s="77">
        <f t="shared" si="31"/>
        <v>0</v>
      </c>
      <c r="AE195" s="78" t="str">
        <f t="shared" si="18"/>
        <v/>
      </c>
      <c r="AF195" s="35" t="str">
        <f t="shared" si="19"/>
        <v/>
      </c>
      <c r="AG195" s="77" t="str">
        <f t="shared" si="20"/>
        <v/>
      </c>
      <c r="AH195" s="77" t="str">
        <f t="shared" si="21"/>
        <v/>
      </c>
      <c r="AI195" s="35">
        <f t="shared" si="22"/>
        <v>0</v>
      </c>
      <c r="AJ195" s="35">
        <f t="shared" si="23"/>
        <v>0</v>
      </c>
      <c r="AK195" s="35">
        <f t="shared" si="24"/>
        <v>0</v>
      </c>
      <c r="AL195" s="35">
        <f t="shared" si="25"/>
        <v>0</v>
      </c>
      <c r="AM195" s="35" t="n"/>
      <c r="AN195" s="44" t="str">
        <f t="shared" si="26"/>
        <v/>
      </c>
      <c r="AO195" s="44" t="str">
        <f t="shared" si="27"/>
        <v/>
      </c>
      <c r="AP195" s="35" t="str">
        <f>IF('DQE marché-cadre'!$D198="","",'DQE marché-cadre'!$D198)</f>
        <v/>
      </c>
      <c r="AQ195" s="35" t="str">
        <f>IF('DQE marché-cadre'!$E198="","",'DQE marché-cadre'!$E198)</f>
        <v/>
      </c>
      <c r="AR195" s="77" t="str">
        <f>DQE!$F198</f>
        <v/>
      </c>
      <c r="AS195" s="77" t="str">
        <f>BPDE!$G198</f>
        <v/>
      </c>
      <c r="AT195" s="35" t="str">
        <f t="shared" si="28"/>
        <v/>
      </c>
    </row>
    <row r="196">
      <c r="A196" s="35" t="str">
        <f>IF(BPU!$A199="","",BPU!$A199)</f>
        <v/>
      </c>
      <c r="B196" s="44" t="str">
        <f>IF(BPU!$B199="","",BPU!$B199)</f>
        <v/>
      </c>
      <c r="C196" s="35" t="str">
        <f>IF(BPU!$C199="","",BPU!$C199)</f>
        <v/>
      </c>
      <c r="D196" s="44" t="str">
        <f>IF(DQE!$D199="","",DQE!$D199)</f>
        <v/>
      </c>
      <c r="E196" s="37" t="str">
        <f>IF(BPU!$D199="","",BPU!$D199)</f>
        <v/>
      </c>
      <c r="F196" s="35" t="str">
        <f t="shared" si="0"/>
        <v/>
      </c>
      <c r="G196" s="44" t="str">
        <f t="shared" si="1"/>
        <v/>
      </c>
      <c r="H196" s="36" t="n"/>
      <c r="I196" s="23" t="n"/>
      <c r="J196" s="36" t="n"/>
      <c r="K196" s="36" t="n"/>
      <c r="L196" s="44" t="str">
        <f t="shared" si="2"/>
        <v/>
      </c>
      <c r="M196" s="35" t="str">
        <f t="shared" si="3"/>
        <v/>
      </c>
      <c r="N196" s="35" t="str">
        <f t="shared" si="4"/>
        <v/>
      </c>
      <c r="O196" s="35" t="str">
        <f t="shared" si="5"/>
        <v/>
      </c>
      <c r="P196" s="35" t="str">
        <f t="shared" si="6"/>
        <v/>
      </c>
      <c r="Q196" s="35" t="str">
        <f t="shared" si="7"/>
        <v/>
      </c>
      <c r="R196" s="35" t="str">
        <f t="shared" si="8"/>
        <v/>
      </c>
      <c r="S196" s="35" t="str">
        <f t="shared" si="9"/>
        <v/>
      </c>
      <c r="T196" s="35" t="str">
        <f t="shared" si="10"/>
        <v/>
      </c>
      <c r="U196" s="35" t="str">
        <f t="shared" si="11"/>
        <v/>
      </c>
      <c r="V196" s="35" t="str">
        <f t="shared" si="12"/>
        <v/>
      </c>
      <c r="W196" s="77" t="str">
        <f t="shared" si="13"/>
        <v/>
      </c>
      <c r="X196" s="35" t="str">
        <f t="shared" si="14"/>
        <v/>
      </c>
      <c r="Y196" s="35" t="str">
        <f t="shared" si="15"/>
        <v/>
      </c>
      <c r="Z196" s="35" t="str">
        <f t="shared" si="16"/>
        <v/>
      </c>
      <c r="AA196" s="35" t="str">
        <f t="shared" si="17"/>
        <v/>
      </c>
      <c r="AB196" s="77">
        <f t="shared" si="29"/>
        <v>6336</v>
      </c>
      <c r="AC196" s="77">
        <f t="shared" si="30"/>
        <v>0</v>
      </c>
      <c r="AD196" s="77">
        <f t="shared" si="31"/>
        <v>0</v>
      </c>
      <c r="AE196" s="78" t="str">
        <f t="shared" si="18"/>
        <v/>
      </c>
      <c r="AF196" s="35" t="str">
        <f t="shared" si="19"/>
        <v/>
      </c>
      <c r="AG196" s="77" t="str">
        <f t="shared" si="20"/>
        <v/>
      </c>
      <c r="AH196" s="77" t="str">
        <f t="shared" si="21"/>
        <v/>
      </c>
      <c r="AI196" s="35">
        <f t="shared" si="22"/>
        <v>0</v>
      </c>
      <c r="AJ196" s="35">
        <f t="shared" si="23"/>
        <v>0</v>
      </c>
      <c r="AK196" s="35">
        <f t="shared" si="24"/>
        <v>0</v>
      </c>
      <c r="AL196" s="35">
        <f t="shared" si="25"/>
        <v>0</v>
      </c>
      <c r="AM196" s="35" t="n"/>
      <c r="AN196" s="44" t="str">
        <f t="shared" si="26"/>
        <v/>
      </c>
      <c r="AO196" s="44" t="str">
        <f t="shared" si="27"/>
        <v/>
      </c>
      <c r="AP196" s="35" t="str">
        <f>IF('DQE marché-cadre'!$D199="","",'DQE marché-cadre'!$D199)</f>
        <v/>
      </c>
      <c r="AQ196" s="35" t="str">
        <f>IF('DQE marché-cadre'!$E199="","",'DQE marché-cadre'!$E199)</f>
        <v/>
      </c>
      <c r="AR196" s="77" t="str">
        <f>DQE!$F199</f>
        <v/>
      </c>
      <c r="AS196" s="77" t="str">
        <f>BPDE!$G199</f>
        <v/>
      </c>
      <c r="AT196" s="35" t="str">
        <f t="shared" si="28"/>
        <v/>
      </c>
    </row>
    <row r="197">
      <c r="A197" s="35" t="str">
        <f>IF(BPU!$A200="","",BPU!$A200)</f>
        <v/>
      </c>
      <c r="B197" s="44" t="str">
        <f>IF(BPU!$B200="","",BPU!$B200)</f>
        <v/>
      </c>
      <c r="C197" s="35" t="str">
        <f>IF(BPU!$C200="","",BPU!$C200)</f>
        <v/>
      </c>
      <c r="D197" s="44" t="str">
        <f>IF(DQE!$D200="","",DQE!$D200)</f>
        <v/>
      </c>
      <c r="E197" s="37" t="str">
        <f>IF(BPU!$D200="","",BPU!$D200)</f>
        <v/>
      </c>
      <c r="F197" s="35" t="str">
        <f t="shared" si="0"/>
        <v/>
      </c>
      <c r="G197" s="44" t="str">
        <f t="shared" si="1"/>
        <v/>
      </c>
      <c r="H197" s="36" t="n"/>
      <c r="I197" s="23" t="n"/>
      <c r="J197" s="36" t="n"/>
      <c r="K197" s="36" t="n"/>
      <c r="L197" s="44" t="str">
        <f t="shared" si="2"/>
        <v/>
      </c>
      <c r="M197" s="35" t="str">
        <f t="shared" si="3"/>
        <v/>
      </c>
      <c r="N197" s="35" t="str">
        <f t="shared" si="4"/>
        <v/>
      </c>
      <c r="O197" s="35" t="str">
        <f t="shared" si="5"/>
        <v/>
      </c>
      <c r="P197" s="35" t="str">
        <f t="shared" si="6"/>
        <v/>
      </c>
      <c r="Q197" s="35" t="str">
        <f t="shared" si="7"/>
        <v/>
      </c>
      <c r="R197" s="35" t="str">
        <f t="shared" si="8"/>
        <v/>
      </c>
      <c r="S197" s="35" t="str">
        <f t="shared" si="9"/>
        <v/>
      </c>
      <c r="T197" s="35" t="str">
        <f t="shared" si="10"/>
        <v/>
      </c>
      <c r="U197" s="35" t="str">
        <f t="shared" si="11"/>
        <v/>
      </c>
      <c r="V197" s="35" t="str">
        <f t="shared" si="12"/>
        <v/>
      </c>
      <c r="W197" s="77" t="str">
        <f t="shared" si="13"/>
        <v/>
      </c>
      <c r="X197" s="35" t="str">
        <f t="shared" si="14"/>
        <v/>
      </c>
      <c r="Y197" s="35" t="str">
        <f t="shared" si="15"/>
        <v/>
      </c>
      <c r="Z197" s="35" t="str">
        <f t="shared" si="16"/>
        <v/>
      </c>
      <c r="AA197" s="35" t="str">
        <f t="shared" si="17"/>
        <v/>
      </c>
      <c r="AB197" s="77">
        <f t="shared" si="29"/>
        <v>6336</v>
      </c>
      <c r="AC197" s="77">
        <f t="shared" si="30"/>
        <v>0</v>
      </c>
      <c r="AD197" s="77">
        <f t="shared" si="31"/>
        <v>0</v>
      </c>
      <c r="AE197" s="78" t="str">
        <f t="shared" si="18"/>
        <v/>
      </c>
      <c r="AF197" s="35" t="str">
        <f t="shared" si="19"/>
        <v/>
      </c>
      <c r="AG197" s="77" t="str">
        <f t="shared" si="20"/>
        <v/>
      </c>
      <c r="AH197" s="77" t="str">
        <f t="shared" si="21"/>
        <v/>
      </c>
      <c r="AI197" s="35">
        <f t="shared" si="22"/>
        <v>0</v>
      </c>
      <c r="AJ197" s="35">
        <f t="shared" si="23"/>
        <v>0</v>
      </c>
      <c r="AK197" s="35">
        <f t="shared" si="24"/>
        <v>0</v>
      </c>
      <c r="AL197" s="35">
        <f t="shared" si="25"/>
        <v>0</v>
      </c>
      <c r="AM197" s="35" t="n"/>
      <c r="AN197" s="44" t="str">
        <f t="shared" si="26"/>
        <v/>
      </c>
      <c r="AO197" s="44" t="str">
        <f t="shared" si="27"/>
        <v/>
      </c>
      <c r="AP197" s="35" t="str">
        <f>IF('DQE marché-cadre'!$D200="","",'DQE marché-cadre'!$D200)</f>
        <v/>
      </c>
      <c r="AQ197" s="35" t="str">
        <f>IF('DQE marché-cadre'!$E200="","",'DQE marché-cadre'!$E200)</f>
        <v/>
      </c>
      <c r="AR197" s="77" t="str">
        <f>DQE!$F200</f>
        <v/>
      </c>
      <c r="AS197" s="77" t="str">
        <f>BPDE!$G200</f>
        <v/>
      </c>
      <c r="AT197" s="35" t="str">
        <f t="shared" si="28"/>
        <v/>
      </c>
    </row>
    <row r="198">
      <c r="A198" s="35" t="str">
        <f>IF(BPU!$A201="","",BPU!$A201)</f>
        <v/>
      </c>
      <c r="B198" s="44" t="str">
        <f>IF(BPU!$B201="","",BPU!$B201)</f>
        <v/>
      </c>
      <c r="C198" s="35" t="str">
        <f>IF(BPU!$C201="","",BPU!$C201)</f>
        <v/>
      </c>
      <c r="D198" s="44" t="str">
        <f>IF(DQE!$D201="","",DQE!$D201)</f>
        <v/>
      </c>
      <c r="E198" s="37" t="str">
        <f>IF(BPU!$D201="","",BPU!$D201)</f>
        <v/>
      </c>
      <c r="F198" s="35" t="str">
        <f t="shared" si="0"/>
        <v/>
      </c>
      <c r="G198" s="44" t="str">
        <f t="shared" si="1"/>
        <v/>
      </c>
      <c r="H198" s="36" t="n"/>
      <c r="I198" s="23" t="n"/>
      <c r="J198" s="36" t="n"/>
      <c r="K198" s="36" t="n"/>
      <c r="L198" s="44" t="str">
        <f t="shared" si="2"/>
        <v/>
      </c>
      <c r="M198" s="35" t="str">
        <f t="shared" si="3"/>
        <v/>
      </c>
      <c r="N198" s="35" t="str">
        <f t="shared" si="4"/>
        <v/>
      </c>
      <c r="O198" s="35" t="str">
        <f t="shared" si="5"/>
        <v/>
      </c>
      <c r="P198" s="35" t="str">
        <f t="shared" si="6"/>
        <v/>
      </c>
      <c r="Q198" s="35" t="str">
        <f t="shared" si="7"/>
        <v/>
      </c>
      <c r="R198" s="35" t="str">
        <f t="shared" si="8"/>
        <v/>
      </c>
      <c r="S198" s="35" t="str">
        <f t="shared" si="9"/>
        <v/>
      </c>
      <c r="T198" s="35" t="str">
        <f t="shared" si="10"/>
        <v/>
      </c>
      <c r="U198" s="35" t="str">
        <f t="shared" si="11"/>
        <v/>
      </c>
      <c r="V198" s="35" t="str">
        <f t="shared" si="12"/>
        <v/>
      </c>
      <c r="W198" s="77" t="str">
        <f t="shared" si="13"/>
        <v/>
      </c>
      <c r="X198" s="35" t="str">
        <f t="shared" si="14"/>
        <v/>
      </c>
      <c r="Y198" s="35" t="str">
        <f t="shared" si="15"/>
        <v/>
      </c>
      <c r="Z198" s="35" t="str">
        <f t="shared" si="16"/>
        <v/>
      </c>
      <c r="AA198" s="35" t="str">
        <f t="shared" si="17"/>
        <v/>
      </c>
      <c r="AB198" s="77">
        <f t="shared" si="29"/>
        <v>6336</v>
      </c>
      <c r="AC198" s="77">
        <f t="shared" si="30"/>
        <v>0</v>
      </c>
      <c r="AD198" s="77">
        <f t="shared" si="31"/>
        <v>0</v>
      </c>
      <c r="AE198" s="78" t="str">
        <f t="shared" si="18"/>
        <v/>
      </c>
      <c r="AF198" s="35" t="str">
        <f t="shared" si="19"/>
        <v/>
      </c>
      <c r="AG198" s="77" t="str">
        <f t="shared" si="20"/>
        <v/>
      </c>
      <c r="AH198" s="77" t="str">
        <f t="shared" si="21"/>
        <v/>
      </c>
      <c r="AI198" s="35">
        <f t="shared" si="22"/>
        <v>0</v>
      </c>
      <c r="AJ198" s="35">
        <f t="shared" si="23"/>
        <v>0</v>
      </c>
      <c r="AK198" s="35">
        <f t="shared" si="24"/>
        <v>0</v>
      </c>
      <c r="AL198" s="35">
        <f t="shared" si="25"/>
        <v>0</v>
      </c>
      <c r="AM198" s="35" t="n"/>
      <c r="AN198" s="44" t="str">
        <f t="shared" si="26"/>
        <v/>
      </c>
      <c r="AO198" s="44" t="str">
        <f t="shared" si="27"/>
        <v/>
      </c>
      <c r="AP198" s="35" t="str">
        <f>IF('DQE marché-cadre'!$D201="","",'DQE marché-cadre'!$D201)</f>
        <v/>
      </c>
      <c r="AQ198" s="35" t="str">
        <f>IF('DQE marché-cadre'!$E201="","",'DQE marché-cadre'!$E201)</f>
        <v/>
      </c>
      <c r="AR198" s="77" t="str">
        <f>DQE!$F201</f>
        <v/>
      </c>
      <c r="AS198" s="77" t="str">
        <f>BPDE!$G201</f>
        <v/>
      </c>
      <c r="AT198" s="35" t="str">
        <f t="shared" si="28"/>
        <v/>
      </c>
    </row>
    <row r="199">
      <c r="A199" s="35" t="str">
        <f>IF(BPU!$A202="","",BPU!$A202)</f>
        <v/>
      </c>
      <c r="B199" s="44" t="str">
        <f>IF(BPU!$B202="","",BPU!$B202)</f>
        <v/>
      </c>
      <c r="C199" s="35" t="str">
        <f>IF(BPU!$C202="","",BPU!$C202)</f>
        <v/>
      </c>
      <c r="D199" s="44" t="str">
        <f>IF(DQE!$D202="","",DQE!$D202)</f>
        <v/>
      </c>
      <c r="E199" s="37" t="str">
        <f>IF(BPU!$D202="","",BPU!$D202)</f>
        <v/>
      </c>
      <c r="F199" s="35" t="str">
        <f t="shared" si="0"/>
        <v/>
      </c>
      <c r="G199" s="44" t="str">
        <f t="shared" si="1"/>
        <v/>
      </c>
      <c r="H199" s="36" t="n"/>
      <c r="I199" s="23" t="n"/>
      <c r="J199" s="36" t="n"/>
      <c r="K199" s="36" t="n"/>
      <c r="L199" s="44" t="str">
        <f t="shared" si="2"/>
        <v/>
      </c>
      <c r="M199" s="35" t="str">
        <f t="shared" si="3"/>
        <v/>
      </c>
      <c r="N199" s="35" t="str">
        <f t="shared" si="4"/>
        <v/>
      </c>
      <c r="O199" s="35" t="str">
        <f t="shared" si="5"/>
        <v/>
      </c>
      <c r="P199" s="35" t="str">
        <f t="shared" si="6"/>
        <v/>
      </c>
      <c r="Q199" s="35" t="str">
        <f t="shared" si="7"/>
        <v/>
      </c>
      <c r="R199" s="35" t="str">
        <f t="shared" si="8"/>
        <v/>
      </c>
      <c r="S199" s="35" t="str">
        <f t="shared" si="9"/>
        <v/>
      </c>
      <c r="T199" s="35" t="str">
        <f t="shared" si="10"/>
        <v/>
      </c>
      <c r="U199" s="35" t="str">
        <f t="shared" si="11"/>
        <v/>
      </c>
      <c r="V199" s="35" t="str">
        <f t="shared" si="12"/>
        <v/>
      </c>
      <c r="W199" s="77" t="str">
        <f t="shared" si="13"/>
        <v/>
      </c>
      <c r="X199" s="35" t="str">
        <f t="shared" si="14"/>
        <v/>
      </c>
      <c r="Y199" s="35" t="str">
        <f t="shared" si="15"/>
        <v/>
      </c>
      <c r="Z199" s="35" t="str">
        <f t="shared" si="16"/>
        <v/>
      </c>
      <c r="AA199" s="35" t="str">
        <f t="shared" si="17"/>
        <v/>
      </c>
      <c r="AB199" s="77">
        <f t="shared" si="29"/>
        <v>6336</v>
      </c>
      <c r="AC199" s="77">
        <f t="shared" si="30"/>
        <v>0</v>
      </c>
      <c r="AD199" s="77">
        <f t="shared" si="31"/>
        <v>0</v>
      </c>
      <c r="AE199" s="78" t="str">
        <f t="shared" si="18"/>
        <v/>
      </c>
      <c r="AF199" s="35" t="str">
        <f t="shared" si="19"/>
        <v/>
      </c>
      <c r="AG199" s="77" t="str">
        <f t="shared" si="20"/>
        <v/>
      </c>
      <c r="AH199" s="77" t="str">
        <f t="shared" si="21"/>
        <v/>
      </c>
      <c r="AI199" s="35">
        <f t="shared" si="22"/>
        <v>0</v>
      </c>
      <c r="AJ199" s="35">
        <f t="shared" si="23"/>
        <v>0</v>
      </c>
      <c r="AK199" s="35">
        <f t="shared" si="24"/>
        <v>0</v>
      </c>
      <c r="AL199" s="35">
        <f t="shared" si="25"/>
        <v>0</v>
      </c>
      <c r="AM199" s="35" t="n"/>
      <c r="AN199" s="44" t="str">
        <f t="shared" si="26"/>
        <v/>
      </c>
      <c r="AO199" s="44" t="str">
        <f t="shared" si="27"/>
        <v/>
      </c>
      <c r="AP199" s="35" t="str">
        <f>IF('DQE marché-cadre'!$D202="","",'DQE marché-cadre'!$D202)</f>
        <v/>
      </c>
      <c r="AQ199" s="35" t="str">
        <f>IF('DQE marché-cadre'!$E202="","",'DQE marché-cadre'!$E202)</f>
        <v/>
      </c>
      <c r="AR199" s="77" t="str">
        <f>DQE!$F202</f>
        <v/>
      </c>
      <c r="AS199" s="77" t="str">
        <f>BPDE!$G202</f>
        <v/>
      </c>
      <c r="AT199" s="35" t="str">
        <f t="shared" si="28"/>
        <v/>
      </c>
    </row>
    <row r="200">
      <c r="A200" s="35" t="str">
        <f>IF(BPU!$A203="","",BPU!$A203)</f>
        <v/>
      </c>
      <c r="B200" s="44" t="str">
        <f>IF(BPU!$B203="","",BPU!$B203)</f>
        <v/>
      </c>
      <c r="C200" s="35" t="str">
        <f>IF(BPU!$C203="","",BPU!$C203)</f>
        <v/>
      </c>
      <c r="D200" s="44" t="str">
        <f>IF(DQE!$D203="","",DQE!$D203)</f>
        <v/>
      </c>
      <c r="E200" s="37" t="str">
        <f>IF(BPU!$D203="","",BPU!$D203)</f>
        <v/>
      </c>
      <c r="F200" s="35" t="str">
        <f t="shared" si="0"/>
        <v/>
      </c>
      <c r="G200" s="44" t="str">
        <f t="shared" si="1"/>
        <v/>
      </c>
      <c r="H200" s="36" t="n"/>
      <c r="I200" s="23" t="n"/>
      <c r="J200" s="36" t="n"/>
      <c r="K200" s="36" t="n"/>
      <c r="L200" s="44" t="str">
        <f t="shared" si="2"/>
        <v/>
      </c>
      <c r="M200" s="35" t="str">
        <f t="shared" si="3"/>
        <v/>
      </c>
      <c r="N200" s="35" t="str">
        <f t="shared" si="4"/>
        <v/>
      </c>
      <c r="O200" s="35" t="str">
        <f t="shared" si="5"/>
        <v/>
      </c>
      <c r="P200" s="35" t="str">
        <f t="shared" si="6"/>
        <v/>
      </c>
      <c r="Q200" s="35" t="str">
        <f t="shared" si="7"/>
        <v/>
      </c>
      <c r="R200" s="35" t="str">
        <f t="shared" si="8"/>
        <v/>
      </c>
      <c r="S200" s="35" t="str">
        <f t="shared" si="9"/>
        <v/>
      </c>
      <c r="T200" s="35" t="str">
        <f t="shared" si="10"/>
        <v/>
      </c>
      <c r="U200" s="35" t="str">
        <f t="shared" si="11"/>
        <v/>
      </c>
      <c r="V200" s="35" t="str">
        <f t="shared" si="12"/>
        <v/>
      </c>
      <c r="W200" s="77" t="str">
        <f t="shared" si="13"/>
        <v/>
      </c>
      <c r="X200" s="35" t="str">
        <f t="shared" si="14"/>
        <v/>
      </c>
      <c r="Y200" s="35" t="str">
        <f t="shared" si="15"/>
        <v/>
      </c>
      <c r="Z200" s="35" t="str">
        <f t="shared" si="16"/>
        <v/>
      </c>
      <c r="AA200" s="35" t="str">
        <f t="shared" si="17"/>
        <v/>
      </c>
      <c r="AB200" s="77">
        <f t="shared" si="29"/>
        <v>6336</v>
      </c>
      <c r="AC200" s="77">
        <f t="shared" si="30"/>
        <v>0</v>
      </c>
      <c r="AD200" s="77">
        <f t="shared" si="31"/>
        <v>0</v>
      </c>
      <c r="AE200" s="78" t="str">
        <f t="shared" si="18"/>
        <v/>
      </c>
      <c r="AF200" s="35" t="str">
        <f t="shared" si="19"/>
        <v/>
      </c>
      <c r="AG200" s="77" t="str">
        <f t="shared" si="20"/>
        <v/>
      </c>
      <c r="AH200" s="77" t="str">
        <f t="shared" si="21"/>
        <v/>
      </c>
      <c r="AI200" s="35">
        <f t="shared" si="22"/>
        <v>0</v>
      </c>
      <c r="AJ200" s="35">
        <f t="shared" si="23"/>
        <v>0</v>
      </c>
      <c r="AK200" s="35">
        <f t="shared" si="24"/>
        <v>0</v>
      </c>
      <c r="AL200" s="35">
        <f t="shared" si="25"/>
        <v>0</v>
      </c>
      <c r="AM200" s="35" t="n"/>
      <c r="AN200" s="44" t="str">
        <f t="shared" si="26"/>
        <v/>
      </c>
      <c r="AO200" s="44" t="str">
        <f t="shared" si="27"/>
        <v/>
      </c>
      <c r="AP200" s="35" t="str">
        <f>IF('DQE marché-cadre'!$D203="","",'DQE marché-cadre'!$D203)</f>
        <v/>
      </c>
      <c r="AQ200" s="35" t="str">
        <f>IF('DQE marché-cadre'!$E203="","",'DQE marché-cadre'!$E203)</f>
        <v/>
      </c>
      <c r="AR200" s="77" t="str">
        <f>DQE!$F203</f>
        <v/>
      </c>
      <c r="AS200" s="77" t="str">
        <f>BPDE!$G203</f>
        <v/>
      </c>
      <c r="AT200" s="35" t="str">
        <f t="shared" si="28"/>
        <v/>
      </c>
    </row>
    <row r="201">
      <c r="A201" s="35" t="str">
        <f>IF(BPU!$A204="","",BPU!$A204)</f>
        <v/>
      </c>
      <c r="B201" s="44" t="str">
        <f>IF(BPU!$B204="","",BPU!$B204)</f>
        <v/>
      </c>
      <c r="C201" s="35" t="str">
        <f>IF(BPU!$C204="","",BPU!$C204)</f>
        <v/>
      </c>
      <c r="D201" s="44" t="str">
        <f>IF(DQE!$D204="","",DQE!$D204)</f>
        <v/>
      </c>
      <c r="E201" s="37" t="str">
        <f>IF(BPU!$D204="","",BPU!$D204)</f>
        <v/>
      </c>
      <c r="F201" s="35" t="str">
        <f t="shared" si="0"/>
        <v/>
      </c>
      <c r="G201" s="44" t="str">
        <f t="shared" si="1"/>
        <v/>
      </c>
      <c r="H201" s="36" t="n"/>
      <c r="I201" s="23" t="n"/>
      <c r="J201" s="36" t="n"/>
      <c r="K201" s="36" t="n"/>
      <c r="L201" s="44" t="str">
        <f t="shared" si="2"/>
        <v/>
      </c>
      <c r="M201" s="35" t="str">
        <f t="shared" si="3"/>
        <v/>
      </c>
      <c r="N201" s="35" t="str">
        <f t="shared" si="4"/>
        <v/>
      </c>
      <c r="O201" s="35" t="str">
        <f t="shared" si="5"/>
        <v/>
      </c>
      <c r="P201" s="35" t="str">
        <f t="shared" si="6"/>
        <v/>
      </c>
      <c r="Q201" s="35" t="str">
        <f t="shared" si="7"/>
        <v/>
      </c>
      <c r="R201" s="35" t="str">
        <f t="shared" si="8"/>
        <v/>
      </c>
      <c r="S201" s="35" t="str">
        <f t="shared" si="9"/>
        <v/>
      </c>
      <c r="T201" s="35" t="str">
        <f t="shared" si="10"/>
        <v/>
      </c>
      <c r="U201" s="35" t="str">
        <f t="shared" si="11"/>
        <v/>
      </c>
      <c r="V201" s="35" t="str">
        <f t="shared" si="12"/>
        <v/>
      </c>
      <c r="W201" s="77" t="str">
        <f t="shared" si="13"/>
        <v/>
      </c>
      <c r="X201" s="35" t="str">
        <f t="shared" si="14"/>
        <v/>
      </c>
      <c r="Y201" s="35" t="str">
        <f t="shared" si="15"/>
        <v/>
      </c>
      <c r="Z201" s="35" t="str">
        <f t="shared" si="16"/>
        <v/>
      </c>
      <c r="AA201" s="35" t="str">
        <f t="shared" si="17"/>
        <v/>
      </c>
      <c r="AB201" s="77">
        <f t="shared" si="29"/>
        <v>6336</v>
      </c>
      <c r="AC201" s="77">
        <f t="shared" si="30"/>
        <v>0</v>
      </c>
      <c r="AD201" s="77">
        <f t="shared" si="31"/>
        <v>0</v>
      </c>
      <c r="AE201" s="78" t="str">
        <f t="shared" si="18"/>
        <v/>
      </c>
      <c r="AF201" s="35" t="str">
        <f t="shared" si="19"/>
        <v/>
      </c>
      <c r="AG201" s="77" t="str">
        <f t="shared" si="20"/>
        <v/>
      </c>
      <c r="AH201" s="77" t="str">
        <f t="shared" si="21"/>
        <v/>
      </c>
      <c r="AI201" s="35">
        <f t="shared" si="22"/>
        <v>0</v>
      </c>
      <c r="AJ201" s="35">
        <f t="shared" si="23"/>
        <v>0</v>
      </c>
      <c r="AK201" s="35">
        <f t="shared" si="24"/>
        <v>0</v>
      </c>
      <c r="AL201" s="35">
        <f t="shared" si="25"/>
        <v>0</v>
      </c>
      <c r="AM201" s="35" t="n"/>
      <c r="AN201" s="44" t="str">
        <f t="shared" si="26"/>
        <v/>
      </c>
      <c r="AO201" s="44" t="str">
        <f t="shared" si="27"/>
        <v/>
      </c>
      <c r="AP201" s="35" t="str">
        <f>IF('DQE marché-cadre'!$D204="","",'DQE marché-cadre'!$D204)</f>
        <v/>
      </c>
      <c r="AQ201" s="35" t="str">
        <f>IF('DQE marché-cadre'!$E204="","",'DQE marché-cadre'!$E204)</f>
        <v/>
      </c>
      <c r="AR201" s="77" t="str">
        <f>DQE!$F204</f>
        <v/>
      </c>
      <c r="AS201" s="77" t="str">
        <f>BPDE!$G204</f>
        <v/>
      </c>
      <c r="AT201" s="35" t="str">
        <f t="shared" si="28"/>
        <v/>
      </c>
    </row>
    <row r="202">
      <c r="A202" s="35" t="str">
        <f>IF(BPU!$A205="","",BPU!$A205)</f>
        <v/>
      </c>
      <c r="B202" s="44" t="str">
        <f>IF(BPU!$B205="","",BPU!$B205)</f>
        <v/>
      </c>
      <c r="C202" s="35" t="str">
        <f>IF(BPU!$C205="","",BPU!$C205)</f>
        <v/>
      </c>
      <c r="D202" s="44" t="str">
        <f>IF(DQE!$D205="","",DQE!$D205)</f>
        <v/>
      </c>
      <c r="E202" s="37" t="str">
        <f>IF(BPU!$D205="","",BPU!$D205)</f>
        <v/>
      </c>
      <c r="F202" s="35" t="str">
        <f t="shared" si="0"/>
        <v/>
      </c>
      <c r="G202" s="44" t="str">
        <f t="shared" si="1"/>
        <v/>
      </c>
      <c r="H202" s="36" t="n"/>
      <c r="I202" s="23" t="n"/>
      <c r="J202" s="36" t="n"/>
      <c r="K202" s="36" t="n"/>
      <c r="L202" s="44" t="str">
        <f t="shared" si="2"/>
        <v/>
      </c>
      <c r="M202" s="35" t="str">
        <f t="shared" si="3"/>
        <v/>
      </c>
      <c r="N202" s="35" t="str">
        <f t="shared" si="4"/>
        <v/>
      </c>
      <c r="O202" s="35" t="str">
        <f t="shared" si="5"/>
        <v/>
      </c>
      <c r="P202" s="35" t="str">
        <f t="shared" si="6"/>
        <v/>
      </c>
      <c r="Q202" s="35" t="str">
        <f t="shared" si="7"/>
        <v/>
      </c>
      <c r="R202" s="35" t="str">
        <f t="shared" si="8"/>
        <v/>
      </c>
      <c r="S202" s="35" t="str">
        <f t="shared" si="9"/>
        <v/>
      </c>
      <c r="T202" s="35" t="str">
        <f t="shared" si="10"/>
        <v/>
      </c>
      <c r="U202" s="35" t="str">
        <f t="shared" si="11"/>
        <v/>
      </c>
      <c r="V202" s="35" t="str">
        <f t="shared" si="12"/>
        <v/>
      </c>
      <c r="W202" s="77" t="str">
        <f t="shared" si="13"/>
        <v/>
      </c>
      <c r="X202" s="35" t="str">
        <f t="shared" si="14"/>
        <v/>
      </c>
      <c r="Y202" s="35" t="str">
        <f t="shared" si="15"/>
        <v/>
      </c>
      <c r="Z202" s="35" t="str">
        <f t="shared" si="16"/>
        <v/>
      </c>
      <c r="AA202" s="35" t="str">
        <f t="shared" si="17"/>
        <v/>
      </c>
      <c r="AB202" s="77">
        <f t="shared" si="29"/>
        <v>6336</v>
      </c>
      <c r="AC202" s="77">
        <f t="shared" si="30"/>
        <v>0</v>
      </c>
      <c r="AD202" s="77">
        <f t="shared" si="31"/>
        <v>0</v>
      </c>
      <c r="AE202" s="78" t="str">
        <f t="shared" si="18"/>
        <v/>
      </c>
      <c r="AF202" s="35" t="str">
        <f t="shared" si="19"/>
        <v/>
      </c>
      <c r="AG202" s="77" t="str">
        <f t="shared" si="20"/>
        <v/>
      </c>
      <c r="AH202" s="77" t="str">
        <f t="shared" si="21"/>
        <v/>
      </c>
      <c r="AI202" s="35">
        <f t="shared" si="22"/>
        <v>0</v>
      </c>
      <c r="AJ202" s="35">
        <f t="shared" si="23"/>
        <v>0</v>
      </c>
      <c r="AK202" s="35">
        <f t="shared" si="24"/>
        <v>0</v>
      </c>
      <c r="AL202" s="35">
        <f t="shared" si="25"/>
        <v>0</v>
      </c>
      <c r="AM202" s="35" t="n"/>
      <c r="AN202" s="44" t="str">
        <f t="shared" si="26"/>
        <v/>
      </c>
      <c r="AO202" s="44" t="str">
        <f t="shared" si="27"/>
        <v/>
      </c>
      <c r="AP202" s="35" t="str">
        <f>IF('DQE marché-cadre'!$D205="","",'DQE marché-cadre'!$D205)</f>
        <v/>
      </c>
      <c r="AQ202" s="35" t="str">
        <f>IF('DQE marché-cadre'!$E205="","",'DQE marché-cadre'!$E205)</f>
        <v/>
      </c>
      <c r="AR202" s="77" t="str">
        <f>DQE!$F205</f>
        <v/>
      </c>
      <c r="AS202" s="77" t="str">
        <f>BPDE!$G205</f>
        <v/>
      </c>
      <c r="AT202" s="35" t="str">
        <f t="shared" si="28"/>
        <v/>
      </c>
    </row>
    <row r="203">
      <c r="A203" s="35" t="str">
        <f>IF(BPU!$A206="","",BPU!$A206)</f>
        <v/>
      </c>
      <c r="B203" s="44" t="str">
        <f>IF(BPU!$B206="","",BPU!$B206)</f>
        <v/>
      </c>
      <c r="C203" s="35" t="str">
        <f>IF(BPU!$C206="","",BPU!$C206)</f>
        <v/>
      </c>
      <c r="D203" s="44" t="str">
        <f>IF(DQE!$D206="","",DQE!$D206)</f>
        <v/>
      </c>
      <c r="E203" s="37" t="str">
        <f>IF(BPU!$D206="","",BPU!$D206)</f>
        <v/>
      </c>
      <c r="F203" s="35" t="str">
        <f t="shared" si="0"/>
        <v/>
      </c>
      <c r="G203" s="44" t="str">
        <f t="shared" si="1"/>
        <v/>
      </c>
      <c r="H203" s="36" t="n"/>
      <c r="I203" s="23" t="n"/>
      <c r="J203" s="36" t="n"/>
      <c r="K203" s="36" t="n"/>
      <c r="L203" s="44" t="str">
        <f t="shared" si="2"/>
        <v/>
      </c>
      <c r="M203" s="35" t="str">
        <f t="shared" si="3"/>
        <v/>
      </c>
      <c r="N203" s="35" t="str">
        <f t="shared" si="4"/>
        <v/>
      </c>
      <c r="O203" s="35" t="str">
        <f t="shared" si="5"/>
        <v/>
      </c>
      <c r="P203" s="35" t="str">
        <f t="shared" si="6"/>
        <v/>
      </c>
      <c r="Q203" s="35" t="str">
        <f t="shared" si="7"/>
        <v/>
      </c>
      <c r="R203" s="35" t="str">
        <f t="shared" si="8"/>
        <v/>
      </c>
      <c r="S203" s="35" t="str">
        <f t="shared" si="9"/>
        <v/>
      </c>
      <c r="T203" s="35" t="str">
        <f t="shared" si="10"/>
        <v/>
      </c>
      <c r="U203" s="35" t="str">
        <f t="shared" si="11"/>
        <v/>
      </c>
      <c r="V203" s="35" t="str">
        <f t="shared" si="12"/>
        <v/>
      </c>
      <c r="W203" s="77" t="str">
        <f t="shared" si="13"/>
        <v/>
      </c>
      <c r="X203" s="35" t="str">
        <f t="shared" si="14"/>
        <v/>
      </c>
      <c r="Y203" s="35" t="str">
        <f t="shared" si="15"/>
        <v/>
      </c>
      <c r="Z203" s="35" t="str">
        <f t="shared" si="16"/>
        <v/>
      </c>
      <c r="AA203" s="35" t="str">
        <f t="shared" si="17"/>
        <v/>
      </c>
      <c r="AB203" s="77">
        <f t="shared" si="29"/>
        <v>6336</v>
      </c>
      <c r="AC203" s="77">
        <f t="shared" si="30"/>
        <v>0</v>
      </c>
      <c r="AD203" s="77">
        <f t="shared" si="31"/>
        <v>0</v>
      </c>
      <c r="AE203" s="78" t="str">
        <f t="shared" si="18"/>
        <v/>
      </c>
      <c r="AF203" s="35" t="str">
        <f t="shared" si="19"/>
        <v/>
      </c>
      <c r="AG203" s="77" t="str">
        <f t="shared" si="20"/>
        <v/>
      </c>
      <c r="AH203" s="77" t="str">
        <f t="shared" si="21"/>
        <v/>
      </c>
      <c r="AI203" s="35">
        <f t="shared" si="22"/>
        <v>0</v>
      </c>
      <c r="AJ203" s="35">
        <f t="shared" si="23"/>
        <v>0</v>
      </c>
      <c r="AK203" s="35">
        <f t="shared" si="24"/>
        <v>0</v>
      </c>
      <c r="AL203" s="35">
        <f t="shared" si="25"/>
        <v>0</v>
      </c>
      <c r="AM203" s="35" t="n"/>
      <c r="AN203" s="44" t="str">
        <f t="shared" si="26"/>
        <v/>
      </c>
      <c r="AO203" s="44" t="str">
        <f t="shared" si="27"/>
        <v/>
      </c>
      <c r="AP203" s="35" t="str">
        <f>IF('DQE marché-cadre'!$D206="","",'DQE marché-cadre'!$D206)</f>
        <v/>
      </c>
      <c r="AQ203" s="35" t="str">
        <f>IF('DQE marché-cadre'!$E206="","",'DQE marché-cadre'!$E206)</f>
        <v/>
      </c>
      <c r="AR203" s="77" t="str">
        <f>DQE!$F206</f>
        <v/>
      </c>
      <c r="AS203" s="77" t="str">
        <f>BPDE!$G206</f>
        <v/>
      </c>
      <c r="AT203" s="35" t="str">
        <f t="shared" si="28"/>
        <v/>
      </c>
    </row>
    <row r="204">
      <c r="A204" s="35" t="str">
        <f>IF(BPU!$A207="","",BPU!$A207)</f>
        <v/>
      </c>
      <c r="B204" s="44" t="str">
        <f>IF(BPU!$B207="","",BPU!$B207)</f>
        <v/>
      </c>
      <c r="C204" s="35" t="str">
        <f>IF(BPU!$C207="","",BPU!$C207)</f>
        <v/>
      </c>
      <c r="D204" s="44" t="str">
        <f>IF(DQE!$D207="","",DQE!$D207)</f>
        <v/>
      </c>
      <c r="E204" s="37" t="str">
        <f>IF(BPU!$D207="","",BPU!$D207)</f>
        <v/>
      </c>
      <c r="F204" s="35" t="str">
        <f t="shared" si="0"/>
        <v/>
      </c>
      <c r="G204" s="44" t="str">
        <f t="shared" si="1"/>
        <v/>
      </c>
      <c r="H204" s="36" t="n"/>
      <c r="I204" s="23" t="n"/>
      <c r="J204" s="36" t="n"/>
      <c r="K204" s="36" t="n"/>
      <c r="L204" s="44" t="str">
        <f t="shared" si="2"/>
        <v/>
      </c>
      <c r="M204" s="35" t="str">
        <f t="shared" si="3"/>
        <v/>
      </c>
      <c r="N204" s="35" t="str">
        <f t="shared" si="4"/>
        <v/>
      </c>
      <c r="O204" s="35" t="str">
        <f t="shared" si="5"/>
        <v/>
      </c>
      <c r="P204" s="35" t="str">
        <f t="shared" si="6"/>
        <v/>
      </c>
      <c r="Q204" s="35" t="str">
        <f t="shared" si="7"/>
        <v/>
      </c>
      <c r="R204" s="35" t="str">
        <f t="shared" si="8"/>
        <v/>
      </c>
      <c r="S204" s="35" t="str">
        <f t="shared" si="9"/>
        <v/>
      </c>
      <c r="T204" s="35" t="str">
        <f t="shared" si="10"/>
        <v/>
      </c>
      <c r="U204" s="35" t="str">
        <f t="shared" si="11"/>
        <v/>
      </c>
      <c r="V204" s="35" t="str">
        <f t="shared" si="12"/>
        <v/>
      </c>
      <c r="W204" s="77" t="str">
        <f t="shared" si="13"/>
        <v/>
      </c>
      <c r="X204" s="35" t="str">
        <f t="shared" si="14"/>
        <v/>
      </c>
      <c r="Y204" s="35" t="str">
        <f t="shared" si="15"/>
        <v/>
      </c>
      <c r="Z204" s="35" t="str">
        <f t="shared" si="16"/>
        <v/>
      </c>
      <c r="AA204" s="35" t="str">
        <f t="shared" si="17"/>
        <v/>
      </c>
      <c r="AB204" s="77">
        <f t="shared" si="29"/>
        <v>6336</v>
      </c>
      <c r="AC204" s="77">
        <f t="shared" si="30"/>
        <v>0</v>
      </c>
      <c r="AD204" s="77">
        <f t="shared" si="31"/>
        <v>0</v>
      </c>
      <c r="AE204" s="78" t="str">
        <f t="shared" si="18"/>
        <v/>
      </c>
      <c r="AF204" s="35" t="str">
        <f t="shared" si="19"/>
        <v/>
      </c>
      <c r="AG204" s="77" t="str">
        <f t="shared" si="20"/>
        <v/>
      </c>
      <c r="AH204" s="77" t="str">
        <f t="shared" si="21"/>
        <v/>
      </c>
      <c r="AI204" s="35">
        <f t="shared" si="22"/>
        <v>0</v>
      </c>
      <c r="AJ204" s="35">
        <f t="shared" si="23"/>
        <v>0</v>
      </c>
      <c r="AK204" s="35">
        <f t="shared" si="24"/>
        <v>0</v>
      </c>
      <c r="AL204" s="35">
        <f t="shared" si="25"/>
        <v>0</v>
      </c>
      <c r="AM204" s="35" t="n"/>
      <c r="AN204" s="44" t="str">
        <f t="shared" si="26"/>
        <v/>
      </c>
      <c r="AO204" s="44" t="str">
        <f t="shared" si="27"/>
        <v/>
      </c>
      <c r="AP204" s="35" t="str">
        <f>IF('DQE marché-cadre'!$D207="","",'DQE marché-cadre'!$D207)</f>
        <v/>
      </c>
      <c r="AQ204" s="35" t="str">
        <f>IF('DQE marché-cadre'!$E207="","",'DQE marché-cadre'!$E207)</f>
        <v/>
      </c>
      <c r="AR204" s="77" t="str">
        <f>DQE!$F207</f>
        <v/>
      </c>
      <c r="AS204" s="77" t="str">
        <f>BPDE!$G207</f>
        <v/>
      </c>
      <c r="AT204" s="35" t="str">
        <f t="shared" si="28"/>
        <v/>
      </c>
    </row>
    <row r="205">
      <c r="A205" s="35" t="str">
        <f>IF(BPU!$A208="","",BPU!$A208)</f>
        <v/>
      </c>
      <c r="B205" s="44" t="str">
        <f>IF(BPU!$B208="","",BPU!$B208)</f>
        <v/>
      </c>
      <c r="C205" s="35" t="str">
        <f>IF(BPU!$C208="","",BPU!$C208)</f>
        <v/>
      </c>
      <c r="D205" s="44" t="str">
        <f>IF(DQE!$D208="","",DQE!$D208)</f>
        <v/>
      </c>
      <c r="E205" s="37" t="str">
        <f>IF(BPU!$D208="","",BPU!$D208)</f>
        <v/>
      </c>
      <c r="F205" s="35" t="str">
        <f t="shared" si="0"/>
        <v/>
      </c>
      <c r="G205" s="44" t="str">
        <f t="shared" si="1"/>
        <v/>
      </c>
      <c r="H205" s="36" t="n"/>
      <c r="I205" s="23" t="n"/>
      <c r="J205" s="36" t="n"/>
      <c r="K205" s="36" t="n"/>
      <c r="L205" s="44" t="str">
        <f t="shared" si="2"/>
        <v/>
      </c>
      <c r="M205" s="35" t="str">
        <f t="shared" si="3"/>
        <v/>
      </c>
      <c r="N205" s="35" t="str">
        <f t="shared" si="4"/>
        <v/>
      </c>
      <c r="O205" s="35" t="str">
        <f t="shared" si="5"/>
        <v/>
      </c>
      <c r="P205" s="35" t="str">
        <f t="shared" si="6"/>
        <v/>
      </c>
      <c r="Q205" s="35" t="str">
        <f t="shared" si="7"/>
        <v/>
      </c>
      <c r="R205" s="35" t="str">
        <f t="shared" si="8"/>
        <v/>
      </c>
      <c r="S205" s="35" t="str">
        <f t="shared" si="9"/>
        <v/>
      </c>
      <c r="T205" s="35" t="str">
        <f t="shared" si="10"/>
        <v/>
      </c>
      <c r="U205" s="35" t="str">
        <f t="shared" si="11"/>
        <v/>
      </c>
      <c r="V205" s="35" t="str">
        <f t="shared" si="12"/>
        <v/>
      </c>
      <c r="W205" s="77" t="str">
        <f t="shared" si="13"/>
        <v/>
      </c>
      <c r="X205" s="35" t="str">
        <f t="shared" si="14"/>
        <v/>
      </c>
      <c r="Y205" s="35" t="str">
        <f t="shared" si="15"/>
        <v/>
      </c>
      <c r="Z205" s="35" t="str">
        <f t="shared" si="16"/>
        <v/>
      </c>
      <c r="AA205" s="35" t="str">
        <f t="shared" si="17"/>
        <v/>
      </c>
      <c r="AB205" s="77">
        <f t="shared" si="29"/>
        <v>6336</v>
      </c>
      <c r="AC205" s="77">
        <f t="shared" si="30"/>
        <v>0</v>
      </c>
      <c r="AD205" s="77">
        <f t="shared" si="31"/>
        <v>0</v>
      </c>
      <c r="AE205" s="78" t="str">
        <f t="shared" si="18"/>
        <v/>
      </c>
      <c r="AF205" s="35" t="str">
        <f t="shared" si="19"/>
        <v/>
      </c>
      <c r="AG205" s="77" t="str">
        <f t="shared" si="20"/>
        <v/>
      </c>
      <c r="AH205" s="77" t="str">
        <f t="shared" si="21"/>
        <v/>
      </c>
      <c r="AI205" s="35">
        <f t="shared" si="22"/>
        <v>0</v>
      </c>
      <c r="AJ205" s="35">
        <f t="shared" si="23"/>
        <v>0</v>
      </c>
      <c r="AK205" s="35">
        <f t="shared" si="24"/>
        <v>0</v>
      </c>
      <c r="AL205" s="35">
        <f t="shared" si="25"/>
        <v>0</v>
      </c>
      <c r="AM205" s="35" t="n"/>
      <c r="AN205" s="44" t="str">
        <f t="shared" si="26"/>
        <v/>
      </c>
      <c r="AO205" s="44" t="str">
        <f t="shared" si="27"/>
        <v/>
      </c>
      <c r="AP205" s="35" t="str">
        <f>IF('DQE marché-cadre'!$D208="","",'DQE marché-cadre'!$D208)</f>
        <v/>
      </c>
      <c r="AQ205" s="35" t="str">
        <f>IF('DQE marché-cadre'!$E208="","",'DQE marché-cadre'!$E208)</f>
        <v/>
      </c>
      <c r="AR205" s="77" t="str">
        <f>DQE!$F208</f>
        <v/>
      </c>
      <c r="AS205" s="77" t="str">
        <f>BPDE!$G208</f>
        <v/>
      </c>
      <c r="AT205" s="35" t="str">
        <f t="shared" si="28"/>
        <v/>
      </c>
    </row>
    <row r="206">
      <c r="A206" s="35" t="str">
        <f>IF(BPU!$A209="","",BPU!$A209)</f>
        <v/>
      </c>
      <c r="B206" s="44" t="str">
        <f>IF(BPU!$B209="","",BPU!$B209)</f>
        <v/>
      </c>
      <c r="C206" s="35" t="str">
        <f>IF(BPU!$C209="","",BPU!$C209)</f>
        <v/>
      </c>
      <c r="D206" s="44" t="str">
        <f>IF(DQE!$D209="","",DQE!$D209)</f>
        <v/>
      </c>
      <c r="E206" s="37" t="str">
        <f>IF(BPU!$D209="","",BPU!$D209)</f>
        <v/>
      </c>
      <c r="F206" s="35" t="str">
        <f t="shared" si="0"/>
        <v/>
      </c>
      <c r="G206" s="44" t="str">
        <f t="shared" si="1"/>
        <v/>
      </c>
      <c r="H206" s="36" t="n"/>
      <c r="I206" s="23" t="n"/>
      <c r="J206" s="36" t="n"/>
      <c r="K206" s="36" t="n"/>
      <c r="L206" s="44" t="str">
        <f t="shared" si="2"/>
        <v/>
      </c>
      <c r="M206" s="35" t="str">
        <f t="shared" si="3"/>
        <v/>
      </c>
      <c r="N206" s="35" t="str">
        <f t="shared" si="4"/>
        <v/>
      </c>
      <c r="O206" s="35" t="str">
        <f t="shared" si="5"/>
        <v/>
      </c>
      <c r="P206" s="35" t="str">
        <f t="shared" si="6"/>
        <v/>
      </c>
      <c r="Q206" s="35" t="str">
        <f t="shared" si="7"/>
        <v/>
      </c>
      <c r="R206" s="35" t="str">
        <f t="shared" si="8"/>
        <v/>
      </c>
      <c r="S206" s="35" t="str">
        <f t="shared" si="9"/>
        <v/>
      </c>
      <c r="T206" s="35" t="str">
        <f t="shared" si="10"/>
        <v/>
      </c>
      <c r="U206" s="35" t="str">
        <f t="shared" si="11"/>
        <v/>
      </c>
      <c r="V206" s="35" t="str">
        <f t="shared" si="12"/>
        <v/>
      </c>
      <c r="W206" s="77" t="str">
        <f t="shared" si="13"/>
        <v/>
      </c>
      <c r="X206" s="35" t="str">
        <f t="shared" si="14"/>
        <v/>
      </c>
      <c r="Y206" s="35" t="str">
        <f t="shared" si="15"/>
        <v/>
      </c>
      <c r="Z206" s="35" t="str">
        <f t="shared" si="16"/>
        <v/>
      </c>
      <c r="AA206" s="35" t="str">
        <f t="shared" si="17"/>
        <v/>
      </c>
      <c r="AB206" s="77">
        <f t="shared" si="29"/>
        <v>6336</v>
      </c>
      <c r="AC206" s="77">
        <f t="shared" si="30"/>
        <v>0</v>
      </c>
      <c r="AD206" s="77">
        <f t="shared" si="31"/>
        <v>0</v>
      </c>
      <c r="AE206" s="78" t="str">
        <f t="shared" si="18"/>
        <v/>
      </c>
      <c r="AF206" s="35" t="str">
        <f t="shared" si="19"/>
        <v/>
      </c>
      <c r="AG206" s="77" t="str">
        <f t="shared" si="20"/>
        <v/>
      </c>
      <c r="AH206" s="77" t="str">
        <f t="shared" si="21"/>
        <v/>
      </c>
      <c r="AI206" s="35">
        <f t="shared" si="22"/>
        <v>0</v>
      </c>
      <c r="AJ206" s="35">
        <f t="shared" si="23"/>
        <v>0</v>
      </c>
      <c r="AK206" s="35">
        <f t="shared" si="24"/>
        <v>0</v>
      </c>
      <c r="AL206" s="35">
        <f t="shared" si="25"/>
        <v>0</v>
      </c>
      <c r="AM206" s="35" t="n"/>
      <c r="AN206" s="44" t="str">
        <f t="shared" si="26"/>
        <v/>
      </c>
      <c r="AO206" s="44" t="str">
        <f t="shared" si="27"/>
        <v/>
      </c>
      <c r="AP206" s="35" t="str">
        <f>IF('DQE marché-cadre'!$D209="","",'DQE marché-cadre'!$D209)</f>
        <v/>
      </c>
      <c r="AQ206" s="35" t="str">
        <f>IF('DQE marché-cadre'!$E209="","",'DQE marché-cadre'!$E209)</f>
        <v/>
      </c>
      <c r="AR206" s="77" t="str">
        <f>DQE!$F209</f>
        <v/>
      </c>
      <c r="AS206" s="77" t="str">
        <f>BPDE!$G209</f>
        <v/>
      </c>
      <c r="AT206" s="35" t="str">
        <f t="shared" si="28"/>
        <v/>
      </c>
    </row>
    <row r="207">
      <c r="A207" s="35" t="str">
        <f>IF(BPU!$A210="","",BPU!$A210)</f>
        <v/>
      </c>
      <c r="B207" s="44" t="str">
        <f>IF(BPU!$B210="","",BPU!$B210)</f>
        <v/>
      </c>
      <c r="C207" s="35" t="str">
        <f>IF(BPU!$C210="","",BPU!$C210)</f>
        <v/>
      </c>
      <c r="D207" s="44" t="str">
        <f>IF(DQE!$D210="","",DQE!$D210)</f>
        <v/>
      </c>
      <c r="E207" s="37" t="str">
        <f>IF(BPU!$D210="","",BPU!$D210)</f>
        <v/>
      </c>
      <c r="F207" s="35" t="str">
        <f t="shared" si="0"/>
        <v/>
      </c>
      <c r="G207" s="44" t="str">
        <f t="shared" si="1"/>
        <v/>
      </c>
      <c r="H207" s="36" t="n"/>
      <c r="I207" s="23" t="n"/>
      <c r="J207" s="36" t="n"/>
      <c r="K207" s="36" t="n"/>
      <c r="L207" s="44" t="str">
        <f t="shared" si="2"/>
        <v/>
      </c>
      <c r="M207" s="35" t="str">
        <f t="shared" si="3"/>
        <v/>
      </c>
      <c r="N207" s="35" t="str">
        <f t="shared" si="4"/>
        <v/>
      </c>
      <c r="O207" s="35" t="str">
        <f t="shared" si="5"/>
        <v/>
      </c>
      <c r="P207" s="35" t="str">
        <f t="shared" si="6"/>
        <v/>
      </c>
      <c r="Q207" s="35" t="str">
        <f t="shared" si="7"/>
        <v/>
      </c>
      <c r="R207" s="35" t="str">
        <f t="shared" si="8"/>
        <v/>
      </c>
      <c r="S207" s="35" t="str">
        <f t="shared" si="9"/>
        <v/>
      </c>
      <c r="T207" s="35" t="str">
        <f t="shared" si="10"/>
        <v/>
      </c>
      <c r="U207" s="35" t="str">
        <f t="shared" si="11"/>
        <v/>
      </c>
      <c r="V207" s="35" t="str">
        <f t="shared" si="12"/>
        <v/>
      </c>
      <c r="W207" s="77" t="str">
        <f t="shared" si="13"/>
        <v/>
      </c>
      <c r="X207" s="35" t="str">
        <f t="shared" si="14"/>
        <v/>
      </c>
      <c r="Y207" s="35" t="str">
        <f t="shared" si="15"/>
        <v/>
      </c>
      <c r="Z207" s="35" t="str">
        <f t="shared" si="16"/>
        <v/>
      </c>
      <c r="AA207" s="35" t="str">
        <f t="shared" si="17"/>
        <v/>
      </c>
      <c r="AB207" s="77">
        <f t="shared" si="29"/>
        <v>6336</v>
      </c>
      <c r="AC207" s="77">
        <f t="shared" si="30"/>
        <v>0</v>
      </c>
      <c r="AD207" s="77">
        <f t="shared" si="31"/>
        <v>0</v>
      </c>
      <c r="AE207" s="78" t="str">
        <f t="shared" si="18"/>
        <v/>
      </c>
      <c r="AF207" s="35" t="str">
        <f t="shared" si="19"/>
        <v/>
      </c>
      <c r="AG207" s="77" t="str">
        <f t="shared" si="20"/>
        <v/>
      </c>
      <c r="AH207" s="77" t="str">
        <f t="shared" si="21"/>
        <v/>
      </c>
      <c r="AI207" s="35">
        <f t="shared" si="22"/>
        <v>0</v>
      </c>
      <c r="AJ207" s="35">
        <f t="shared" si="23"/>
        <v>0</v>
      </c>
      <c r="AK207" s="35">
        <f t="shared" si="24"/>
        <v>0</v>
      </c>
      <c r="AL207" s="35">
        <f t="shared" si="25"/>
        <v>0</v>
      </c>
      <c r="AM207" s="35" t="n"/>
      <c r="AN207" s="44" t="str">
        <f t="shared" si="26"/>
        <v/>
      </c>
      <c r="AO207" s="44" t="str">
        <f t="shared" si="27"/>
        <v/>
      </c>
      <c r="AP207" s="35" t="str">
        <f>IF('DQE marché-cadre'!$D210="","",'DQE marché-cadre'!$D210)</f>
        <v/>
      </c>
      <c r="AQ207" s="35" t="str">
        <f>IF('DQE marché-cadre'!$E210="","",'DQE marché-cadre'!$E210)</f>
        <v/>
      </c>
      <c r="AR207" s="77" t="str">
        <f>DQE!$F210</f>
        <v/>
      </c>
      <c r="AS207" s="77" t="str">
        <f>BPDE!$G210</f>
        <v/>
      </c>
      <c r="AT207" s="35" t="str">
        <f t="shared" si="28"/>
        <v/>
      </c>
    </row>
    <row r="208">
      <c r="A208" s="35" t="str">
        <f>IF(BPU!$A211="","",BPU!$A211)</f>
        <v/>
      </c>
      <c r="B208" s="44" t="str">
        <f>IF(BPU!$B211="","",BPU!$B211)</f>
        <v/>
      </c>
      <c r="C208" s="35" t="str">
        <f>IF(BPU!$C211="","",BPU!$C211)</f>
        <v/>
      </c>
      <c r="D208" s="44" t="str">
        <f>IF(DQE!$D211="","",DQE!$D211)</f>
        <v/>
      </c>
      <c r="E208" s="37" t="str">
        <f>IF(BPU!$D211="","",BPU!$D211)</f>
        <v/>
      </c>
      <c r="F208" s="35" t="str">
        <f t="shared" si="0"/>
        <v/>
      </c>
      <c r="G208" s="44" t="str">
        <f t="shared" si="1"/>
        <v/>
      </c>
      <c r="H208" s="36" t="n"/>
      <c r="I208" s="23" t="n"/>
      <c r="J208" s="36" t="n"/>
      <c r="K208" s="36" t="n"/>
      <c r="L208" s="44" t="str">
        <f t="shared" si="2"/>
        <v/>
      </c>
      <c r="M208" s="35" t="str">
        <f t="shared" si="3"/>
        <v/>
      </c>
      <c r="N208" s="35" t="str">
        <f t="shared" si="4"/>
        <v/>
      </c>
      <c r="O208" s="35" t="str">
        <f t="shared" si="5"/>
        <v/>
      </c>
      <c r="P208" s="35" t="str">
        <f t="shared" si="6"/>
        <v/>
      </c>
      <c r="Q208" s="35" t="str">
        <f t="shared" si="7"/>
        <v/>
      </c>
      <c r="R208" s="35" t="str">
        <f t="shared" si="8"/>
        <v/>
      </c>
      <c r="S208" s="35" t="str">
        <f t="shared" si="9"/>
        <v/>
      </c>
      <c r="T208" s="35" t="str">
        <f t="shared" si="10"/>
        <v/>
      </c>
      <c r="U208" s="35" t="str">
        <f t="shared" si="11"/>
        <v/>
      </c>
      <c r="V208" s="35" t="str">
        <f t="shared" si="12"/>
        <v/>
      </c>
      <c r="W208" s="77" t="str">
        <f t="shared" si="13"/>
        <v/>
      </c>
      <c r="X208" s="35" t="str">
        <f t="shared" si="14"/>
        <v/>
      </c>
      <c r="Y208" s="35" t="str">
        <f t="shared" si="15"/>
        <v/>
      </c>
      <c r="Z208" s="35" t="str">
        <f t="shared" si="16"/>
        <v/>
      </c>
      <c r="AA208" s="35" t="str">
        <f t="shared" si="17"/>
        <v/>
      </c>
      <c r="AB208" s="77">
        <f t="shared" si="29"/>
        <v>6336</v>
      </c>
      <c r="AC208" s="77">
        <f t="shared" si="30"/>
        <v>0</v>
      </c>
      <c r="AD208" s="77">
        <f t="shared" si="31"/>
        <v>0</v>
      </c>
      <c r="AE208" s="78" t="str">
        <f t="shared" si="18"/>
        <v/>
      </c>
      <c r="AF208" s="35" t="str">
        <f t="shared" si="19"/>
        <v/>
      </c>
      <c r="AG208" s="77" t="str">
        <f t="shared" si="20"/>
        <v/>
      </c>
      <c r="AH208" s="77" t="str">
        <f t="shared" si="21"/>
        <v/>
      </c>
      <c r="AI208" s="35">
        <f t="shared" si="22"/>
        <v>0</v>
      </c>
      <c r="AJ208" s="35">
        <f t="shared" si="23"/>
        <v>0</v>
      </c>
      <c r="AK208" s="35">
        <f t="shared" si="24"/>
        <v>0</v>
      </c>
      <c r="AL208" s="35">
        <f t="shared" si="25"/>
        <v>0</v>
      </c>
      <c r="AM208" s="35" t="n"/>
      <c r="AN208" s="44" t="str">
        <f t="shared" si="26"/>
        <v/>
      </c>
      <c r="AO208" s="44" t="str">
        <f t="shared" si="27"/>
        <v/>
      </c>
      <c r="AP208" s="35" t="str">
        <f>IF('DQE marché-cadre'!$D211="","",'DQE marché-cadre'!$D211)</f>
        <v/>
      </c>
      <c r="AQ208" s="35" t="str">
        <f>IF('DQE marché-cadre'!$E211="","",'DQE marché-cadre'!$E211)</f>
        <v/>
      </c>
      <c r="AR208" s="77" t="str">
        <f>DQE!$F211</f>
        <v/>
      </c>
      <c r="AS208" s="77" t="str">
        <f>BPDE!$G211</f>
        <v/>
      </c>
      <c r="AT208" s="35" t="str">
        <f t="shared" si="28"/>
        <v/>
      </c>
    </row>
    <row r="209">
      <c r="A209" s="35" t="str">
        <f>IF(BPU!$A212="","",BPU!$A212)</f>
        <v/>
      </c>
      <c r="B209" s="44" t="str">
        <f>IF(BPU!$B212="","",BPU!$B212)</f>
        <v/>
      </c>
      <c r="C209" s="35" t="str">
        <f>IF(BPU!$C212="","",BPU!$C212)</f>
        <v/>
      </c>
      <c r="D209" s="44" t="str">
        <f>IF(DQE!$D212="","",DQE!$D212)</f>
        <v/>
      </c>
      <c r="E209" s="37" t="str">
        <f>IF(BPU!$D212="","",BPU!$D212)</f>
        <v/>
      </c>
      <c r="F209" s="35" t="str">
        <f t="shared" si="0"/>
        <v/>
      </c>
      <c r="G209" s="44" t="str">
        <f t="shared" si="1"/>
        <v/>
      </c>
      <c r="H209" s="36" t="n"/>
      <c r="I209" s="23" t="n"/>
      <c r="J209" s="36" t="n"/>
      <c r="K209" s="36" t="n"/>
      <c r="L209" s="44" t="str">
        <f t="shared" si="2"/>
        <v/>
      </c>
      <c r="M209" s="35" t="str">
        <f t="shared" si="3"/>
        <v/>
      </c>
      <c r="N209" s="35" t="str">
        <f t="shared" si="4"/>
        <v/>
      </c>
      <c r="O209" s="35" t="str">
        <f t="shared" si="5"/>
        <v/>
      </c>
      <c r="P209" s="35" t="str">
        <f t="shared" si="6"/>
        <v/>
      </c>
      <c r="Q209" s="35" t="str">
        <f t="shared" si="7"/>
        <v/>
      </c>
      <c r="R209" s="35" t="str">
        <f t="shared" si="8"/>
        <v/>
      </c>
      <c r="S209" s="35" t="str">
        <f t="shared" si="9"/>
        <v/>
      </c>
      <c r="T209" s="35" t="str">
        <f t="shared" si="10"/>
        <v/>
      </c>
      <c r="U209" s="35" t="str">
        <f t="shared" si="11"/>
        <v/>
      </c>
      <c r="V209" s="35" t="str">
        <f t="shared" si="12"/>
        <v/>
      </c>
      <c r="W209" s="77" t="str">
        <f t="shared" si="13"/>
        <v/>
      </c>
      <c r="X209" s="35" t="str">
        <f t="shared" si="14"/>
        <v/>
      </c>
      <c r="Y209" s="35" t="str">
        <f t="shared" si="15"/>
        <v/>
      </c>
      <c r="Z209" s="35" t="str">
        <f t="shared" si="16"/>
        <v/>
      </c>
      <c r="AA209" s="35" t="str">
        <f t="shared" si="17"/>
        <v/>
      </c>
      <c r="AB209" s="77">
        <f t="shared" si="29"/>
        <v>6336</v>
      </c>
      <c r="AC209" s="77">
        <f t="shared" si="30"/>
        <v>0</v>
      </c>
      <c r="AD209" s="77">
        <f t="shared" si="31"/>
        <v>0</v>
      </c>
      <c r="AE209" s="78" t="str">
        <f t="shared" si="18"/>
        <v/>
      </c>
      <c r="AF209" s="35" t="str">
        <f t="shared" si="19"/>
        <v/>
      </c>
      <c r="AG209" s="77" t="str">
        <f t="shared" si="20"/>
        <v/>
      </c>
      <c r="AH209" s="77" t="str">
        <f t="shared" si="21"/>
        <v/>
      </c>
      <c r="AI209" s="35">
        <f t="shared" si="22"/>
        <v>0</v>
      </c>
      <c r="AJ209" s="35">
        <f t="shared" si="23"/>
        <v>0</v>
      </c>
      <c r="AK209" s="35">
        <f t="shared" si="24"/>
        <v>0</v>
      </c>
      <c r="AL209" s="35">
        <f t="shared" si="25"/>
        <v>0</v>
      </c>
      <c r="AM209" s="35" t="n"/>
      <c r="AN209" s="44" t="str">
        <f t="shared" si="26"/>
        <v/>
      </c>
      <c r="AO209" s="44" t="str">
        <f t="shared" si="27"/>
        <v/>
      </c>
      <c r="AP209" s="35" t="str">
        <f>IF('DQE marché-cadre'!$D212="","",'DQE marché-cadre'!$D212)</f>
        <v/>
      </c>
      <c r="AQ209" s="35" t="str">
        <f>IF('DQE marché-cadre'!$E212="","",'DQE marché-cadre'!$E212)</f>
        <v/>
      </c>
      <c r="AR209" s="77" t="str">
        <f>DQE!$F212</f>
        <v/>
      </c>
      <c r="AS209" s="77" t="str">
        <f>BPDE!$G212</f>
        <v/>
      </c>
      <c r="AT209" s="35" t="str">
        <f t="shared" si="28"/>
        <v/>
      </c>
    </row>
    <row r="210">
      <c r="A210" s="35" t="str">
        <f>IF(BPU!$A213="","",BPU!$A213)</f>
        <v/>
      </c>
      <c r="B210" s="44" t="str">
        <f>IF(BPU!$B213="","",BPU!$B213)</f>
        <v/>
      </c>
      <c r="C210" s="35" t="str">
        <f>IF(BPU!$C213="","",BPU!$C213)</f>
        <v/>
      </c>
      <c r="D210" s="44" t="str">
        <f>IF(DQE!$D213="","",DQE!$D213)</f>
        <v/>
      </c>
      <c r="E210" s="37" t="str">
        <f>IF(BPU!$D213="","",BPU!$D213)</f>
        <v/>
      </c>
      <c r="F210" s="35" t="str">
        <f t="shared" si="0"/>
        <v/>
      </c>
      <c r="G210" s="44" t="str">
        <f t="shared" si="1"/>
        <v/>
      </c>
      <c r="H210" s="36" t="n"/>
      <c r="I210" s="23" t="n"/>
      <c r="J210" s="36" t="n"/>
      <c r="K210" s="36" t="n"/>
      <c r="L210" s="44" t="str">
        <f t="shared" si="2"/>
        <v/>
      </c>
      <c r="M210" s="35" t="str">
        <f t="shared" si="3"/>
        <v/>
      </c>
      <c r="N210" s="35" t="str">
        <f t="shared" si="4"/>
        <v/>
      </c>
      <c r="O210" s="35" t="str">
        <f t="shared" si="5"/>
        <v/>
      </c>
      <c r="P210" s="35" t="str">
        <f t="shared" si="6"/>
        <v/>
      </c>
      <c r="Q210" s="35" t="str">
        <f t="shared" si="7"/>
        <v/>
      </c>
      <c r="R210" s="35" t="str">
        <f t="shared" si="8"/>
        <v/>
      </c>
      <c r="S210" s="35" t="str">
        <f t="shared" si="9"/>
        <v/>
      </c>
      <c r="T210" s="35" t="str">
        <f t="shared" si="10"/>
        <v/>
      </c>
      <c r="U210" s="35" t="str">
        <f t="shared" si="11"/>
        <v/>
      </c>
      <c r="V210" s="35" t="str">
        <f t="shared" si="12"/>
        <v/>
      </c>
      <c r="W210" s="77" t="str">
        <f t="shared" si="13"/>
        <v/>
      </c>
      <c r="X210" s="35" t="str">
        <f t="shared" si="14"/>
        <v/>
      </c>
      <c r="Y210" s="35" t="str">
        <f t="shared" si="15"/>
        <v/>
      </c>
      <c r="Z210" s="35" t="str">
        <f t="shared" si="16"/>
        <v/>
      </c>
      <c r="AA210" s="35" t="str">
        <f t="shared" si="17"/>
        <v/>
      </c>
      <c r="AB210" s="77">
        <f t="shared" si="29"/>
        <v>6336</v>
      </c>
      <c r="AC210" s="77">
        <f t="shared" si="30"/>
        <v>0</v>
      </c>
      <c r="AD210" s="77">
        <f t="shared" si="31"/>
        <v>0</v>
      </c>
      <c r="AE210" s="78" t="str">
        <f t="shared" si="18"/>
        <v/>
      </c>
      <c r="AF210" s="35" t="str">
        <f t="shared" si="19"/>
        <v/>
      </c>
      <c r="AG210" s="77" t="str">
        <f t="shared" si="20"/>
        <v/>
      </c>
      <c r="AH210" s="77" t="str">
        <f t="shared" si="21"/>
        <v/>
      </c>
      <c r="AI210" s="35">
        <f t="shared" si="22"/>
        <v>0</v>
      </c>
      <c r="AJ210" s="35">
        <f t="shared" si="23"/>
        <v>0</v>
      </c>
      <c r="AK210" s="35">
        <f t="shared" si="24"/>
        <v>0</v>
      </c>
      <c r="AL210" s="35">
        <f t="shared" si="25"/>
        <v>0</v>
      </c>
      <c r="AM210" s="35" t="n"/>
      <c r="AN210" s="44" t="str">
        <f t="shared" si="26"/>
        <v/>
      </c>
      <c r="AO210" s="44" t="str">
        <f t="shared" si="27"/>
        <v/>
      </c>
      <c r="AP210" s="35" t="str">
        <f>IF('DQE marché-cadre'!$D213="","",'DQE marché-cadre'!$D213)</f>
        <v/>
      </c>
      <c r="AQ210" s="35" t="str">
        <f>IF('DQE marché-cadre'!$E213="","",'DQE marché-cadre'!$E213)</f>
        <v/>
      </c>
      <c r="AR210" s="77" t="str">
        <f>DQE!$F213</f>
        <v/>
      </c>
      <c r="AS210" s="77" t="str">
        <f>BPDE!$G213</f>
        <v/>
      </c>
      <c r="AT210" s="35" t="str">
        <f t="shared" si="28"/>
        <v/>
      </c>
    </row>
    <row r="211">
      <c r="A211" s="35" t="str">
        <f>IF(BPU!$A214="","",BPU!$A214)</f>
        <v/>
      </c>
      <c r="B211" s="44" t="str">
        <f>IF(BPU!$B214="","",BPU!$B214)</f>
        <v/>
      </c>
      <c r="C211" s="35" t="str">
        <f>IF(BPU!$C214="","",BPU!$C214)</f>
        <v/>
      </c>
      <c r="D211" s="44" t="str">
        <f>IF(DQE!$D214="","",DQE!$D214)</f>
        <v/>
      </c>
      <c r="E211" s="37" t="str">
        <f>IF(BPU!$D214="","",BPU!$D214)</f>
        <v/>
      </c>
      <c r="F211" s="35" t="str">
        <f t="shared" si="0"/>
        <v/>
      </c>
      <c r="G211" s="44" t="str">
        <f t="shared" si="1"/>
        <v/>
      </c>
      <c r="H211" s="36" t="n"/>
      <c r="I211" s="23" t="n"/>
      <c r="J211" s="36" t="n"/>
      <c r="K211" s="36" t="n"/>
      <c r="L211" s="44" t="str">
        <f t="shared" si="2"/>
        <v/>
      </c>
      <c r="M211" s="35" t="str">
        <f t="shared" si="3"/>
        <v/>
      </c>
      <c r="N211" s="35" t="str">
        <f t="shared" si="4"/>
        <v/>
      </c>
      <c r="O211" s="35" t="str">
        <f t="shared" si="5"/>
        <v/>
      </c>
      <c r="P211" s="35" t="str">
        <f t="shared" si="6"/>
        <v/>
      </c>
      <c r="Q211" s="35" t="str">
        <f t="shared" si="7"/>
        <v/>
      </c>
      <c r="R211" s="35" t="str">
        <f t="shared" si="8"/>
        <v/>
      </c>
      <c r="S211" s="35" t="str">
        <f t="shared" si="9"/>
        <v/>
      </c>
      <c r="T211" s="35" t="str">
        <f t="shared" si="10"/>
        <v/>
      </c>
      <c r="U211" s="35" t="str">
        <f t="shared" si="11"/>
        <v/>
      </c>
      <c r="V211" s="35" t="str">
        <f t="shared" si="12"/>
        <v/>
      </c>
      <c r="W211" s="77" t="str">
        <f t="shared" si="13"/>
        <v/>
      </c>
      <c r="X211" s="35" t="str">
        <f t="shared" si="14"/>
        <v/>
      </c>
      <c r="Y211" s="35" t="str">
        <f t="shared" si="15"/>
        <v/>
      </c>
      <c r="Z211" s="35" t="str">
        <f t="shared" si="16"/>
        <v/>
      </c>
      <c r="AA211" s="35" t="str">
        <f t="shared" si="17"/>
        <v/>
      </c>
      <c r="AB211" s="77">
        <f t="shared" si="29"/>
        <v>6336</v>
      </c>
      <c r="AC211" s="77">
        <f t="shared" si="30"/>
        <v>0</v>
      </c>
      <c r="AD211" s="77">
        <f t="shared" si="31"/>
        <v>0</v>
      </c>
      <c r="AE211" s="78" t="str">
        <f t="shared" si="18"/>
        <v/>
      </c>
      <c r="AF211" s="35" t="str">
        <f t="shared" si="19"/>
        <v/>
      </c>
      <c r="AG211" s="77" t="str">
        <f t="shared" si="20"/>
        <v/>
      </c>
      <c r="AH211" s="77" t="str">
        <f t="shared" si="21"/>
        <v/>
      </c>
      <c r="AI211" s="35">
        <f t="shared" si="22"/>
        <v>0</v>
      </c>
      <c r="AJ211" s="35">
        <f t="shared" si="23"/>
        <v>0</v>
      </c>
      <c r="AK211" s="35">
        <f t="shared" si="24"/>
        <v>0</v>
      </c>
      <c r="AL211" s="35">
        <f t="shared" si="25"/>
        <v>0</v>
      </c>
      <c r="AM211" s="35" t="n"/>
      <c r="AN211" s="44" t="str">
        <f t="shared" si="26"/>
        <v/>
      </c>
      <c r="AO211" s="44" t="str">
        <f t="shared" si="27"/>
        <v/>
      </c>
      <c r="AP211" s="35" t="str">
        <f>IF('DQE marché-cadre'!$D214="","",'DQE marché-cadre'!$D214)</f>
        <v/>
      </c>
      <c r="AQ211" s="35" t="str">
        <f>IF('DQE marché-cadre'!$E214="","",'DQE marché-cadre'!$E214)</f>
        <v/>
      </c>
      <c r="AR211" s="77" t="str">
        <f>DQE!$F214</f>
        <v/>
      </c>
      <c r="AS211" s="77" t="str">
        <f>BPDE!$G214</f>
        <v/>
      </c>
      <c r="AT211" s="35" t="str">
        <f t="shared" si="28"/>
        <v/>
      </c>
    </row>
    <row r="212">
      <c r="A212" s="35" t="str">
        <f>IF(BPU!$A215="","",BPU!$A215)</f>
        <v/>
      </c>
      <c r="B212" s="44" t="str">
        <f>IF(BPU!$B215="","",BPU!$B215)</f>
        <v/>
      </c>
      <c r="C212" s="35" t="str">
        <f>IF(BPU!$C215="","",BPU!$C215)</f>
        <v/>
      </c>
      <c r="D212" s="44" t="str">
        <f>IF(DQE!$D215="","",DQE!$D215)</f>
        <v/>
      </c>
      <c r="E212" s="37" t="str">
        <f>IF(BPU!$D215="","",BPU!$D215)</f>
        <v/>
      </c>
      <c r="F212" s="35" t="str">
        <f t="shared" si="0"/>
        <v/>
      </c>
      <c r="G212" s="44" t="str">
        <f t="shared" si="1"/>
        <v/>
      </c>
      <c r="H212" s="36" t="n"/>
      <c r="I212" s="23" t="n"/>
      <c r="J212" s="36" t="n"/>
      <c r="K212" s="36" t="n"/>
      <c r="L212" s="44" t="str">
        <f t="shared" si="2"/>
        <v/>
      </c>
      <c r="M212" s="35" t="str">
        <f t="shared" si="3"/>
        <v/>
      </c>
      <c r="N212" s="35" t="str">
        <f t="shared" si="4"/>
        <v/>
      </c>
      <c r="O212" s="35" t="str">
        <f t="shared" si="5"/>
        <v/>
      </c>
      <c r="P212" s="35" t="str">
        <f t="shared" si="6"/>
        <v/>
      </c>
      <c r="Q212" s="35" t="str">
        <f t="shared" si="7"/>
        <v/>
      </c>
      <c r="R212" s="35" t="str">
        <f t="shared" si="8"/>
        <v/>
      </c>
      <c r="S212" s="35" t="str">
        <f t="shared" si="9"/>
        <v/>
      </c>
      <c r="T212" s="35" t="str">
        <f t="shared" si="10"/>
        <v/>
      </c>
      <c r="U212" s="35" t="str">
        <f t="shared" si="11"/>
        <v/>
      </c>
      <c r="V212" s="35" t="str">
        <f t="shared" si="12"/>
        <v/>
      </c>
      <c r="W212" s="77" t="str">
        <f t="shared" si="13"/>
        <v/>
      </c>
      <c r="X212" s="35" t="str">
        <f t="shared" si="14"/>
        <v/>
      </c>
      <c r="Y212" s="35" t="str">
        <f t="shared" si="15"/>
        <v/>
      </c>
      <c r="Z212" s="35" t="str">
        <f t="shared" si="16"/>
        <v/>
      </c>
      <c r="AA212" s="35" t="str">
        <f t="shared" si="17"/>
        <v/>
      </c>
      <c r="AB212" s="77">
        <f t="shared" si="29"/>
        <v>6336</v>
      </c>
      <c r="AC212" s="77">
        <f t="shared" si="30"/>
        <v>0</v>
      </c>
      <c r="AD212" s="77">
        <f t="shared" si="31"/>
        <v>0</v>
      </c>
      <c r="AE212" s="78" t="str">
        <f t="shared" si="18"/>
        <v/>
      </c>
      <c r="AF212" s="35" t="str">
        <f t="shared" si="19"/>
        <v/>
      </c>
      <c r="AG212" s="77" t="str">
        <f t="shared" si="20"/>
        <v/>
      </c>
      <c r="AH212" s="77" t="str">
        <f t="shared" si="21"/>
        <v/>
      </c>
      <c r="AI212" s="35">
        <f t="shared" si="22"/>
        <v>0</v>
      </c>
      <c r="AJ212" s="35">
        <f t="shared" si="23"/>
        <v>0</v>
      </c>
      <c r="AK212" s="35">
        <f t="shared" si="24"/>
        <v>0</v>
      </c>
      <c r="AL212" s="35">
        <f t="shared" si="25"/>
        <v>0</v>
      </c>
      <c r="AM212" s="35" t="n"/>
      <c r="AN212" s="44" t="str">
        <f t="shared" si="26"/>
        <v/>
      </c>
      <c r="AO212" s="44" t="str">
        <f t="shared" si="27"/>
        <v/>
      </c>
      <c r="AP212" s="35" t="str">
        <f>IF('DQE marché-cadre'!$D215="","",'DQE marché-cadre'!$D215)</f>
        <v/>
      </c>
      <c r="AQ212" s="35" t="str">
        <f>IF('DQE marché-cadre'!$E215="","",'DQE marché-cadre'!$E215)</f>
        <v/>
      </c>
      <c r="AR212" s="77" t="str">
        <f>DQE!$F215</f>
        <v/>
      </c>
      <c r="AS212" s="77" t="str">
        <f>BPDE!$G215</f>
        <v/>
      </c>
      <c r="AT212" s="35" t="str">
        <f t="shared" si="28"/>
        <v/>
      </c>
    </row>
    <row r="213">
      <c r="A213" s="35" t="str">
        <f>IF(BPU!$A216="","",BPU!$A216)</f>
        <v/>
      </c>
      <c r="B213" s="44" t="str">
        <f>IF(BPU!$B216="","",BPU!$B216)</f>
        <v/>
      </c>
      <c r="C213" s="35" t="str">
        <f>IF(BPU!$C216="","",BPU!$C216)</f>
        <v/>
      </c>
      <c r="D213" s="44" t="str">
        <f>IF(DQE!$D216="","",DQE!$D216)</f>
        <v/>
      </c>
      <c r="E213" s="37" t="str">
        <f>IF(BPU!$D216="","",BPU!$D216)</f>
        <v/>
      </c>
      <c r="F213" s="35" t="str">
        <f t="shared" si="0"/>
        <v/>
      </c>
      <c r="G213" s="44" t="str">
        <f t="shared" si="1"/>
        <v/>
      </c>
      <c r="H213" s="36" t="n"/>
      <c r="I213" s="23" t="n"/>
      <c r="J213" s="36" t="n"/>
      <c r="K213" s="36" t="n"/>
      <c r="L213" s="44" t="str">
        <f t="shared" si="2"/>
        <v/>
      </c>
      <c r="M213" s="35" t="str">
        <f t="shared" si="3"/>
        <v/>
      </c>
      <c r="N213" s="35" t="str">
        <f t="shared" si="4"/>
        <v/>
      </c>
      <c r="O213" s="35" t="str">
        <f t="shared" si="5"/>
        <v/>
      </c>
      <c r="P213" s="35" t="str">
        <f t="shared" si="6"/>
        <v/>
      </c>
      <c r="Q213" s="35" t="str">
        <f t="shared" si="7"/>
        <v/>
      </c>
      <c r="R213" s="35" t="str">
        <f t="shared" si="8"/>
        <v/>
      </c>
      <c r="S213" s="35" t="str">
        <f t="shared" si="9"/>
        <v/>
      </c>
      <c r="T213" s="35" t="str">
        <f t="shared" si="10"/>
        <v/>
      </c>
      <c r="U213" s="35" t="str">
        <f t="shared" si="11"/>
        <v/>
      </c>
      <c r="V213" s="35" t="str">
        <f t="shared" si="12"/>
        <v/>
      </c>
      <c r="W213" s="77" t="str">
        <f t="shared" si="13"/>
        <v/>
      </c>
      <c r="X213" s="35" t="str">
        <f t="shared" si="14"/>
        <v/>
      </c>
      <c r="Y213" s="35" t="str">
        <f t="shared" si="15"/>
        <v/>
      </c>
      <c r="Z213" s="35" t="str">
        <f t="shared" si="16"/>
        <v/>
      </c>
      <c r="AA213" s="35" t="str">
        <f t="shared" si="17"/>
        <v/>
      </c>
      <c r="AB213" s="77">
        <f t="shared" si="29"/>
        <v>6336</v>
      </c>
      <c r="AC213" s="77">
        <f t="shared" si="30"/>
        <v>0</v>
      </c>
      <c r="AD213" s="77">
        <f t="shared" si="31"/>
        <v>0</v>
      </c>
      <c r="AE213" s="78" t="str">
        <f t="shared" si="18"/>
        <v/>
      </c>
      <c r="AF213" s="35" t="str">
        <f t="shared" si="19"/>
        <v/>
      </c>
      <c r="AG213" s="77" t="str">
        <f t="shared" si="20"/>
        <v/>
      </c>
      <c r="AH213" s="77" t="str">
        <f t="shared" si="21"/>
        <v/>
      </c>
      <c r="AI213" s="35">
        <f t="shared" si="22"/>
        <v>0</v>
      </c>
      <c r="AJ213" s="35">
        <f t="shared" si="23"/>
        <v>0</v>
      </c>
      <c r="AK213" s="35">
        <f t="shared" si="24"/>
        <v>0</v>
      </c>
      <c r="AL213" s="35">
        <f t="shared" si="25"/>
        <v>0</v>
      </c>
      <c r="AM213" s="35" t="n"/>
      <c r="AN213" s="44" t="str">
        <f t="shared" si="26"/>
        <v/>
      </c>
      <c r="AO213" s="44" t="str">
        <f t="shared" si="27"/>
        <v/>
      </c>
      <c r="AP213" s="35" t="str">
        <f>IF('DQE marché-cadre'!$D216="","",'DQE marché-cadre'!$D216)</f>
        <v/>
      </c>
      <c r="AQ213" s="35" t="str">
        <f>IF('DQE marché-cadre'!$E216="","",'DQE marché-cadre'!$E216)</f>
        <v/>
      </c>
      <c r="AR213" s="77" t="str">
        <f>DQE!$F216</f>
        <v/>
      </c>
      <c r="AS213" s="77" t="str">
        <f>BPDE!$G216</f>
        <v/>
      </c>
      <c r="AT213" s="35" t="str">
        <f t="shared" si="28"/>
        <v/>
      </c>
    </row>
    <row r="214">
      <c r="A214" s="35" t="str">
        <f>IF(BPU!$A217="","",BPU!$A217)</f>
        <v/>
      </c>
      <c r="B214" s="44" t="str">
        <f>IF(BPU!$B217="","",BPU!$B217)</f>
        <v/>
      </c>
      <c r="C214" s="35" t="str">
        <f>IF(BPU!$C217="","",BPU!$C217)</f>
        <v/>
      </c>
      <c r="D214" s="44" t="str">
        <f>IF(DQE!$D217="","",DQE!$D217)</f>
        <v/>
      </c>
      <c r="E214" s="37" t="str">
        <f>IF(BPU!$D217="","",BPU!$D217)</f>
        <v/>
      </c>
      <c r="F214" s="35" t="str">
        <f t="shared" si="0"/>
        <v/>
      </c>
      <c r="G214" s="44" t="str">
        <f t="shared" si="1"/>
        <v/>
      </c>
      <c r="H214" s="36" t="n"/>
      <c r="I214" s="23" t="n"/>
      <c r="J214" s="36" t="n"/>
      <c r="K214" s="36" t="n"/>
      <c r="L214" s="44" t="str">
        <f t="shared" si="2"/>
        <v/>
      </c>
      <c r="M214" s="35" t="str">
        <f t="shared" si="3"/>
        <v/>
      </c>
      <c r="N214" s="35" t="str">
        <f t="shared" si="4"/>
        <v/>
      </c>
      <c r="O214" s="35" t="str">
        <f t="shared" si="5"/>
        <v/>
      </c>
      <c r="P214" s="35" t="str">
        <f t="shared" si="6"/>
        <v/>
      </c>
      <c r="Q214" s="35" t="str">
        <f t="shared" si="7"/>
        <v/>
      </c>
      <c r="R214" s="35" t="str">
        <f t="shared" si="8"/>
        <v/>
      </c>
      <c r="S214" s="35" t="str">
        <f t="shared" si="9"/>
        <v/>
      </c>
      <c r="T214" s="35" t="str">
        <f t="shared" si="10"/>
        <v/>
      </c>
      <c r="U214" s="35" t="str">
        <f t="shared" si="11"/>
        <v/>
      </c>
      <c r="V214" s="35" t="str">
        <f t="shared" si="12"/>
        <v/>
      </c>
      <c r="W214" s="77" t="str">
        <f t="shared" si="13"/>
        <v/>
      </c>
      <c r="X214" s="35" t="str">
        <f t="shared" si="14"/>
        <v/>
      </c>
      <c r="Y214" s="35" t="str">
        <f t="shared" si="15"/>
        <v/>
      </c>
      <c r="Z214" s="35" t="str">
        <f t="shared" si="16"/>
        <v/>
      </c>
      <c r="AA214" s="35" t="str">
        <f t="shared" si="17"/>
        <v/>
      </c>
      <c r="AB214" s="77">
        <f t="shared" si="29"/>
        <v>6336</v>
      </c>
      <c r="AC214" s="77">
        <f t="shared" si="30"/>
        <v>0</v>
      </c>
      <c r="AD214" s="77">
        <f t="shared" si="31"/>
        <v>0</v>
      </c>
      <c r="AE214" s="78" t="str">
        <f t="shared" si="18"/>
        <v/>
      </c>
      <c r="AF214" s="35" t="str">
        <f t="shared" si="19"/>
        <v/>
      </c>
      <c r="AG214" s="77" t="str">
        <f t="shared" si="20"/>
        <v/>
      </c>
      <c r="AH214" s="77" t="str">
        <f t="shared" si="21"/>
        <v/>
      </c>
      <c r="AI214" s="35">
        <f t="shared" si="22"/>
        <v>0</v>
      </c>
      <c r="AJ214" s="35">
        <f t="shared" si="23"/>
        <v>0</v>
      </c>
      <c r="AK214" s="35">
        <f t="shared" si="24"/>
        <v>0</v>
      </c>
      <c r="AL214" s="35">
        <f t="shared" si="25"/>
        <v>0</v>
      </c>
      <c r="AM214" s="35" t="n"/>
      <c r="AN214" s="44" t="str">
        <f t="shared" si="26"/>
        <v/>
      </c>
      <c r="AO214" s="44" t="str">
        <f t="shared" si="27"/>
        <v/>
      </c>
      <c r="AP214" s="35" t="str">
        <f>IF('DQE marché-cadre'!$D217="","",'DQE marché-cadre'!$D217)</f>
        <v/>
      </c>
      <c r="AQ214" s="35" t="str">
        <f>IF('DQE marché-cadre'!$E217="","",'DQE marché-cadre'!$E217)</f>
        <v/>
      </c>
      <c r="AR214" s="77" t="str">
        <f>DQE!$F217</f>
        <v/>
      </c>
      <c r="AS214" s="77" t="str">
        <f>BPDE!$G217</f>
        <v/>
      </c>
      <c r="AT214" s="35" t="str">
        <f t="shared" si="28"/>
        <v/>
      </c>
    </row>
    <row r="215">
      <c r="A215" s="35" t="str">
        <f>IF(BPU!$A218="","",BPU!$A218)</f>
        <v/>
      </c>
      <c r="B215" s="44" t="str">
        <f>IF(BPU!$B218="","",BPU!$B218)</f>
        <v/>
      </c>
      <c r="C215" s="35" t="str">
        <f>IF(BPU!$C218="","",BPU!$C218)</f>
        <v/>
      </c>
      <c r="D215" s="44" t="str">
        <f>IF(DQE!$D218="","",DQE!$D218)</f>
        <v/>
      </c>
      <c r="E215" s="37" t="str">
        <f>IF(BPU!$D218="","",BPU!$D218)</f>
        <v/>
      </c>
      <c r="F215" s="35" t="str">
        <f t="shared" si="0"/>
        <v/>
      </c>
      <c r="G215" s="44" t="str">
        <f t="shared" si="1"/>
        <v/>
      </c>
      <c r="H215" s="36" t="n"/>
      <c r="I215" s="23" t="n"/>
      <c r="J215" s="36" t="n"/>
      <c r="K215" s="36" t="n"/>
      <c r="L215" s="44" t="str">
        <f t="shared" si="2"/>
        <v/>
      </c>
      <c r="M215" s="35" t="str">
        <f t="shared" si="3"/>
        <v/>
      </c>
      <c r="N215" s="35" t="str">
        <f t="shared" si="4"/>
        <v/>
      </c>
      <c r="O215" s="35" t="str">
        <f t="shared" si="5"/>
        <v/>
      </c>
      <c r="P215" s="35" t="str">
        <f t="shared" si="6"/>
        <v/>
      </c>
      <c r="Q215" s="35" t="str">
        <f t="shared" si="7"/>
        <v/>
      </c>
      <c r="R215" s="35" t="str">
        <f t="shared" si="8"/>
        <v/>
      </c>
      <c r="S215" s="35" t="str">
        <f t="shared" si="9"/>
        <v/>
      </c>
      <c r="T215" s="35" t="str">
        <f t="shared" si="10"/>
        <v/>
      </c>
      <c r="U215" s="35" t="str">
        <f t="shared" si="11"/>
        <v/>
      </c>
      <c r="V215" s="35" t="str">
        <f t="shared" si="12"/>
        <v/>
      </c>
      <c r="W215" s="77" t="str">
        <f t="shared" si="13"/>
        <v/>
      </c>
      <c r="X215" s="35" t="str">
        <f t="shared" si="14"/>
        <v/>
      </c>
      <c r="Y215" s="35" t="str">
        <f t="shared" si="15"/>
        <v/>
      </c>
      <c r="Z215" s="35" t="str">
        <f t="shared" si="16"/>
        <v/>
      </c>
      <c r="AA215" s="35" t="str">
        <f t="shared" si="17"/>
        <v/>
      </c>
      <c r="AB215" s="77">
        <f t="shared" si="29"/>
        <v>6336</v>
      </c>
      <c r="AC215" s="77">
        <f t="shared" si="30"/>
        <v>0</v>
      </c>
      <c r="AD215" s="77">
        <f t="shared" si="31"/>
        <v>0</v>
      </c>
      <c r="AE215" s="78" t="str">
        <f t="shared" si="18"/>
        <v/>
      </c>
      <c r="AF215" s="35" t="str">
        <f t="shared" si="19"/>
        <v/>
      </c>
      <c r="AG215" s="77" t="str">
        <f t="shared" si="20"/>
        <v/>
      </c>
      <c r="AH215" s="77" t="str">
        <f t="shared" si="21"/>
        <v/>
      </c>
      <c r="AI215" s="35">
        <f t="shared" si="22"/>
        <v>0</v>
      </c>
      <c r="AJ215" s="35">
        <f t="shared" si="23"/>
        <v>0</v>
      </c>
      <c r="AK215" s="35">
        <f t="shared" si="24"/>
        <v>0</v>
      </c>
      <c r="AL215" s="35">
        <f t="shared" si="25"/>
        <v>0</v>
      </c>
      <c r="AM215" s="35" t="n"/>
      <c r="AN215" s="44" t="str">
        <f t="shared" si="26"/>
        <v/>
      </c>
      <c r="AO215" s="44" t="str">
        <f t="shared" si="27"/>
        <v/>
      </c>
      <c r="AP215" s="35" t="str">
        <f>IF('DQE marché-cadre'!$D218="","",'DQE marché-cadre'!$D218)</f>
        <v/>
      </c>
      <c r="AQ215" s="35" t="str">
        <f>IF('DQE marché-cadre'!$E218="","",'DQE marché-cadre'!$E218)</f>
        <v/>
      </c>
      <c r="AR215" s="77" t="str">
        <f>DQE!$F218</f>
        <v/>
      </c>
      <c r="AS215" s="77" t="str">
        <f>BPDE!$G218</f>
        <v/>
      </c>
      <c r="AT215" s="35" t="str">
        <f t="shared" si="28"/>
        <v/>
      </c>
    </row>
    <row r="216">
      <c r="A216" s="35" t="str">
        <f>IF(BPU!$A219="","",BPU!$A219)</f>
        <v/>
      </c>
      <c r="B216" s="44" t="str">
        <f>IF(BPU!$B219="","",BPU!$B219)</f>
        <v/>
      </c>
      <c r="C216" s="35" t="str">
        <f>IF(BPU!$C219="","",BPU!$C219)</f>
        <v/>
      </c>
      <c r="D216" s="44" t="str">
        <f>IF(DQE!$D219="","",DQE!$D219)</f>
        <v/>
      </c>
      <c r="E216" s="37" t="str">
        <f>IF(BPU!$D219="","",BPU!$D219)</f>
        <v/>
      </c>
      <c r="F216" s="35" t="str">
        <f t="shared" si="0"/>
        <v/>
      </c>
      <c r="G216" s="44" t="str">
        <f t="shared" si="1"/>
        <v/>
      </c>
      <c r="H216" s="36" t="n"/>
      <c r="I216" s="23" t="n"/>
      <c r="J216" s="36" t="n"/>
      <c r="K216" s="36" t="n"/>
      <c r="L216" s="44" t="str">
        <f t="shared" si="2"/>
        <v/>
      </c>
      <c r="M216" s="35" t="str">
        <f t="shared" si="3"/>
        <v/>
      </c>
      <c r="N216" s="35" t="str">
        <f t="shared" si="4"/>
        <v/>
      </c>
      <c r="O216" s="35" t="str">
        <f t="shared" si="5"/>
        <v/>
      </c>
      <c r="P216" s="35" t="str">
        <f t="shared" si="6"/>
        <v/>
      </c>
      <c r="Q216" s="35" t="str">
        <f t="shared" si="7"/>
        <v/>
      </c>
      <c r="R216" s="35" t="str">
        <f t="shared" si="8"/>
        <v/>
      </c>
      <c r="S216" s="35" t="str">
        <f t="shared" si="9"/>
        <v/>
      </c>
      <c r="T216" s="35" t="str">
        <f t="shared" si="10"/>
        <v/>
      </c>
      <c r="U216" s="35" t="str">
        <f t="shared" si="11"/>
        <v/>
      </c>
      <c r="V216" s="35" t="str">
        <f t="shared" si="12"/>
        <v/>
      </c>
      <c r="W216" s="77" t="str">
        <f t="shared" si="13"/>
        <v/>
      </c>
      <c r="X216" s="35" t="str">
        <f t="shared" si="14"/>
        <v/>
      </c>
      <c r="Y216" s="35" t="str">
        <f t="shared" si="15"/>
        <v/>
      </c>
      <c r="Z216" s="35" t="str">
        <f t="shared" si="16"/>
        <v/>
      </c>
      <c r="AA216" s="35" t="str">
        <f t="shared" si="17"/>
        <v/>
      </c>
      <c r="AB216" s="77">
        <f t="shared" si="29"/>
        <v>6336</v>
      </c>
      <c r="AC216" s="77">
        <f t="shared" si="30"/>
        <v>0</v>
      </c>
      <c r="AD216" s="77">
        <f t="shared" si="31"/>
        <v>0</v>
      </c>
      <c r="AE216" s="78" t="str">
        <f t="shared" si="18"/>
        <v/>
      </c>
      <c r="AF216" s="35" t="str">
        <f t="shared" si="19"/>
        <v/>
      </c>
      <c r="AG216" s="77" t="str">
        <f t="shared" si="20"/>
        <v/>
      </c>
      <c r="AH216" s="77" t="str">
        <f t="shared" si="21"/>
        <v/>
      </c>
      <c r="AI216" s="35">
        <f t="shared" si="22"/>
        <v>0</v>
      </c>
      <c r="AJ216" s="35">
        <f t="shared" si="23"/>
        <v>0</v>
      </c>
      <c r="AK216" s="35">
        <f t="shared" si="24"/>
        <v>0</v>
      </c>
      <c r="AL216" s="35">
        <f t="shared" si="25"/>
        <v>0</v>
      </c>
      <c r="AM216" s="35" t="n"/>
      <c r="AN216" s="44" t="str">
        <f t="shared" si="26"/>
        <v/>
      </c>
      <c r="AO216" s="44" t="str">
        <f t="shared" si="27"/>
        <v/>
      </c>
      <c r="AP216" s="35" t="str">
        <f>IF('DQE marché-cadre'!$D219="","",'DQE marché-cadre'!$D219)</f>
        <v/>
      </c>
      <c r="AQ216" s="35" t="str">
        <f>IF('DQE marché-cadre'!$E219="","",'DQE marché-cadre'!$E219)</f>
        <v/>
      </c>
      <c r="AR216" s="77" t="str">
        <f>DQE!$F219</f>
        <v/>
      </c>
      <c r="AS216" s="77" t="str">
        <f>BPDE!$G219</f>
        <v/>
      </c>
      <c r="AT216" s="35" t="str">
        <f t="shared" si="28"/>
        <v/>
      </c>
    </row>
    <row r="217">
      <c r="A217" s="35" t="str">
        <f>IF(BPU!$A220="","",BPU!$A220)</f>
        <v/>
      </c>
      <c r="B217" s="44" t="str">
        <f>IF(BPU!$B220="","",BPU!$B220)</f>
        <v/>
      </c>
      <c r="C217" s="35" t="str">
        <f>IF(BPU!$C220="","",BPU!$C220)</f>
        <v/>
      </c>
      <c r="D217" s="44" t="str">
        <f>IF(DQE!$D220="","",DQE!$D220)</f>
        <v/>
      </c>
      <c r="E217" s="37" t="str">
        <f>IF(BPU!$D220="","",BPU!$D220)</f>
        <v/>
      </c>
      <c r="F217" s="35" t="str">
        <f t="shared" si="0"/>
        <v/>
      </c>
      <c r="G217" s="44" t="str">
        <f t="shared" si="1"/>
        <v/>
      </c>
      <c r="H217" s="36" t="n"/>
      <c r="I217" s="23" t="n"/>
      <c r="J217" s="36" t="n"/>
      <c r="K217" s="36" t="n"/>
      <c r="L217" s="44" t="str">
        <f t="shared" si="2"/>
        <v/>
      </c>
      <c r="M217" s="35" t="str">
        <f t="shared" si="3"/>
        <v/>
      </c>
      <c r="N217" s="35" t="str">
        <f t="shared" si="4"/>
        <v/>
      </c>
      <c r="O217" s="35" t="str">
        <f t="shared" si="5"/>
        <v/>
      </c>
      <c r="P217" s="35" t="str">
        <f t="shared" si="6"/>
        <v/>
      </c>
      <c r="Q217" s="35" t="str">
        <f t="shared" si="7"/>
        <v/>
      </c>
      <c r="R217" s="35" t="str">
        <f t="shared" si="8"/>
        <v/>
      </c>
      <c r="S217" s="35" t="str">
        <f t="shared" si="9"/>
        <v/>
      </c>
      <c r="T217" s="35" t="str">
        <f t="shared" si="10"/>
        <v/>
      </c>
      <c r="U217" s="35" t="str">
        <f t="shared" si="11"/>
        <v/>
      </c>
      <c r="V217" s="35" t="str">
        <f t="shared" si="12"/>
        <v/>
      </c>
      <c r="W217" s="77" t="str">
        <f t="shared" si="13"/>
        <v/>
      </c>
      <c r="X217" s="35" t="str">
        <f t="shared" si="14"/>
        <v/>
      </c>
      <c r="Y217" s="35" t="str">
        <f t="shared" si="15"/>
        <v/>
      </c>
      <c r="Z217" s="35" t="str">
        <f t="shared" si="16"/>
        <v/>
      </c>
      <c r="AA217" s="35" t="str">
        <f t="shared" si="17"/>
        <v/>
      </c>
      <c r="AB217" s="77">
        <f t="shared" si="29"/>
        <v>6336</v>
      </c>
      <c r="AC217" s="77">
        <f t="shared" si="30"/>
        <v>0</v>
      </c>
      <c r="AD217" s="77">
        <f t="shared" si="31"/>
        <v>0</v>
      </c>
      <c r="AE217" s="78" t="str">
        <f t="shared" si="18"/>
        <v/>
      </c>
      <c r="AF217" s="35" t="str">
        <f t="shared" si="19"/>
        <v/>
      </c>
      <c r="AG217" s="77" t="str">
        <f t="shared" si="20"/>
        <v/>
      </c>
      <c r="AH217" s="77" t="str">
        <f t="shared" si="21"/>
        <v/>
      </c>
      <c r="AI217" s="35">
        <f t="shared" si="22"/>
        <v>0</v>
      </c>
      <c r="AJ217" s="35">
        <f t="shared" si="23"/>
        <v>0</v>
      </c>
      <c r="AK217" s="35">
        <f t="shared" si="24"/>
        <v>0</v>
      </c>
      <c r="AL217" s="35">
        <f t="shared" si="25"/>
        <v>0</v>
      </c>
      <c r="AM217" s="35" t="n"/>
      <c r="AN217" s="44" t="str">
        <f t="shared" si="26"/>
        <v/>
      </c>
      <c r="AO217" s="44" t="str">
        <f t="shared" si="27"/>
        <v/>
      </c>
      <c r="AP217" s="35" t="str">
        <f>IF('DQE marché-cadre'!$D220="","",'DQE marché-cadre'!$D220)</f>
        <v/>
      </c>
      <c r="AQ217" s="35" t="str">
        <f>IF('DQE marché-cadre'!$E220="","",'DQE marché-cadre'!$E220)</f>
        <v/>
      </c>
      <c r="AR217" s="77" t="str">
        <f>DQE!$F220</f>
        <v/>
      </c>
      <c r="AS217" s="77" t="str">
        <f>BPDE!$G220</f>
        <v/>
      </c>
      <c r="AT217" s="35" t="str">
        <f t="shared" si="28"/>
        <v/>
      </c>
    </row>
    <row r="218">
      <c r="A218" s="35" t="str">
        <f>IF(BPU!$A221="","",BPU!$A221)</f>
        <v/>
      </c>
      <c r="B218" s="44" t="str">
        <f>IF(BPU!$B221="","",BPU!$B221)</f>
        <v/>
      </c>
      <c r="C218" s="35" t="str">
        <f>IF(BPU!$C221="","",BPU!$C221)</f>
        <v/>
      </c>
      <c r="D218" s="44" t="str">
        <f>IF(DQE!$D221="","",DQE!$D221)</f>
        <v/>
      </c>
      <c r="E218" s="37" t="str">
        <f>IF(BPU!$D221="","",BPU!$D221)</f>
        <v/>
      </c>
      <c r="F218" s="35" t="str">
        <f t="shared" si="0"/>
        <v/>
      </c>
      <c r="G218" s="44" t="str">
        <f t="shared" si="1"/>
        <v/>
      </c>
      <c r="H218" s="36" t="n"/>
      <c r="I218" s="23" t="n"/>
      <c r="J218" s="36" t="n"/>
      <c r="K218" s="36" t="n"/>
      <c r="L218" s="44" t="str">
        <f t="shared" si="2"/>
        <v/>
      </c>
      <c r="M218" s="35" t="str">
        <f t="shared" si="3"/>
        <v/>
      </c>
      <c r="N218" s="35" t="str">
        <f t="shared" si="4"/>
        <v/>
      </c>
      <c r="O218" s="35" t="str">
        <f t="shared" si="5"/>
        <v/>
      </c>
      <c r="P218" s="35" t="str">
        <f t="shared" si="6"/>
        <v/>
      </c>
      <c r="Q218" s="35" t="str">
        <f t="shared" si="7"/>
        <v/>
      </c>
      <c r="R218" s="35" t="str">
        <f t="shared" si="8"/>
        <v/>
      </c>
      <c r="S218" s="35" t="str">
        <f t="shared" si="9"/>
        <v/>
      </c>
      <c r="T218" s="35" t="str">
        <f t="shared" si="10"/>
        <v/>
      </c>
      <c r="U218" s="35" t="str">
        <f t="shared" si="11"/>
        <v/>
      </c>
      <c r="V218" s="35" t="str">
        <f t="shared" si="12"/>
        <v/>
      </c>
      <c r="W218" s="77" t="str">
        <f t="shared" si="13"/>
        <v/>
      </c>
      <c r="X218" s="35" t="str">
        <f t="shared" si="14"/>
        <v/>
      </c>
      <c r="Y218" s="35" t="str">
        <f t="shared" si="15"/>
        <v/>
      </c>
      <c r="Z218" s="35" t="str">
        <f t="shared" si="16"/>
        <v/>
      </c>
      <c r="AA218" s="35" t="str">
        <f t="shared" si="17"/>
        <v/>
      </c>
      <c r="AB218" s="77">
        <f t="shared" si="29"/>
        <v>6336</v>
      </c>
      <c r="AC218" s="77">
        <f t="shared" si="30"/>
        <v>0</v>
      </c>
      <c r="AD218" s="77">
        <f t="shared" si="31"/>
        <v>0</v>
      </c>
      <c r="AE218" s="78" t="str">
        <f t="shared" si="18"/>
        <v/>
      </c>
      <c r="AF218" s="35" t="str">
        <f t="shared" si="19"/>
        <v/>
      </c>
      <c r="AG218" s="77" t="str">
        <f t="shared" si="20"/>
        <v/>
      </c>
      <c r="AH218" s="77" t="str">
        <f t="shared" si="21"/>
        <v/>
      </c>
      <c r="AI218" s="35">
        <f t="shared" si="22"/>
        <v>0</v>
      </c>
      <c r="AJ218" s="35">
        <f t="shared" si="23"/>
        <v>0</v>
      </c>
      <c r="AK218" s="35">
        <f t="shared" si="24"/>
        <v>0</v>
      </c>
      <c r="AL218" s="35">
        <f t="shared" si="25"/>
        <v>0</v>
      </c>
      <c r="AM218" s="35" t="n"/>
      <c r="AN218" s="44" t="str">
        <f t="shared" si="26"/>
        <v/>
      </c>
      <c r="AO218" s="44" t="str">
        <f t="shared" si="27"/>
        <v/>
      </c>
      <c r="AP218" s="35" t="str">
        <f>IF('DQE marché-cadre'!$D221="","",'DQE marché-cadre'!$D221)</f>
        <v/>
      </c>
      <c r="AQ218" s="35" t="str">
        <f>IF('DQE marché-cadre'!$E221="","",'DQE marché-cadre'!$E221)</f>
        <v/>
      </c>
      <c r="AR218" s="77" t="str">
        <f>DQE!$F221</f>
        <v/>
      </c>
      <c r="AS218" s="77" t="str">
        <f>BPDE!$G221</f>
        <v/>
      </c>
      <c r="AT218" s="35" t="str">
        <f t="shared" si="28"/>
        <v/>
      </c>
    </row>
    <row r="219">
      <c r="A219" s="35" t="str">
        <f>IF(BPU!$A222="","",BPU!$A222)</f>
        <v/>
      </c>
      <c r="B219" s="44" t="str">
        <f>IF(BPU!$B222="","",BPU!$B222)</f>
        <v/>
      </c>
      <c r="C219" s="35" t="str">
        <f>IF(BPU!$C222="","",BPU!$C222)</f>
        <v/>
      </c>
      <c r="D219" s="44" t="str">
        <f>IF(DQE!$D222="","",DQE!$D222)</f>
        <v/>
      </c>
      <c r="E219" s="37" t="str">
        <f>IF(BPU!$D222="","",BPU!$D222)</f>
        <v/>
      </c>
      <c r="F219" s="35" t="str">
        <f t="shared" si="0"/>
        <v/>
      </c>
      <c r="G219" s="44" t="str">
        <f t="shared" si="1"/>
        <v/>
      </c>
      <c r="H219" s="36" t="n"/>
      <c r="I219" s="23" t="n"/>
      <c r="J219" s="36" t="n"/>
      <c r="K219" s="36" t="n"/>
      <c r="L219" s="44" t="str">
        <f t="shared" si="2"/>
        <v/>
      </c>
      <c r="M219" s="35" t="str">
        <f t="shared" si="3"/>
        <v/>
      </c>
      <c r="N219" s="35" t="str">
        <f t="shared" si="4"/>
        <v/>
      </c>
      <c r="O219" s="35" t="str">
        <f t="shared" si="5"/>
        <v/>
      </c>
      <c r="P219" s="35" t="str">
        <f t="shared" si="6"/>
        <v/>
      </c>
      <c r="Q219" s="35" t="str">
        <f t="shared" si="7"/>
        <v/>
      </c>
      <c r="R219" s="35" t="str">
        <f t="shared" si="8"/>
        <v/>
      </c>
      <c r="S219" s="35" t="str">
        <f t="shared" si="9"/>
        <v/>
      </c>
      <c r="T219" s="35" t="str">
        <f t="shared" si="10"/>
        <v/>
      </c>
      <c r="U219" s="35" t="str">
        <f t="shared" si="11"/>
        <v/>
      </c>
      <c r="V219" s="35" t="str">
        <f t="shared" si="12"/>
        <v/>
      </c>
      <c r="W219" s="77" t="str">
        <f t="shared" si="13"/>
        <v/>
      </c>
      <c r="X219" s="35" t="str">
        <f t="shared" si="14"/>
        <v/>
      </c>
      <c r="Y219" s="35" t="str">
        <f t="shared" si="15"/>
        <v/>
      </c>
      <c r="Z219" s="35" t="str">
        <f t="shared" si="16"/>
        <v/>
      </c>
      <c r="AA219" s="35" t="str">
        <f t="shared" si="17"/>
        <v/>
      </c>
      <c r="AB219" s="77">
        <f t="shared" si="29"/>
        <v>6336</v>
      </c>
      <c r="AC219" s="77">
        <f t="shared" si="30"/>
        <v>0</v>
      </c>
      <c r="AD219" s="77">
        <f t="shared" si="31"/>
        <v>0</v>
      </c>
      <c r="AE219" s="78" t="str">
        <f t="shared" si="18"/>
        <v/>
      </c>
      <c r="AF219" s="35" t="str">
        <f t="shared" si="19"/>
        <v/>
      </c>
      <c r="AG219" s="77" t="str">
        <f t="shared" si="20"/>
        <v/>
      </c>
      <c r="AH219" s="77" t="str">
        <f t="shared" si="21"/>
        <v/>
      </c>
      <c r="AI219" s="35">
        <f t="shared" si="22"/>
        <v>0</v>
      </c>
      <c r="AJ219" s="35">
        <f t="shared" si="23"/>
        <v>0</v>
      </c>
      <c r="AK219" s="35">
        <f t="shared" si="24"/>
        <v>0</v>
      </c>
      <c r="AL219" s="35">
        <f t="shared" si="25"/>
        <v>0</v>
      </c>
      <c r="AM219" s="35" t="n"/>
      <c r="AN219" s="44" t="str">
        <f t="shared" si="26"/>
        <v/>
      </c>
      <c r="AO219" s="44" t="str">
        <f t="shared" si="27"/>
        <v/>
      </c>
      <c r="AP219" s="35" t="str">
        <f>IF('DQE marché-cadre'!$D222="","",'DQE marché-cadre'!$D222)</f>
        <v/>
      </c>
      <c r="AQ219" s="35" t="str">
        <f>IF('DQE marché-cadre'!$E222="","",'DQE marché-cadre'!$E222)</f>
        <v/>
      </c>
      <c r="AR219" s="77" t="str">
        <f>DQE!$F222</f>
        <v/>
      </c>
      <c r="AS219" s="77" t="str">
        <f>BPDE!$G222</f>
        <v/>
      </c>
      <c r="AT219" s="35" t="str">
        <f t="shared" si="28"/>
        <v/>
      </c>
    </row>
    <row r="220">
      <c r="A220" s="35" t="str">
        <f>IF(BPU!$A223="","",BPU!$A223)</f>
        <v/>
      </c>
      <c r="B220" s="44" t="str">
        <f>IF(BPU!$B223="","",BPU!$B223)</f>
        <v/>
      </c>
      <c r="C220" s="35" t="str">
        <f>IF(BPU!$C223="","",BPU!$C223)</f>
        <v/>
      </c>
      <c r="D220" s="44" t="str">
        <f>IF(DQE!$D223="","",DQE!$D223)</f>
        <v/>
      </c>
      <c r="E220" s="37" t="str">
        <f>IF(BPU!$D223="","",BPU!$D223)</f>
        <v/>
      </c>
      <c r="F220" s="35" t="str">
        <f t="shared" si="0"/>
        <v/>
      </c>
      <c r="G220" s="44" t="str">
        <f t="shared" si="1"/>
        <v/>
      </c>
      <c r="H220" s="36" t="n"/>
      <c r="I220" s="23" t="n"/>
      <c r="J220" s="36" t="n"/>
      <c r="K220" s="36" t="n"/>
      <c r="L220" s="44" t="str">
        <f t="shared" si="2"/>
        <v/>
      </c>
      <c r="M220" s="35" t="str">
        <f t="shared" si="3"/>
        <v/>
      </c>
      <c r="N220" s="35" t="str">
        <f t="shared" si="4"/>
        <v/>
      </c>
      <c r="O220" s="35" t="str">
        <f t="shared" si="5"/>
        <v/>
      </c>
      <c r="P220" s="35" t="str">
        <f t="shared" si="6"/>
        <v/>
      </c>
      <c r="Q220" s="35" t="str">
        <f t="shared" si="7"/>
        <v/>
      </c>
      <c r="R220" s="35" t="str">
        <f t="shared" si="8"/>
        <v/>
      </c>
      <c r="S220" s="35" t="str">
        <f t="shared" si="9"/>
        <v/>
      </c>
      <c r="T220" s="35" t="str">
        <f t="shared" si="10"/>
        <v/>
      </c>
      <c r="U220" s="35" t="str">
        <f t="shared" si="11"/>
        <v/>
      </c>
      <c r="V220" s="35" t="str">
        <f t="shared" si="12"/>
        <v/>
      </c>
      <c r="W220" s="77" t="str">
        <f t="shared" si="13"/>
        <v/>
      </c>
      <c r="X220" s="35" t="str">
        <f t="shared" si="14"/>
        <v/>
      </c>
      <c r="Y220" s="35" t="str">
        <f t="shared" si="15"/>
        <v/>
      </c>
      <c r="Z220" s="35" t="str">
        <f t="shared" si="16"/>
        <v/>
      </c>
      <c r="AA220" s="35" t="str">
        <f t="shared" si="17"/>
        <v/>
      </c>
      <c r="AB220" s="77">
        <f t="shared" si="29"/>
        <v>6336</v>
      </c>
      <c r="AC220" s="77">
        <f t="shared" si="30"/>
        <v>0</v>
      </c>
      <c r="AD220" s="77">
        <f t="shared" si="31"/>
        <v>0</v>
      </c>
      <c r="AE220" s="78" t="str">
        <f t="shared" si="18"/>
        <v/>
      </c>
      <c r="AF220" s="35" t="str">
        <f t="shared" si="19"/>
        <v/>
      </c>
      <c r="AG220" s="77" t="str">
        <f t="shared" si="20"/>
        <v/>
      </c>
      <c r="AH220" s="77" t="str">
        <f t="shared" si="21"/>
        <v/>
      </c>
      <c r="AI220" s="35">
        <f t="shared" si="22"/>
        <v>0</v>
      </c>
      <c r="AJ220" s="35">
        <f t="shared" si="23"/>
        <v>0</v>
      </c>
      <c r="AK220" s="35">
        <f t="shared" si="24"/>
        <v>0</v>
      </c>
      <c r="AL220" s="35">
        <f t="shared" si="25"/>
        <v>0</v>
      </c>
      <c r="AM220" s="35" t="n"/>
      <c r="AN220" s="44" t="str">
        <f t="shared" si="26"/>
        <v/>
      </c>
      <c r="AO220" s="44" t="str">
        <f t="shared" si="27"/>
        <v/>
      </c>
      <c r="AP220" s="35" t="str">
        <f>IF('DQE marché-cadre'!$D223="","",'DQE marché-cadre'!$D223)</f>
        <v/>
      </c>
      <c r="AQ220" s="35" t="str">
        <f>IF('DQE marché-cadre'!$E223="","",'DQE marché-cadre'!$E223)</f>
        <v/>
      </c>
      <c r="AR220" s="77" t="str">
        <f>DQE!$F223</f>
        <v/>
      </c>
      <c r="AS220" s="77" t="str">
        <f>BPDE!$G223</f>
        <v/>
      </c>
      <c r="AT220" s="35" t="str">
        <f t="shared" si="28"/>
        <v/>
      </c>
    </row>
    <row r="221">
      <c r="A221" s="35" t="str">
        <f>IF(BPU!$A224="","",BPU!$A224)</f>
        <v/>
      </c>
      <c r="B221" s="44" t="str">
        <f>IF(BPU!$B224="","",BPU!$B224)</f>
        <v/>
      </c>
      <c r="C221" s="35" t="str">
        <f>IF(BPU!$C224="","",BPU!$C224)</f>
        <v/>
      </c>
      <c r="D221" s="44" t="str">
        <f>IF(DQE!$D224="","",DQE!$D224)</f>
        <v/>
      </c>
      <c r="E221" s="37" t="str">
        <f>IF(BPU!$D224="","",BPU!$D224)</f>
        <v/>
      </c>
      <c r="F221" s="35" t="str">
        <f t="shared" si="0"/>
        <v/>
      </c>
      <c r="G221" s="44" t="str">
        <f t="shared" si="1"/>
        <v/>
      </c>
      <c r="H221" s="36" t="n"/>
      <c r="I221" s="23" t="n"/>
      <c r="J221" s="36" t="n"/>
      <c r="K221" s="36" t="n"/>
      <c r="L221" s="44" t="str">
        <f t="shared" si="2"/>
        <v/>
      </c>
      <c r="M221" s="35" t="str">
        <f t="shared" si="3"/>
        <v/>
      </c>
      <c r="N221" s="35" t="str">
        <f t="shared" si="4"/>
        <v/>
      </c>
      <c r="O221" s="35" t="str">
        <f t="shared" si="5"/>
        <v/>
      </c>
      <c r="P221" s="35" t="str">
        <f t="shared" si="6"/>
        <v/>
      </c>
      <c r="Q221" s="35" t="str">
        <f t="shared" si="7"/>
        <v/>
      </c>
      <c r="R221" s="35" t="str">
        <f t="shared" si="8"/>
        <v/>
      </c>
      <c r="S221" s="35" t="str">
        <f t="shared" si="9"/>
        <v/>
      </c>
      <c r="T221" s="35" t="str">
        <f t="shared" si="10"/>
        <v/>
      </c>
      <c r="U221" s="35" t="str">
        <f t="shared" si="11"/>
        <v/>
      </c>
      <c r="V221" s="35" t="str">
        <f t="shared" si="12"/>
        <v/>
      </c>
      <c r="W221" s="77" t="str">
        <f t="shared" si="13"/>
        <v/>
      </c>
      <c r="X221" s="35" t="str">
        <f t="shared" si="14"/>
        <v/>
      </c>
      <c r="Y221" s="35" t="str">
        <f t="shared" si="15"/>
        <v/>
      </c>
      <c r="Z221" s="35" t="str">
        <f t="shared" si="16"/>
        <v/>
      </c>
      <c r="AA221" s="35" t="str">
        <f t="shared" si="17"/>
        <v/>
      </c>
      <c r="AB221" s="77">
        <f t="shared" si="29"/>
        <v>6336</v>
      </c>
      <c r="AC221" s="77">
        <f t="shared" si="30"/>
        <v>0</v>
      </c>
      <c r="AD221" s="77">
        <f t="shared" si="31"/>
        <v>0</v>
      </c>
      <c r="AE221" s="78" t="str">
        <f t="shared" si="18"/>
        <v/>
      </c>
      <c r="AF221" s="35" t="str">
        <f t="shared" si="19"/>
        <v/>
      </c>
      <c r="AG221" s="77" t="str">
        <f t="shared" si="20"/>
        <v/>
      </c>
      <c r="AH221" s="77" t="str">
        <f t="shared" si="21"/>
        <v/>
      </c>
      <c r="AI221" s="35">
        <f t="shared" si="22"/>
        <v>0</v>
      </c>
      <c r="AJ221" s="35">
        <f t="shared" si="23"/>
        <v>0</v>
      </c>
      <c r="AK221" s="35">
        <f t="shared" si="24"/>
        <v>0</v>
      </c>
      <c r="AL221" s="35">
        <f t="shared" si="25"/>
        <v>0</v>
      </c>
      <c r="AM221" s="35" t="n"/>
      <c r="AN221" s="44" t="str">
        <f t="shared" si="26"/>
        <v/>
      </c>
      <c r="AO221" s="44" t="str">
        <f t="shared" si="27"/>
        <v/>
      </c>
      <c r="AP221" s="35" t="str">
        <f>IF('DQE marché-cadre'!$D224="","",'DQE marché-cadre'!$D224)</f>
        <v/>
      </c>
      <c r="AQ221" s="35" t="str">
        <f>IF('DQE marché-cadre'!$E224="","",'DQE marché-cadre'!$E224)</f>
        <v/>
      </c>
      <c r="AR221" s="77" t="str">
        <f>DQE!$F224</f>
        <v/>
      </c>
      <c r="AS221" s="77" t="str">
        <f>BPDE!$G224</f>
        <v/>
      </c>
      <c r="AT221" s="35" t="str">
        <f t="shared" si="28"/>
        <v/>
      </c>
    </row>
    <row r="222">
      <c r="A222" s="35" t="str">
        <f>IF(BPU!$A225="","",BPU!$A225)</f>
        <v/>
      </c>
      <c r="B222" s="44" t="str">
        <f>IF(BPU!$B225="","",BPU!$B225)</f>
        <v/>
      </c>
      <c r="C222" s="35" t="str">
        <f>IF(BPU!$C225="","",BPU!$C225)</f>
        <v/>
      </c>
      <c r="D222" s="44" t="str">
        <f>IF(DQE!$D225="","",DQE!$D225)</f>
        <v/>
      </c>
      <c r="E222" s="37" t="str">
        <f>IF(BPU!$D225="","",BPU!$D225)</f>
        <v/>
      </c>
      <c r="F222" s="35" t="str">
        <f t="shared" si="0"/>
        <v/>
      </c>
      <c r="G222" s="44" t="str">
        <f t="shared" si="1"/>
        <v/>
      </c>
      <c r="H222" s="36" t="n"/>
      <c r="I222" s="23" t="n"/>
      <c r="J222" s="36" t="n"/>
      <c r="K222" s="36" t="n"/>
      <c r="L222" s="44" t="str">
        <f t="shared" si="2"/>
        <v/>
      </c>
      <c r="M222" s="35" t="str">
        <f t="shared" si="3"/>
        <v/>
      </c>
      <c r="N222" s="35" t="str">
        <f t="shared" si="4"/>
        <v/>
      </c>
      <c r="O222" s="35" t="str">
        <f t="shared" si="5"/>
        <v/>
      </c>
      <c r="P222" s="35" t="str">
        <f t="shared" si="6"/>
        <v/>
      </c>
      <c r="Q222" s="35" t="str">
        <f t="shared" si="7"/>
        <v/>
      </c>
      <c r="R222" s="35" t="str">
        <f t="shared" si="8"/>
        <v/>
      </c>
      <c r="S222" s="35" t="str">
        <f t="shared" si="9"/>
        <v/>
      </c>
      <c r="T222" s="35" t="str">
        <f t="shared" si="10"/>
        <v/>
      </c>
      <c r="U222" s="35" t="str">
        <f t="shared" si="11"/>
        <v/>
      </c>
      <c r="V222" s="35" t="str">
        <f t="shared" si="12"/>
        <v/>
      </c>
      <c r="W222" s="77" t="str">
        <f t="shared" si="13"/>
        <v/>
      </c>
      <c r="X222" s="35" t="str">
        <f t="shared" si="14"/>
        <v/>
      </c>
      <c r="Y222" s="35" t="str">
        <f t="shared" si="15"/>
        <v/>
      </c>
      <c r="Z222" s="35" t="str">
        <f t="shared" si="16"/>
        <v/>
      </c>
      <c r="AA222" s="35" t="str">
        <f t="shared" si="17"/>
        <v/>
      </c>
      <c r="AB222" s="77">
        <f t="shared" si="29"/>
        <v>6336</v>
      </c>
      <c r="AC222" s="77">
        <f t="shared" si="30"/>
        <v>0</v>
      </c>
      <c r="AD222" s="77">
        <f t="shared" si="31"/>
        <v>0</v>
      </c>
      <c r="AE222" s="78" t="str">
        <f t="shared" si="18"/>
        <v/>
      </c>
      <c r="AF222" s="35" t="str">
        <f t="shared" si="19"/>
        <v/>
      </c>
      <c r="AG222" s="77" t="str">
        <f t="shared" si="20"/>
        <v/>
      </c>
      <c r="AH222" s="77" t="str">
        <f t="shared" si="21"/>
        <v/>
      </c>
      <c r="AI222" s="35">
        <f t="shared" si="22"/>
        <v>0</v>
      </c>
      <c r="AJ222" s="35">
        <f t="shared" si="23"/>
        <v>0</v>
      </c>
      <c r="AK222" s="35">
        <f t="shared" si="24"/>
        <v>0</v>
      </c>
      <c r="AL222" s="35">
        <f t="shared" si="25"/>
        <v>0</v>
      </c>
      <c r="AM222" s="35" t="n"/>
      <c r="AN222" s="44" t="str">
        <f t="shared" si="26"/>
        <v/>
      </c>
      <c r="AO222" s="44" t="str">
        <f t="shared" si="27"/>
        <v/>
      </c>
      <c r="AP222" s="35" t="str">
        <f>IF('DQE marché-cadre'!$D225="","",'DQE marché-cadre'!$D225)</f>
        <v/>
      </c>
      <c r="AQ222" s="35" t="str">
        <f>IF('DQE marché-cadre'!$E225="","",'DQE marché-cadre'!$E225)</f>
        <v/>
      </c>
      <c r="AR222" s="77" t="str">
        <f>DQE!$F225</f>
        <v/>
      </c>
      <c r="AS222" s="77" t="str">
        <f>BPDE!$G225</f>
        <v/>
      </c>
      <c r="AT222" s="35" t="str">
        <f t="shared" si="28"/>
        <v/>
      </c>
    </row>
    <row r="223">
      <c r="A223" s="35" t="str">
        <f>IF(BPU!$A226="","",BPU!$A226)</f>
        <v/>
      </c>
      <c r="B223" s="44" t="str">
        <f>IF(BPU!$B226="","",BPU!$B226)</f>
        <v/>
      </c>
      <c r="C223" s="35" t="str">
        <f>IF(BPU!$C226="","",BPU!$C226)</f>
        <v/>
      </c>
      <c r="D223" s="44" t="str">
        <f>IF(DQE!$D226="","",DQE!$D226)</f>
        <v/>
      </c>
      <c r="E223" s="37" t="str">
        <f>IF(BPU!$D226="","",BPU!$D226)</f>
        <v/>
      </c>
      <c r="F223" s="35" t="str">
        <f t="shared" si="0"/>
        <v/>
      </c>
      <c r="G223" s="44" t="str">
        <f t="shared" si="1"/>
        <v/>
      </c>
      <c r="H223" s="36" t="n"/>
      <c r="I223" s="23" t="n"/>
      <c r="J223" s="36" t="n"/>
      <c r="K223" s="36" t="n"/>
      <c r="L223" s="44" t="str">
        <f t="shared" si="2"/>
        <v/>
      </c>
      <c r="M223" s="35" t="str">
        <f t="shared" si="3"/>
        <v/>
      </c>
      <c r="N223" s="35" t="str">
        <f t="shared" si="4"/>
        <v/>
      </c>
      <c r="O223" s="35" t="str">
        <f t="shared" si="5"/>
        <v/>
      </c>
      <c r="P223" s="35" t="str">
        <f t="shared" si="6"/>
        <v/>
      </c>
      <c r="Q223" s="35" t="str">
        <f t="shared" si="7"/>
        <v/>
      </c>
      <c r="R223" s="35" t="str">
        <f t="shared" si="8"/>
        <v/>
      </c>
      <c r="S223" s="35" t="str">
        <f t="shared" si="9"/>
        <v/>
      </c>
      <c r="T223" s="35" t="str">
        <f t="shared" si="10"/>
        <v/>
      </c>
      <c r="U223" s="35" t="str">
        <f t="shared" si="11"/>
        <v/>
      </c>
      <c r="V223" s="35" t="str">
        <f t="shared" si="12"/>
        <v/>
      </c>
      <c r="W223" s="77" t="str">
        <f t="shared" si="13"/>
        <v/>
      </c>
      <c r="X223" s="35" t="str">
        <f t="shared" si="14"/>
        <v/>
      </c>
      <c r="Y223" s="35" t="str">
        <f t="shared" si="15"/>
        <v/>
      </c>
      <c r="Z223" s="35" t="str">
        <f t="shared" si="16"/>
        <v/>
      </c>
      <c r="AA223" s="35" t="str">
        <f t="shared" si="17"/>
        <v/>
      </c>
      <c r="AB223" s="77">
        <f t="shared" si="29"/>
        <v>6336</v>
      </c>
      <c r="AC223" s="77">
        <f t="shared" si="30"/>
        <v>0</v>
      </c>
      <c r="AD223" s="77">
        <f t="shared" si="31"/>
        <v>0</v>
      </c>
      <c r="AE223" s="78" t="str">
        <f t="shared" si="18"/>
        <v/>
      </c>
      <c r="AF223" s="35" t="str">
        <f t="shared" si="19"/>
        <v/>
      </c>
      <c r="AG223" s="77" t="str">
        <f t="shared" si="20"/>
        <v/>
      </c>
      <c r="AH223" s="77" t="str">
        <f t="shared" si="21"/>
        <v/>
      </c>
      <c r="AI223" s="35">
        <f t="shared" si="22"/>
        <v>0</v>
      </c>
      <c r="AJ223" s="35">
        <f t="shared" si="23"/>
        <v>0</v>
      </c>
      <c r="AK223" s="35">
        <f t="shared" si="24"/>
        <v>0</v>
      </c>
      <c r="AL223" s="35">
        <f t="shared" si="25"/>
        <v>0</v>
      </c>
      <c r="AM223" s="35" t="n"/>
      <c r="AN223" s="44" t="str">
        <f t="shared" si="26"/>
        <v/>
      </c>
      <c r="AO223" s="44" t="str">
        <f t="shared" si="27"/>
        <v/>
      </c>
      <c r="AP223" s="35" t="str">
        <f>IF('DQE marché-cadre'!$D226="","",'DQE marché-cadre'!$D226)</f>
        <v/>
      </c>
      <c r="AQ223" s="35" t="str">
        <f>IF('DQE marché-cadre'!$E226="","",'DQE marché-cadre'!$E226)</f>
        <v/>
      </c>
      <c r="AR223" s="77" t="str">
        <f>DQE!$F226</f>
        <v/>
      </c>
      <c r="AS223" s="77" t="str">
        <f>BPDE!$G226</f>
        <v/>
      </c>
      <c r="AT223" s="35" t="str">
        <f t="shared" si="28"/>
        <v/>
      </c>
    </row>
    <row r="224">
      <c r="A224" s="35" t="str">
        <f>IF(BPU!$A227="","",BPU!$A227)</f>
        <v/>
      </c>
      <c r="B224" s="44" t="str">
        <f>IF(BPU!$B227="","",BPU!$B227)</f>
        <v/>
      </c>
      <c r="C224" s="35" t="str">
        <f>IF(BPU!$C227="","",BPU!$C227)</f>
        <v/>
      </c>
      <c r="D224" s="44" t="str">
        <f>IF(DQE!$D227="","",DQE!$D227)</f>
        <v/>
      </c>
      <c r="E224" s="37" t="str">
        <f>IF(BPU!$D227="","",BPU!$D227)</f>
        <v/>
      </c>
      <c r="F224" s="35" t="str">
        <f t="shared" si="0"/>
        <v/>
      </c>
      <c r="G224" s="44" t="str">
        <f t="shared" si="1"/>
        <v/>
      </c>
      <c r="H224" s="36" t="n"/>
      <c r="I224" s="23" t="n"/>
      <c r="J224" s="36" t="n"/>
      <c r="K224" s="36" t="n"/>
      <c r="L224" s="44" t="str">
        <f t="shared" si="2"/>
        <v/>
      </c>
      <c r="M224" s="35" t="str">
        <f t="shared" si="3"/>
        <v/>
      </c>
      <c r="N224" s="35" t="str">
        <f t="shared" si="4"/>
        <v/>
      </c>
      <c r="O224" s="35" t="str">
        <f t="shared" si="5"/>
        <v/>
      </c>
      <c r="P224" s="35" t="str">
        <f t="shared" si="6"/>
        <v/>
      </c>
      <c r="Q224" s="35" t="str">
        <f t="shared" si="7"/>
        <v/>
      </c>
      <c r="R224" s="35" t="str">
        <f t="shared" si="8"/>
        <v/>
      </c>
      <c r="S224" s="35" t="str">
        <f t="shared" si="9"/>
        <v/>
      </c>
      <c r="T224" s="35" t="str">
        <f t="shared" si="10"/>
        <v/>
      </c>
      <c r="U224" s="35" t="str">
        <f t="shared" si="11"/>
        <v/>
      </c>
      <c r="V224" s="35" t="str">
        <f t="shared" si="12"/>
        <v/>
      </c>
      <c r="W224" s="77" t="str">
        <f t="shared" si="13"/>
        <v/>
      </c>
      <c r="X224" s="35" t="str">
        <f t="shared" si="14"/>
        <v/>
      </c>
      <c r="Y224" s="35" t="str">
        <f t="shared" si="15"/>
        <v/>
      </c>
      <c r="Z224" s="35" t="str">
        <f t="shared" si="16"/>
        <v/>
      </c>
      <c r="AA224" s="35" t="str">
        <f t="shared" si="17"/>
        <v/>
      </c>
      <c r="AB224" s="77">
        <f t="shared" si="29"/>
        <v>6336</v>
      </c>
      <c r="AC224" s="77">
        <f t="shared" si="30"/>
        <v>0</v>
      </c>
      <c r="AD224" s="77">
        <f t="shared" si="31"/>
        <v>0</v>
      </c>
      <c r="AE224" s="78" t="str">
        <f t="shared" si="18"/>
        <v/>
      </c>
      <c r="AF224" s="35" t="str">
        <f t="shared" si="19"/>
        <v/>
      </c>
      <c r="AG224" s="77" t="str">
        <f t="shared" si="20"/>
        <v/>
      </c>
      <c r="AH224" s="77" t="str">
        <f t="shared" si="21"/>
        <v/>
      </c>
      <c r="AI224" s="35">
        <f t="shared" si="22"/>
        <v>0</v>
      </c>
      <c r="AJ224" s="35">
        <f t="shared" si="23"/>
        <v>0</v>
      </c>
      <c r="AK224" s="35">
        <f t="shared" si="24"/>
        <v>0</v>
      </c>
      <c r="AL224" s="35">
        <f t="shared" si="25"/>
        <v>0</v>
      </c>
      <c r="AM224" s="35" t="n"/>
      <c r="AN224" s="44" t="str">
        <f t="shared" si="26"/>
        <v/>
      </c>
      <c r="AO224" s="44" t="str">
        <f t="shared" si="27"/>
        <v/>
      </c>
      <c r="AP224" s="35" t="str">
        <f>IF('DQE marché-cadre'!$D227="","",'DQE marché-cadre'!$D227)</f>
        <v/>
      </c>
      <c r="AQ224" s="35" t="str">
        <f>IF('DQE marché-cadre'!$E227="","",'DQE marché-cadre'!$E227)</f>
        <v/>
      </c>
      <c r="AR224" s="77" t="str">
        <f>DQE!$F227</f>
        <v/>
      </c>
      <c r="AS224" s="77" t="str">
        <f>BPDE!$G227</f>
        <v/>
      </c>
      <c r="AT224" s="35" t="str">
        <f t="shared" si="28"/>
        <v/>
      </c>
    </row>
    <row r="225">
      <c r="A225" s="35" t="str">
        <f>IF(BPU!$A228="","",BPU!$A228)</f>
        <v/>
      </c>
      <c r="B225" s="44" t="str">
        <f>IF(BPU!$B228="","",BPU!$B228)</f>
        <v/>
      </c>
      <c r="C225" s="35" t="str">
        <f>IF(BPU!$C228="","",BPU!$C228)</f>
        <v/>
      </c>
      <c r="D225" s="44" t="str">
        <f>IF(DQE!$D228="","",DQE!$D228)</f>
        <v/>
      </c>
      <c r="E225" s="37" t="str">
        <f>IF(BPU!$D228="","",BPU!$D228)</f>
        <v/>
      </c>
      <c r="F225" s="35" t="str">
        <f t="shared" si="0"/>
        <v/>
      </c>
      <c r="G225" s="44" t="str">
        <f t="shared" si="1"/>
        <v/>
      </c>
      <c r="H225" s="36" t="n"/>
      <c r="I225" s="23" t="n"/>
      <c r="J225" s="36" t="n"/>
      <c r="K225" s="36" t="n"/>
      <c r="L225" s="44" t="str">
        <f t="shared" si="2"/>
        <v/>
      </c>
      <c r="M225" s="35" t="str">
        <f t="shared" si="3"/>
        <v/>
      </c>
      <c r="N225" s="35" t="str">
        <f t="shared" si="4"/>
        <v/>
      </c>
      <c r="O225" s="35" t="str">
        <f t="shared" si="5"/>
        <v/>
      </c>
      <c r="P225" s="35" t="str">
        <f t="shared" si="6"/>
        <v/>
      </c>
      <c r="Q225" s="35" t="str">
        <f t="shared" si="7"/>
        <v/>
      </c>
      <c r="R225" s="35" t="str">
        <f t="shared" si="8"/>
        <v/>
      </c>
      <c r="S225" s="35" t="str">
        <f t="shared" si="9"/>
        <v/>
      </c>
      <c r="T225" s="35" t="str">
        <f t="shared" si="10"/>
        <v/>
      </c>
      <c r="U225" s="35" t="str">
        <f t="shared" si="11"/>
        <v/>
      </c>
      <c r="V225" s="35" t="str">
        <f t="shared" si="12"/>
        <v/>
      </c>
      <c r="W225" s="77" t="str">
        <f t="shared" si="13"/>
        <v/>
      </c>
      <c r="X225" s="35" t="str">
        <f t="shared" si="14"/>
        <v/>
      </c>
      <c r="Y225" s="35" t="str">
        <f t="shared" si="15"/>
        <v/>
      </c>
      <c r="Z225" s="35" t="str">
        <f t="shared" si="16"/>
        <v/>
      </c>
      <c r="AA225" s="35" t="str">
        <f t="shared" si="17"/>
        <v/>
      </c>
      <c r="AB225" s="77">
        <f t="shared" si="29"/>
        <v>6336</v>
      </c>
      <c r="AC225" s="77">
        <f t="shared" si="30"/>
        <v>0</v>
      </c>
      <c r="AD225" s="77">
        <f t="shared" si="31"/>
        <v>0</v>
      </c>
      <c r="AE225" s="78" t="str">
        <f t="shared" si="18"/>
        <v/>
      </c>
      <c r="AF225" s="35" t="str">
        <f t="shared" si="19"/>
        <v/>
      </c>
      <c r="AG225" s="77" t="str">
        <f t="shared" si="20"/>
        <v/>
      </c>
      <c r="AH225" s="77" t="str">
        <f t="shared" si="21"/>
        <v/>
      </c>
      <c r="AI225" s="35">
        <f t="shared" si="22"/>
        <v>0</v>
      </c>
      <c r="AJ225" s="35">
        <f t="shared" si="23"/>
        <v>0</v>
      </c>
      <c r="AK225" s="35">
        <f t="shared" si="24"/>
        <v>0</v>
      </c>
      <c r="AL225" s="35">
        <f t="shared" si="25"/>
        <v>0</v>
      </c>
      <c r="AM225" s="35" t="n"/>
      <c r="AN225" s="44" t="str">
        <f t="shared" si="26"/>
        <v/>
      </c>
      <c r="AO225" s="44" t="str">
        <f t="shared" si="27"/>
        <v/>
      </c>
      <c r="AP225" s="35" t="str">
        <f>IF('DQE marché-cadre'!$D228="","",'DQE marché-cadre'!$D228)</f>
        <v/>
      </c>
      <c r="AQ225" s="35" t="str">
        <f>IF('DQE marché-cadre'!$E228="","",'DQE marché-cadre'!$E228)</f>
        <v/>
      </c>
      <c r="AR225" s="77" t="str">
        <f>DQE!$F228</f>
        <v/>
      </c>
      <c r="AS225" s="77" t="str">
        <f>BPDE!$G228</f>
        <v/>
      </c>
      <c r="AT225" s="35" t="str">
        <f t="shared" si="28"/>
        <v/>
      </c>
    </row>
    <row r="226">
      <c r="A226" s="35" t="str">
        <f>IF(BPU!$A229="","",BPU!$A229)</f>
        <v/>
      </c>
      <c r="B226" s="44" t="str">
        <f>IF(BPU!$B229="","",BPU!$B229)</f>
        <v/>
      </c>
      <c r="C226" s="35" t="str">
        <f>IF(BPU!$C229="","",BPU!$C229)</f>
        <v/>
      </c>
      <c r="D226" s="44" t="str">
        <f>IF(DQE!$D229="","",DQE!$D229)</f>
        <v/>
      </c>
      <c r="E226" s="37" t="str">
        <f>IF(BPU!$D229="","",BPU!$D229)</f>
        <v/>
      </c>
      <c r="F226" s="35" t="str">
        <f t="shared" si="0"/>
        <v/>
      </c>
      <c r="G226" s="44" t="str">
        <f t="shared" si="1"/>
        <v/>
      </c>
      <c r="H226" s="36" t="n"/>
      <c r="I226" s="23" t="n"/>
      <c r="J226" s="36" t="n"/>
      <c r="K226" s="36" t="n"/>
      <c r="L226" s="44" t="str">
        <f t="shared" si="2"/>
        <v/>
      </c>
      <c r="M226" s="35" t="str">
        <f t="shared" si="3"/>
        <v/>
      </c>
      <c r="N226" s="35" t="str">
        <f t="shared" si="4"/>
        <v/>
      </c>
      <c r="O226" s="35" t="str">
        <f t="shared" si="5"/>
        <v/>
      </c>
      <c r="P226" s="35" t="str">
        <f t="shared" si="6"/>
        <v/>
      </c>
      <c r="Q226" s="35" t="str">
        <f t="shared" si="7"/>
        <v/>
      </c>
      <c r="R226" s="35" t="str">
        <f t="shared" si="8"/>
        <v/>
      </c>
      <c r="S226" s="35" t="str">
        <f t="shared" si="9"/>
        <v/>
      </c>
      <c r="T226" s="35" t="str">
        <f t="shared" si="10"/>
        <v/>
      </c>
      <c r="U226" s="35" t="str">
        <f t="shared" si="11"/>
        <v/>
      </c>
      <c r="V226" s="35" t="str">
        <f t="shared" si="12"/>
        <v/>
      </c>
      <c r="W226" s="77" t="str">
        <f t="shared" si="13"/>
        <v/>
      </c>
      <c r="X226" s="35" t="str">
        <f t="shared" si="14"/>
        <v/>
      </c>
      <c r="Y226" s="35" t="str">
        <f t="shared" si="15"/>
        <v/>
      </c>
      <c r="Z226" s="35" t="str">
        <f t="shared" si="16"/>
        <v/>
      </c>
      <c r="AA226" s="35" t="str">
        <f t="shared" si="17"/>
        <v/>
      </c>
      <c r="AB226" s="77">
        <f t="shared" si="29"/>
        <v>6336</v>
      </c>
      <c r="AC226" s="77">
        <f t="shared" si="30"/>
        <v>0</v>
      </c>
      <c r="AD226" s="77">
        <f t="shared" si="31"/>
        <v>0</v>
      </c>
      <c r="AE226" s="78" t="str">
        <f t="shared" si="18"/>
        <v/>
      </c>
      <c r="AF226" s="35" t="str">
        <f t="shared" si="19"/>
        <v/>
      </c>
      <c r="AG226" s="77" t="str">
        <f t="shared" si="20"/>
        <v/>
      </c>
      <c r="AH226" s="77" t="str">
        <f t="shared" si="21"/>
        <v/>
      </c>
      <c r="AI226" s="35">
        <f t="shared" si="22"/>
        <v>0</v>
      </c>
      <c r="AJ226" s="35">
        <f t="shared" si="23"/>
        <v>0</v>
      </c>
      <c r="AK226" s="35">
        <f t="shared" si="24"/>
        <v>0</v>
      </c>
      <c r="AL226" s="35">
        <f t="shared" si="25"/>
        <v>0</v>
      </c>
      <c r="AM226" s="35" t="n"/>
      <c r="AN226" s="44" t="str">
        <f t="shared" si="26"/>
        <v/>
      </c>
      <c r="AO226" s="44" t="str">
        <f t="shared" si="27"/>
        <v/>
      </c>
      <c r="AP226" s="35" t="str">
        <f>IF('DQE marché-cadre'!$D229="","",'DQE marché-cadre'!$D229)</f>
        <v/>
      </c>
      <c r="AQ226" s="35" t="str">
        <f>IF('DQE marché-cadre'!$E229="","",'DQE marché-cadre'!$E229)</f>
        <v/>
      </c>
      <c r="AR226" s="77" t="str">
        <f>DQE!$F229</f>
        <v/>
      </c>
      <c r="AS226" s="77" t="str">
        <f>BPDE!$G229</f>
        <v/>
      </c>
      <c r="AT226" s="35" t="str">
        <f t="shared" si="28"/>
        <v/>
      </c>
    </row>
    <row r="227">
      <c r="A227" s="35" t="str">
        <f>IF(BPU!$A230="","",BPU!$A230)</f>
        <v/>
      </c>
      <c r="B227" s="44" t="str">
        <f>IF(BPU!$B230="","",BPU!$B230)</f>
        <v/>
      </c>
      <c r="C227" s="35" t="str">
        <f>IF(BPU!$C230="","",BPU!$C230)</f>
        <v/>
      </c>
      <c r="D227" s="44" t="str">
        <f>IF(DQE!$D230="","",DQE!$D230)</f>
        <v/>
      </c>
      <c r="E227" s="37" t="str">
        <f>IF(BPU!$D230="","",BPU!$D230)</f>
        <v/>
      </c>
      <c r="F227" s="35" t="str">
        <f t="shared" si="0"/>
        <v/>
      </c>
      <c r="G227" s="44" t="str">
        <f t="shared" si="1"/>
        <v/>
      </c>
      <c r="H227" s="36" t="n"/>
      <c r="I227" s="23" t="n"/>
      <c r="J227" s="36" t="n"/>
      <c r="K227" s="36" t="n"/>
      <c r="L227" s="44" t="str">
        <f t="shared" si="2"/>
        <v/>
      </c>
      <c r="M227" s="35" t="str">
        <f t="shared" si="3"/>
        <v/>
      </c>
      <c r="N227" s="35" t="str">
        <f t="shared" si="4"/>
        <v/>
      </c>
      <c r="O227" s="35" t="str">
        <f t="shared" si="5"/>
        <v/>
      </c>
      <c r="P227" s="35" t="str">
        <f t="shared" si="6"/>
        <v/>
      </c>
      <c r="Q227" s="35" t="str">
        <f t="shared" si="7"/>
        <v/>
      </c>
      <c r="R227" s="35" t="str">
        <f t="shared" si="8"/>
        <v/>
      </c>
      <c r="S227" s="35" t="str">
        <f t="shared" si="9"/>
        <v/>
      </c>
      <c r="T227" s="35" t="str">
        <f t="shared" si="10"/>
        <v/>
      </c>
      <c r="U227" s="35" t="str">
        <f t="shared" si="11"/>
        <v/>
      </c>
      <c r="V227" s="35" t="str">
        <f t="shared" si="12"/>
        <v/>
      </c>
      <c r="W227" s="77" t="str">
        <f t="shared" si="13"/>
        <v/>
      </c>
      <c r="X227" s="35" t="str">
        <f t="shared" si="14"/>
        <v/>
      </c>
      <c r="Y227" s="35" t="str">
        <f t="shared" si="15"/>
        <v/>
      </c>
      <c r="Z227" s="35" t="str">
        <f t="shared" si="16"/>
        <v/>
      </c>
      <c r="AA227" s="35" t="str">
        <f t="shared" si="17"/>
        <v/>
      </c>
      <c r="AB227" s="77">
        <f t="shared" si="29"/>
        <v>6336</v>
      </c>
      <c r="AC227" s="77">
        <f t="shared" si="30"/>
        <v>0</v>
      </c>
      <c r="AD227" s="77">
        <f t="shared" si="31"/>
        <v>0</v>
      </c>
      <c r="AE227" s="78" t="str">
        <f t="shared" si="18"/>
        <v/>
      </c>
      <c r="AF227" s="35" t="str">
        <f t="shared" si="19"/>
        <v/>
      </c>
      <c r="AG227" s="77" t="str">
        <f t="shared" si="20"/>
        <v/>
      </c>
      <c r="AH227" s="77" t="str">
        <f t="shared" si="21"/>
        <v/>
      </c>
      <c r="AI227" s="35">
        <f t="shared" si="22"/>
        <v>0</v>
      </c>
      <c r="AJ227" s="35">
        <f t="shared" si="23"/>
        <v>0</v>
      </c>
      <c r="AK227" s="35">
        <f t="shared" si="24"/>
        <v>0</v>
      </c>
      <c r="AL227" s="35">
        <f t="shared" si="25"/>
        <v>0</v>
      </c>
      <c r="AM227" s="35" t="n"/>
      <c r="AN227" s="44" t="str">
        <f t="shared" si="26"/>
        <v/>
      </c>
      <c r="AO227" s="44" t="str">
        <f t="shared" si="27"/>
        <v/>
      </c>
      <c r="AP227" s="35" t="str">
        <f>IF('DQE marché-cadre'!$D230="","",'DQE marché-cadre'!$D230)</f>
        <v/>
      </c>
      <c r="AQ227" s="35" t="str">
        <f>IF('DQE marché-cadre'!$E230="","",'DQE marché-cadre'!$E230)</f>
        <v/>
      </c>
      <c r="AR227" s="77" t="str">
        <f>DQE!$F230</f>
        <v/>
      </c>
      <c r="AS227" s="77" t="str">
        <f>BPDE!$G230</f>
        <v/>
      </c>
      <c r="AT227" s="35" t="str">
        <f t="shared" si="28"/>
        <v/>
      </c>
    </row>
    <row r="228">
      <c r="A228" s="35" t="str">
        <f>IF(BPU!$A231="","",BPU!$A231)</f>
        <v/>
      </c>
      <c r="B228" s="44" t="str">
        <f>IF(BPU!$B231="","",BPU!$B231)</f>
        <v/>
      </c>
      <c r="C228" s="35" t="str">
        <f>IF(BPU!$C231="","",BPU!$C231)</f>
        <v/>
      </c>
      <c r="D228" s="44" t="str">
        <f>IF(DQE!$D231="","",DQE!$D231)</f>
        <v/>
      </c>
      <c r="E228" s="37" t="str">
        <f>IF(BPU!$D231="","",BPU!$D231)</f>
        <v/>
      </c>
      <c r="F228" s="35" t="str">
        <f t="shared" si="0"/>
        <v/>
      </c>
      <c r="G228" s="44" t="str">
        <f t="shared" si="1"/>
        <v/>
      </c>
      <c r="H228" s="36" t="n"/>
      <c r="I228" s="23" t="n"/>
      <c r="J228" s="36" t="n"/>
      <c r="K228" s="36" t="n"/>
      <c r="L228" s="44" t="str">
        <f t="shared" si="2"/>
        <v/>
      </c>
      <c r="M228" s="35" t="str">
        <f t="shared" si="3"/>
        <v/>
      </c>
      <c r="N228" s="35" t="str">
        <f t="shared" si="4"/>
        <v/>
      </c>
      <c r="O228" s="35" t="str">
        <f t="shared" si="5"/>
        <v/>
      </c>
      <c r="P228" s="35" t="str">
        <f t="shared" si="6"/>
        <v/>
      </c>
      <c r="Q228" s="35" t="str">
        <f t="shared" si="7"/>
        <v/>
      </c>
      <c r="R228" s="35" t="str">
        <f t="shared" si="8"/>
        <v/>
      </c>
      <c r="S228" s="35" t="str">
        <f t="shared" si="9"/>
        <v/>
      </c>
      <c r="T228" s="35" t="str">
        <f t="shared" si="10"/>
        <v/>
      </c>
      <c r="U228" s="35" t="str">
        <f t="shared" si="11"/>
        <v/>
      </c>
      <c r="V228" s="35" t="str">
        <f t="shared" si="12"/>
        <v/>
      </c>
      <c r="W228" s="77" t="str">
        <f t="shared" si="13"/>
        <v/>
      </c>
      <c r="X228" s="35" t="str">
        <f t="shared" si="14"/>
        <v/>
      </c>
      <c r="Y228" s="35" t="str">
        <f t="shared" si="15"/>
        <v/>
      </c>
      <c r="Z228" s="35" t="str">
        <f t="shared" si="16"/>
        <v/>
      </c>
      <c r="AA228" s="35" t="str">
        <f t="shared" si="17"/>
        <v/>
      </c>
      <c r="AB228" s="77">
        <f t="shared" si="29"/>
        <v>6336</v>
      </c>
      <c r="AC228" s="77">
        <f t="shared" si="30"/>
        <v>0</v>
      </c>
      <c r="AD228" s="77">
        <f t="shared" si="31"/>
        <v>0</v>
      </c>
      <c r="AE228" s="78" t="str">
        <f t="shared" si="18"/>
        <v/>
      </c>
      <c r="AF228" s="35" t="str">
        <f t="shared" si="19"/>
        <v/>
      </c>
      <c r="AG228" s="77" t="str">
        <f t="shared" si="20"/>
        <v/>
      </c>
      <c r="AH228" s="77" t="str">
        <f t="shared" si="21"/>
        <v/>
      </c>
      <c r="AI228" s="35">
        <f t="shared" si="22"/>
        <v>0</v>
      </c>
      <c r="AJ228" s="35">
        <f t="shared" si="23"/>
        <v>0</v>
      </c>
      <c r="AK228" s="35">
        <f t="shared" si="24"/>
        <v>0</v>
      </c>
      <c r="AL228" s="35">
        <f t="shared" si="25"/>
        <v>0</v>
      </c>
      <c r="AM228" s="35" t="n"/>
      <c r="AN228" s="44" t="str">
        <f t="shared" si="26"/>
        <v/>
      </c>
      <c r="AO228" s="44" t="str">
        <f t="shared" si="27"/>
        <v/>
      </c>
      <c r="AP228" s="35" t="str">
        <f>IF('DQE marché-cadre'!$D231="","",'DQE marché-cadre'!$D231)</f>
        <v/>
      </c>
      <c r="AQ228" s="35" t="str">
        <f>IF('DQE marché-cadre'!$E231="","",'DQE marché-cadre'!$E231)</f>
        <v/>
      </c>
      <c r="AR228" s="77" t="str">
        <f>DQE!$F231</f>
        <v/>
      </c>
      <c r="AS228" s="77" t="str">
        <f>BPDE!$G231</f>
        <v/>
      </c>
      <c r="AT228" s="35" t="str">
        <f t="shared" si="28"/>
        <v/>
      </c>
    </row>
    <row r="229">
      <c r="A229" s="35" t="str">
        <f>IF(BPU!$A232="","",BPU!$A232)</f>
        <v/>
      </c>
      <c r="B229" s="44" t="str">
        <f>IF(BPU!$B232="","",BPU!$B232)</f>
        <v/>
      </c>
      <c r="C229" s="35" t="str">
        <f>IF(BPU!$C232="","",BPU!$C232)</f>
        <v/>
      </c>
      <c r="D229" s="44" t="str">
        <f>IF(DQE!$D232="","",DQE!$D232)</f>
        <v/>
      </c>
      <c r="E229" s="37" t="str">
        <f>IF(BPU!$D232="","",BPU!$D232)</f>
        <v/>
      </c>
      <c r="F229" s="35" t="str">
        <f t="shared" si="0"/>
        <v/>
      </c>
      <c r="G229" s="44" t="str">
        <f t="shared" si="1"/>
        <v/>
      </c>
      <c r="H229" s="36" t="n"/>
      <c r="I229" s="23" t="n"/>
      <c r="J229" s="36" t="n"/>
      <c r="K229" s="36" t="n"/>
      <c r="L229" s="44" t="str">
        <f t="shared" si="2"/>
        <v/>
      </c>
      <c r="M229" s="35" t="str">
        <f t="shared" si="3"/>
        <v/>
      </c>
      <c r="N229" s="35" t="str">
        <f t="shared" si="4"/>
        <v/>
      </c>
      <c r="O229" s="35" t="str">
        <f t="shared" si="5"/>
        <v/>
      </c>
      <c r="P229" s="35" t="str">
        <f t="shared" si="6"/>
        <v/>
      </c>
      <c r="Q229" s="35" t="str">
        <f t="shared" si="7"/>
        <v/>
      </c>
      <c r="R229" s="35" t="str">
        <f t="shared" si="8"/>
        <v/>
      </c>
      <c r="S229" s="35" t="str">
        <f t="shared" si="9"/>
        <v/>
      </c>
      <c r="T229" s="35" t="str">
        <f t="shared" si="10"/>
        <v/>
      </c>
      <c r="U229" s="35" t="str">
        <f t="shared" si="11"/>
        <v/>
      </c>
      <c r="V229" s="35" t="str">
        <f t="shared" si="12"/>
        <v/>
      </c>
      <c r="W229" s="77" t="str">
        <f t="shared" si="13"/>
        <v/>
      </c>
      <c r="X229" s="35" t="str">
        <f t="shared" si="14"/>
        <v/>
      </c>
      <c r="Y229" s="35" t="str">
        <f t="shared" si="15"/>
        <v/>
      </c>
      <c r="Z229" s="35" t="str">
        <f t="shared" si="16"/>
        <v/>
      </c>
      <c r="AA229" s="35" t="str">
        <f t="shared" si="17"/>
        <v/>
      </c>
      <c r="AB229" s="77">
        <f t="shared" si="29"/>
        <v>6336</v>
      </c>
      <c r="AC229" s="77">
        <f t="shared" si="30"/>
        <v>0</v>
      </c>
      <c r="AD229" s="77">
        <f t="shared" si="31"/>
        <v>0</v>
      </c>
      <c r="AE229" s="78" t="str">
        <f t="shared" si="18"/>
        <v/>
      </c>
      <c r="AF229" s="35" t="str">
        <f t="shared" si="19"/>
        <v/>
      </c>
      <c r="AG229" s="77" t="str">
        <f t="shared" si="20"/>
        <v/>
      </c>
      <c r="AH229" s="77" t="str">
        <f t="shared" si="21"/>
        <v/>
      </c>
      <c r="AI229" s="35">
        <f t="shared" si="22"/>
        <v>0</v>
      </c>
      <c r="AJ229" s="35">
        <f t="shared" si="23"/>
        <v>0</v>
      </c>
      <c r="AK229" s="35">
        <f t="shared" si="24"/>
        <v>0</v>
      </c>
      <c r="AL229" s="35">
        <f t="shared" si="25"/>
        <v>0</v>
      </c>
      <c r="AM229" s="35" t="n"/>
      <c r="AN229" s="44" t="str">
        <f t="shared" si="26"/>
        <v/>
      </c>
      <c r="AO229" s="44" t="str">
        <f t="shared" si="27"/>
        <v/>
      </c>
      <c r="AP229" s="35" t="str">
        <f>IF('DQE marché-cadre'!$D232="","",'DQE marché-cadre'!$D232)</f>
        <v/>
      </c>
      <c r="AQ229" s="35" t="str">
        <f>IF('DQE marché-cadre'!$E232="","",'DQE marché-cadre'!$E232)</f>
        <v/>
      </c>
      <c r="AR229" s="77" t="str">
        <f>DQE!$F232</f>
        <v/>
      </c>
      <c r="AS229" s="77" t="str">
        <f>BPDE!$G232</f>
        <v/>
      </c>
      <c r="AT229" s="35" t="str">
        <f t="shared" si="28"/>
        <v/>
      </c>
    </row>
    <row r="230">
      <c r="A230" s="35" t="str">
        <f>IF(BPU!$A233="","",BPU!$A233)</f>
        <v/>
      </c>
      <c r="B230" s="44" t="str">
        <f>IF(BPU!$B233="","",BPU!$B233)</f>
        <v/>
      </c>
      <c r="C230" s="35" t="str">
        <f>IF(BPU!$C233="","",BPU!$C233)</f>
        <v/>
      </c>
      <c r="D230" s="44" t="str">
        <f>IF(DQE!$D233="","",DQE!$D233)</f>
        <v/>
      </c>
      <c r="E230" s="37" t="str">
        <f>IF(BPU!$D233="","",BPU!$D233)</f>
        <v/>
      </c>
      <c r="F230" s="35" t="str">
        <f t="shared" si="0"/>
        <v/>
      </c>
      <c r="G230" s="44" t="str">
        <f t="shared" si="1"/>
        <v/>
      </c>
      <c r="H230" s="36" t="n"/>
      <c r="I230" s="23" t="n"/>
      <c r="J230" s="36" t="n"/>
      <c r="K230" s="36" t="n"/>
      <c r="L230" s="44" t="str">
        <f t="shared" si="2"/>
        <v/>
      </c>
      <c r="M230" s="35" t="str">
        <f t="shared" si="3"/>
        <v/>
      </c>
      <c r="N230" s="35" t="str">
        <f t="shared" si="4"/>
        <v/>
      </c>
      <c r="O230" s="35" t="str">
        <f t="shared" si="5"/>
        <v/>
      </c>
      <c r="P230" s="35" t="str">
        <f t="shared" si="6"/>
        <v/>
      </c>
      <c r="Q230" s="35" t="str">
        <f t="shared" si="7"/>
        <v/>
      </c>
      <c r="R230" s="35" t="str">
        <f t="shared" si="8"/>
        <v/>
      </c>
      <c r="S230" s="35" t="str">
        <f t="shared" si="9"/>
        <v/>
      </c>
      <c r="T230" s="35" t="str">
        <f t="shared" si="10"/>
        <v/>
      </c>
      <c r="U230" s="35" t="str">
        <f t="shared" si="11"/>
        <v/>
      </c>
      <c r="V230" s="35" t="str">
        <f t="shared" si="12"/>
        <v/>
      </c>
      <c r="W230" s="77" t="str">
        <f t="shared" si="13"/>
        <v/>
      </c>
      <c r="X230" s="35" t="str">
        <f t="shared" si="14"/>
        <v/>
      </c>
      <c r="Y230" s="35" t="str">
        <f t="shared" si="15"/>
        <v/>
      </c>
      <c r="Z230" s="35" t="str">
        <f t="shared" si="16"/>
        <v/>
      </c>
      <c r="AA230" s="35" t="str">
        <f t="shared" si="17"/>
        <v/>
      </c>
      <c r="AB230" s="77">
        <f t="shared" si="29"/>
        <v>6336</v>
      </c>
      <c r="AC230" s="77">
        <f t="shared" si="30"/>
        <v>0</v>
      </c>
      <c r="AD230" s="77">
        <f t="shared" si="31"/>
        <v>0</v>
      </c>
      <c r="AE230" s="78" t="str">
        <f t="shared" si="18"/>
        <v/>
      </c>
      <c r="AF230" s="35" t="str">
        <f t="shared" si="19"/>
        <v/>
      </c>
      <c r="AG230" s="77" t="str">
        <f t="shared" si="20"/>
        <v/>
      </c>
      <c r="AH230" s="77" t="str">
        <f t="shared" si="21"/>
        <v/>
      </c>
      <c r="AI230" s="35">
        <f t="shared" si="22"/>
        <v>0</v>
      </c>
      <c r="AJ230" s="35">
        <f t="shared" si="23"/>
        <v>0</v>
      </c>
      <c r="AK230" s="35">
        <f t="shared" si="24"/>
        <v>0</v>
      </c>
      <c r="AL230" s="35">
        <f t="shared" si="25"/>
        <v>0</v>
      </c>
      <c r="AM230" s="35" t="n"/>
      <c r="AN230" s="44" t="str">
        <f t="shared" si="26"/>
        <v/>
      </c>
      <c r="AO230" s="44" t="str">
        <f t="shared" si="27"/>
        <v/>
      </c>
      <c r="AP230" s="35" t="str">
        <f>IF('DQE marché-cadre'!$D233="","",'DQE marché-cadre'!$D233)</f>
        <v/>
      </c>
      <c r="AQ230" s="35" t="str">
        <f>IF('DQE marché-cadre'!$E233="","",'DQE marché-cadre'!$E233)</f>
        <v/>
      </c>
      <c r="AR230" s="77" t="str">
        <f>DQE!$F233</f>
        <v/>
      </c>
      <c r="AS230" s="77" t="str">
        <f>BPDE!$G233</f>
        <v/>
      </c>
      <c r="AT230" s="35" t="str">
        <f t="shared" si="28"/>
        <v/>
      </c>
    </row>
    <row r="231">
      <c r="A231" s="35" t="str">
        <f>IF(BPU!$A234="","",BPU!$A234)</f>
        <v/>
      </c>
      <c r="B231" s="44" t="str">
        <f>IF(BPU!$B234="","",BPU!$B234)</f>
        <v/>
      </c>
      <c r="C231" s="35" t="str">
        <f>IF(BPU!$C234="","",BPU!$C234)</f>
        <v/>
      </c>
      <c r="D231" s="44" t="str">
        <f>IF(DQE!$D234="","",DQE!$D234)</f>
        <v/>
      </c>
      <c r="E231" s="37" t="str">
        <f>IF(BPU!$D234="","",BPU!$D234)</f>
        <v/>
      </c>
      <c r="F231" s="35" t="str">
        <f t="shared" si="0"/>
        <v/>
      </c>
      <c r="G231" s="44" t="str">
        <f t="shared" si="1"/>
        <v/>
      </c>
      <c r="H231" s="36" t="n"/>
      <c r="I231" s="23" t="n"/>
      <c r="J231" s="36" t="n"/>
      <c r="K231" s="36" t="n"/>
      <c r="L231" s="44" t="str">
        <f t="shared" si="2"/>
        <v/>
      </c>
      <c r="M231" s="35" t="str">
        <f t="shared" si="3"/>
        <v/>
      </c>
      <c r="N231" s="35" t="str">
        <f t="shared" si="4"/>
        <v/>
      </c>
      <c r="O231" s="35" t="str">
        <f t="shared" si="5"/>
        <v/>
      </c>
      <c r="P231" s="35" t="str">
        <f t="shared" si="6"/>
        <v/>
      </c>
      <c r="Q231" s="35" t="str">
        <f t="shared" si="7"/>
        <v/>
      </c>
      <c r="R231" s="35" t="str">
        <f t="shared" si="8"/>
        <v/>
      </c>
      <c r="S231" s="35" t="str">
        <f t="shared" si="9"/>
        <v/>
      </c>
      <c r="T231" s="35" t="str">
        <f t="shared" si="10"/>
        <v/>
      </c>
      <c r="U231" s="35" t="str">
        <f t="shared" si="11"/>
        <v/>
      </c>
      <c r="V231" s="35" t="str">
        <f t="shared" si="12"/>
        <v/>
      </c>
      <c r="W231" s="77" t="str">
        <f t="shared" si="13"/>
        <v/>
      </c>
      <c r="X231" s="35" t="str">
        <f t="shared" si="14"/>
        <v/>
      </c>
      <c r="Y231" s="35" t="str">
        <f t="shared" si="15"/>
        <v/>
      </c>
      <c r="Z231" s="35" t="str">
        <f t="shared" si="16"/>
        <v/>
      </c>
      <c r="AA231" s="35" t="str">
        <f t="shared" si="17"/>
        <v/>
      </c>
      <c r="AB231" s="77">
        <f t="shared" si="29"/>
        <v>6336</v>
      </c>
      <c r="AC231" s="77">
        <f t="shared" si="30"/>
        <v>0</v>
      </c>
      <c r="AD231" s="77">
        <f t="shared" si="31"/>
        <v>0</v>
      </c>
      <c r="AE231" s="78" t="str">
        <f t="shared" si="18"/>
        <v/>
      </c>
      <c r="AF231" s="35" t="str">
        <f t="shared" si="19"/>
        <v/>
      </c>
      <c r="AG231" s="77" t="str">
        <f t="shared" si="20"/>
        <v/>
      </c>
      <c r="AH231" s="77" t="str">
        <f t="shared" si="21"/>
        <v/>
      </c>
      <c r="AI231" s="35">
        <f t="shared" si="22"/>
        <v>0</v>
      </c>
      <c r="AJ231" s="35">
        <f t="shared" si="23"/>
        <v>0</v>
      </c>
      <c r="AK231" s="35">
        <f t="shared" si="24"/>
        <v>0</v>
      </c>
      <c r="AL231" s="35">
        <f t="shared" si="25"/>
        <v>0</v>
      </c>
      <c r="AM231" s="35" t="n"/>
      <c r="AN231" s="44" t="str">
        <f t="shared" si="26"/>
        <v/>
      </c>
      <c r="AO231" s="44" t="str">
        <f t="shared" si="27"/>
        <v/>
      </c>
      <c r="AP231" s="35" t="str">
        <f>IF('DQE marché-cadre'!$D234="","",'DQE marché-cadre'!$D234)</f>
        <v/>
      </c>
      <c r="AQ231" s="35" t="str">
        <f>IF('DQE marché-cadre'!$E234="","",'DQE marché-cadre'!$E234)</f>
        <v/>
      </c>
      <c r="AR231" s="77" t="str">
        <f>DQE!$F234</f>
        <v/>
      </c>
      <c r="AS231" s="77" t="str">
        <f>BPDE!$G234</f>
        <v/>
      </c>
      <c r="AT231" s="35" t="str">
        <f t="shared" si="28"/>
        <v/>
      </c>
    </row>
    <row r="232">
      <c r="A232" s="35" t="str">
        <f>IF(BPU!$A235="","",BPU!$A235)</f>
        <v/>
      </c>
      <c r="B232" s="44" t="str">
        <f>IF(BPU!$B235="","",BPU!$B235)</f>
        <v/>
      </c>
      <c r="C232" s="35" t="str">
        <f>IF(BPU!$C235="","",BPU!$C235)</f>
        <v/>
      </c>
      <c r="D232" s="44" t="str">
        <f>IF(DQE!$D235="","",DQE!$D235)</f>
        <v/>
      </c>
      <c r="E232" s="37" t="str">
        <f>IF(BPU!$D235="","",BPU!$D235)</f>
        <v/>
      </c>
      <c r="F232" s="35" t="str">
        <f t="shared" si="0"/>
        <v/>
      </c>
      <c r="G232" s="44" t="str">
        <f t="shared" si="1"/>
        <v/>
      </c>
      <c r="H232" s="36" t="n"/>
      <c r="I232" s="23" t="n"/>
      <c r="J232" s="36" t="n"/>
      <c r="K232" s="36" t="n"/>
      <c r="L232" s="44" t="str">
        <f t="shared" si="2"/>
        <v/>
      </c>
      <c r="M232" s="35" t="str">
        <f t="shared" si="3"/>
        <v/>
      </c>
      <c r="N232" s="35" t="str">
        <f t="shared" si="4"/>
        <v/>
      </c>
      <c r="O232" s="35" t="str">
        <f t="shared" si="5"/>
        <v/>
      </c>
      <c r="P232" s="35" t="str">
        <f t="shared" si="6"/>
        <v/>
      </c>
      <c r="Q232" s="35" t="str">
        <f t="shared" si="7"/>
        <v/>
      </c>
      <c r="R232" s="35" t="str">
        <f t="shared" si="8"/>
        <v/>
      </c>
      <c r="S232" s="35" t="str">
        <f t="shared" si="9"/>
        <v/>
      </c>
      <c r="T232" s="35" t="str">
        <f t="shared" si="10"/>
        <v/>
      </c>
      <c r="U232" s="35" t="str">
        <f t="shared" si="11"/>
        <v/>
      </c>
      <c r="V232" s="35" t="str">
        <f t="shared" si="12"/>
        <v/>
      </c>
      <c r="W232" s="77" t="str">
        <f t="shared" si="13"/>
        <v/>
      </c>
      <c r="X232" s="35" t="str">
        <f t="shared" si="14"/>
        <v/>
      </c>
      <c r="Y232" s="35" t="str">
        <f t="shared" si="15"/>
        <v/>
      </c>
      <c r="Z232" s="35" t="str">
        <f t="shared" si="16"/>
        <v/>
      </c>
      <c r="AA232" s="35" t="str">
        <f t="shared" si="17"/>
        <v/>
      </c>
      <c r="AB232" s="77">
        <f t="shared" si="29"/>
        <v>6336</v>
      </c>
      <c r="AC232" s="77">
        <f t="shared" si="30"/>
        <v>0</v>
      </c>
      <c r="AD232" s="77">
        <f t="shared" si="31"/>
        <v>0</v>
      </c>
      <c r="AE232" s="78" t="str">
        <f t="shared" si="18"/>
        <v/>
      </c>
      <c r="AF232" s="35" t="str">
        <f t="shared" si="19"/>
        <v/>
      </c>
      <c r="AG232" s="77" t="str">
        <f t="shared" si="20"/>
        <v/>
      </c>
      <c r="AH232" s="77" t="str">
        <f t="shared" si="21"/>
        <v/>
      </c>
      <c r="AI232" s="35">
        <f t="shared" si="22"/>
        <v>0</v>
      </c>
      <c r="AJ232" s="35">
        <f t="shared" si="23"/>
        <v>0</v>
      </c>
      <c r="AK232" s="35">
        <f t="shared" si="24"/>
        <v>0</v>
      </c>
      <c r="AL232" s="35">
        <f t="shared" si="25"/>
        <v>0</v>
      </c>
      <c r="AM232" s="35" t="n"/>
      <c r="AN232" s="44" t="str">
        <f t="shared" si="26"/>
        <v/>
      </c>
      <c r="AO232" s="44" t="str">
        <f t="shared" si="27"/>
        <v/>
      </c>
      <c r="AP232" s="35" t="str">
        <f>IF('DQE marché-cadre'!$D235="","",'DQE marché-cadre'!$D235)</f>
        <v/>
      </c>
      <c r="AQ232" s="35" t="str">
        <f>IF('DQE marché-cadre'!$E235="","",'DQE marché-cadre'!$E235)</f>
        <v/>
      </c>
      <c r="AR232" s="77" t="str">
        <f>DQE!$F235</f>
        <v/>
      </c>
      <c r="AS232" s="77" t="str">
        <f>BPDE!$G235</f>
        <v/>
      </c>
      <c r="AT232" s="35" t="str">
        <f t="shared" si="28"/>
        <v/>
      </c>
    </row>
    <row r="233">
      <c r="A233" s="35" t="str">
        <f>IF(BPU!$A236="","",BPU!$A236)</f>
        <v/>
      </c>
      <c r="B233" s="44" t="str">
        <f>IF(BPU!$B236="","",BPU!$B236)</f>
        <v/>
      </c>
      <c r="C233" s="35" t="str">
        <f>IF(BPU!$C236="","",BPU!$C236)</f>
        <v/>
      </c>
      <c r="D233" s="44" t="str">
        <f>IF(DQE!$D236="","",DQE!$D236)</f>
        <v/>
      </c>
      <c r="E233" s="37" t="str">
        <f>IF(BPU!$D236="","",BPU!$D236)</f>
        <v/>
      </c>
      <c r="F233" s="35" t="str">
        <f t="shared" si="0"/>
        <v/>
      </c>
      <c r="G233" s="44" t="str">
        <f t="shared" si="1"/>
        <v/>
      </c>
      <c r="H233" s="36" t="n"/>
      <c r="I233" s="23" t="n"/>
      <c r="J233" s="36" t="n"/>
      <c r="K233" s="36" t="n"/>
      <c r="L233" s="44" t="str">
        <f t="shared" si="2"/>
        <v/>
      </c>
      <c r="M233" s="35" t="str">
        <f t="shared" si="3"/>
        <v/>
      </c>
      <c r="N233" s="35" t="str">
        <f t="shared" si="4"/>
        <v/>
      </c>
      <c r="O233" s="35" t="str">
        <f t="shared" si="5"/>
        <v/>
      </c>
      <c r="P233" s="35" t="str">
        <f t="shared" si="6"/>
        <v/>
      </c>
      <c r="Q233" s="35" t="str">
        <f t="shared" si="7"/>
        <v/>
      </c>
      <c r="R233" s="35" t="str">
        <f t="shared" si="8"/>
        <v/>
      </c>
      <c r="S233" s="35" t="str">
        <f t="shared" si="9"/>
        <v/>
      </c>
      <c r="T233" s="35" t="str">
        <f t="shared" si="10"/>
        <v/>
      </c>
      <c r="U233" s="35" t="str">
        <f t="shared" si="11"/>
        <v/>
      </c>
      <c r="V233" s="35" t="str">
        <f t="shared" si="12"/>
        <v/>
      </c>
      <c r="W233" s="77" t="str">
        <f t="shared" si="13"/>
        <v/>
      </c>
      <c r="X233" s="35" t="str">
        <f t="shared" si="14"/>
        <v/>
      </c>
      <c r="Y233" s="35" t="str">
        <f t="shared" si="15"/>
        <v/>
      </c>
      <c r="Z233" s="35" t="str">
        <f t="shared" si="16"/>
        <v/>
      </c>
      <c r="AA233" s="35" t="str">
        <f t="shared" si="17"/>
        <v/>
      </c>
      <c r="AB233" s="77">
        <f t="shared" si="29"/>
        <v>6336</v>
      </c>
      <c r="AC233" s="77">
        <f t="shared" si="30"/>
        <v>0</v>
      </c>
      <c r="AD233" s="77">
        <f t="shared" si="31"/>
        <v>0</v>
      </c>
      <c r="AE233" s="78" t="str">
        <f t="shared" si="18"/>
        <v/>
      </c>
      <c r="AF233" s="35" t="str">
        <f t="shared" si="19"/>
        <v/>
      </c>
      <c r="AG233" s="77" t="str">
        <f t="shared" si="20"/>
        <v/>
      </c>
      <c r="AH233" s="77" t="str">
        <f t="shared" si="21"/>
        <v/>
      </c>
      <c r="AI233" s="35">
        <f t="shared" si="22"/>
        <v>0</v>
      </c>
      <c r="AJ233" s="35">
        <f t="shared" si="23"/>
        <v>0</v>
      </c>
      <c r="AK233" s="35">
        <f t="shared" si="24"/>
        <v>0</v>
      </c>
      <c r="AL233" s="35">
        <f t="shared" si="25"/>
        <v>0</v>
      </c>
      <c r="AM233" s="35" t="n"/>
      <c r="AN233" s="44" t="str">
        <f t="shared" si="26"/>
        <v/>
      </c>
      <c r="AO233" s="44" t="str">
        <f t="shared" si="27"/>
        <v/>
      </c>
      <c r="AP233" s="35" t="str">
        <f>IF('DQE marché-cadre'!$D236="","",'DQE marché-cadre'!$D236)</f>
        <v/>
      </c>
      <c r="AQ233" s="35" t="str">
        <f>IF('DQE marché-cadre'!$E236="","",'DQE marché-cadre'!$E236)</f>
        <v/>
      </c>
      <c r="AR233" s="77" t="str">
        <f>DQE!$F236</f>
        <v/>
      </c>
      <c r="AS233" s="77" t="str">
        <f>BPDE!$G236</f>
        <v/>
      </c>
      <c r="AT233" s="35" t="str">
        <f t="shared" si="28"/>
        <v/>
      </c>
    </row>
    <row r="234">
      <c r="A234" s="35" t="str">
        <f>IF(BPU!$A237="","",BPU!$A237)</f>
        <v/>
      </c>
      <c r="B234" s="44" t="str">
        <f>IF(BPU!$B237="","",BPU!$B237)</f>
        <v/>
      </c>
      <c r="C234" s="35" t="str">
        <f>IF(BPU!$C237="","",BPU!$C237)</f>
        <v/>
      </c>
      <c r="D234" s="44" t="str">
        <f>IF(DQE!$D237="","",DQE!$D237)</f>
        <v/>
      </c>
      <c r="E234" s="37" t="str">
        <f>IF(BPU!$D237="","",BPU!$D237)</f>
        <v/>
      </c>
      <c r="F234" s="35" t="str">
        <f t="shared" si="0"/>
        <v/>
      </c>
      <c r="G234" s="44" t="str">
        <f t="shared" si="1"/>
        <v/>
      </c>
      <c r="H234" s="36" t="n"/>
      <c r="I234" s="23" t="n"/>
      <c r="J234" s="36" t="n"/>
      <c r="K234" s="36" t="n"/>
      <c r="L234" s="44" t="str">
        <f t="shared" si="2"/>
        <v/>
      </c>
      <c r="M234" s="35" t="str">
        <f t="shared" si="3"/>
        <v/>
      </c>
      <c r="N234" s="35" t="str">
        <f t="shared" si="4"/>
        <v/>
      </c>
      <c r="O234" s="35" t="str">
        <f t="shared" si="5"/>
        <v/>
      </c>
      <c r="P234" s="35" t="str">
        <f t="shared" si="6"/>
        <v/>
      </c>
      <c r="Q234" s="35" t="str">
        <f t="shared" si="7"/>
        <v/>
      </c>
      <c r="R234" s="35" t="str">
        <f t="shared" si="8"/>
        <v/>
      </c>
      <c r="S234" s="35" t="str">
        <f t="shared" si="9"/>
        <v/>
      </c>
      <c r="T234" s="35" t="str">
        <f t="shared" si="10"/>
        <v/>
      </c>
      <c r="U234" s="35" t="str">
        <f t="shared" si="11"/>
        <v/>
      </c>
      <c r="V234" s="35" t="str">
        <f t="shared" si="12"/>
        <v/>
      </c>
      <c r="W234" s="77" t="str">
        <f t="shared" si="13"/>
        <v/>
      </c>
      <c r="X234" s="35" t="str">
        <f t="shared" si="14"/>
        <v/>
      </c>
      <c r="Y234" s="35" t="str">
        <f t="shared" si="15"/>
        <v/>
      </c>
      <c r="Z234" s="35" t="str">
        <f t="shared" si="16"/>
        <v/>
      </c>
      <c r="AA234" s="35" t="str">
        <f t="shared" si="17"/>
        <v/>
      </c>
      <c r="AB234" s="77">
        <f t="shared" si="29"/>
        <v>6336</v>
      </c>
      <c r="AC234" s="77">
        <f t="shared" si="30"/>
        <v>0</v>
      </c>
      <c r="AD234" s="77">
        <f t="shared" si="31"/>
        <v>0</v>
      </c>
      <c r="AE234" s="78" t="str">
        <f t="shared" si="18"/>
        <v/>
      </c>
      <c r="AF234" s="35" t="str">
        <f t="shared" si="19"/>
        <v/>
      </c>
      <c r="AG234" s="77" t="str">
        <f t="shared" si="20"/>
        <v/>
      </c>
      <c r="AH234" s="77" t="str">
        <f t="shared" si="21"/>
        <v/>
      </c>
      <c r="AI234" s="35">
        <f t="shared" si="22"/>
        <v>0</v>
      </c>
      <c r="AJ234" s="35">
        <f t="shared" si="23"/>
        <v>0</v>
      </c>
      <c r="AK234" s="35">
        <f t="shared" si="24"/>
        <v>0</v>
      </c>
      <c r="AL234" s="35">
        <f t="shared" si="25"/>
        <v>0</v>
      </c>
      <c r="AM234" s="35" t="n"/>
      <c r="AN234" s="44" t="str">
        <f t="shared" si="26"/>
        <v/>
      </c>
      <c r="AO234" s="44" t="str">
        <f t="shared" si="27"/>
        <v/>
      </c>
      <c r="AP234" s="35" t="str">
        <f>IF('DQE marché-cadre'!$D237="","",'DQE marché-cadre'!$D237)</f>
        <v/>
      </c>
      <c r="AQ234" s="35" t="str">
        <f>IF('DQE marché-cadre'!$E237="","",'DQE marché-cadre'!$E237)</f>
        <v/>
      </c>
      <c r="AR234" s="77" t="str">
        <f>DQE!$F237</f>
        <v/>
      </c>
      <c r="AS234" s="77" t="str">
        <f>BPDE!$G237</f>
        <v/>
      </c>
      <c r="AT234" s="35" t="str">
        <f t="shared" si="28"/>
        <v/>
      </c>
    </row>
    <row r="235">
      <c r="A235" s="35" t="str">
        <f>IF(BPU!$A238="","",BPU!$A238)</f>
        <v/>
      </c>
      <c r="B235" s="44" t="str">
        <f>IF(BPU!$B238="","",BPU!$B238)</f>
        <v/>
      </c>
      <c r="C235" s="35" t="str">
        <f>IF(BPU!$C238="","",BPU!$C238)</f>
        <v/>
      </c>
      <c r="D235" s="44" t="str">
        <f>IF(DQE!$D238="","",DQE!$D238)</f>
        <v/>
      </c>
      <c r="E235" s="37" t="str">
        <f>IF(BPU!$D238="","",BPU!$D238)</f>
        <v/>
      </c>
      <c r="F235" s="35" t="str">
        <f t="shared" si="0"/>
        <v/>
      </c>
      <c r="G235" s="44" t="str">
        <f t="shared" si="1"/>
        <v/>
      </c>
      <c r="H235" s="36" t="n"/>
      <c r="I235" s="23" t="n"/>
      <c r="J235" s="36" t="n"/>
      <c r="K235" s="36" t="n"/>
      <c r="L235" s="44" t="str">
        <f t="shared" si="2"/>
        <v/>
      </c>
      <c r="M235" s="35" t="str">
        <f t="shared" si="3"/>
        <v/>
      </c>
      <c r="N235" s="35" t="str">
        <f t="shared" si="4"/>
        <v/>
      </c>
      <c r="O235" s="35" t="str">
        <f t="shared" si="5"/>
        <v/>
      </c>
      <c r="P235" s="35" t="str">
        <f t="shared" si="6"/>
        <v/>
      </c>
      <c r="Q235" s="35" t="str">
        <f t="shared" si="7"/>
        <v/>
      </c>
      <c r="R235" s="35" t="str">
        <f t="shared" si="8"/>
        <v/>
      </c>
      <c r="S235" s="35" t="str">
        <f t="shared" si="9"/>
        <v/>
      </c>
      <c r="T235" s="35" t="str">
        <f t="shared" si="10"/>
        <v/>
      </c>
      <c r="U235" s="35" t="str">
        <f t="shared" si="11"/>
        <v/>
      </c>
      <c r="V235" s="35" t="str">
        <f t="shared" si="12"/>
        <v/>
      </c>
      <c r="W235" s="77" t="str">
        <f t="shared" si="13"/>
        <v/>
      </c>
      <c r="X235" s="35" t="str">
        <f t="shared" si="14"/>
        <v/>
      </c>
      <c r="Y235" s="35" t="str">
        <f t="shared" si="15"/>
        <v/>
      </c>
      <c r="Z235" s="35" t="str">
        <f t="shared" si="16"/>
        <v/>
      </c>
      <c r="AA235" s="35" t="str">
        <f t="shared" si="17"/>
        <v/>
      </c>
      <c r="AB235" s="77">
        <f t="shared" si="29"/>
        <v>6336</v>
      </c>
      <c r="AC235" s="77">
        <f t="shared" si="30"/>
        <v>0</v>
      </c>
      <c r="AD235" s="77">
        <f t="shared" si="31"/>
        <v>0</v>
      </c>
      <c r="AE235" s="78" t="str">
        <f t="shared" si="18"/>
        <v/>
      </c>
      <c r="AF235" s="35" t="str">
        <f t="shared" si="19"/>
        <v/>
      </c>
      <c r="AG235" s="77" t="str">
        <f t="shared" si="20"/>
        <v/>
      </c>
      <c r="AH235" s="77" t="str">
        <f t="shared" si="21"/>
        <v/>
      </c>
      <c r="AI235" s="35">
        <f t="shared" si="22"/>
        <v>0</v>
      </c>
      <c r="AJ235" s="35">
        <f t="shared" si="23"/>
        <v>0</v>
      </c>
      <c r="AK235" s="35">
        <f t="shared" si="24"/>
        <v>0</v>
      </c>
      <c r="AL235" s="35">
        <f t="shared" si="25"/>
        <v>0</v>
      </c>
      <c r="AM235" s="35" t="n"/>
      <c r="AN235" s="44" t="str">
        <f t="shared" si="26"/>
        <v/>
      </c>
      <c r="AO235" s="44" t="str">
        <f t="shared" si="27"/>
        <v/>
      </c>
      <c r="AP235" s="35" t="str">
        <f>IF('DQE marché-cadre'!$D238="","",'DQE marché-cadre'!$D238)</f>
        <v/>
      </c>
      <c r="AQ235" s="35" t="str">
        <f>IF('DQE marché-cadre'!$E238="","",'DQE marché-cadre'!$E238)</f>
        <v/>
      </c>
      <c r="AR235" s="77" t="str">
        <f>DQE!$F238</f>
        <v/>
      </c>
      <c r="AS235" s="77" t="str">
        <f>BPDE!$G238</f>
        <v/>
      </c>
      <c r="AT235" s="35" t="str">
        <f t="shared" si="28"/>
        <v/>
      </c>
    </row>
    <row r="236">
      <c r="A236" s="35" t="str">
        <f>IF(BPU!$A239="","",BPU!$A239)</f>
        <v/>
      </c>
      <c r="B236" s="44" t="str">
        <f>IF(BPU!$B239="","",BPU!$B239)</f>
        <v/>
      </c>
      <c r="C236" s="35" t="str">
        <f>IF(BPU!$C239="","",BPU!$C239)</f>
        <v/>
      </c>
      <c r="D236" s="44" t="str">
        <f>IF(DQE!$D239="","",DQE!$D239)</f>
        <v/>
      </c>
      <c r="E236" s="37" t="str">
        <f>IF(BPU!$D239="","",BPU!$D239)</f>
        <v/>
      </c>
      <c r="F236" s="35" t="str">
        <f t="shared" si="0"/>
        <v/>
      </c>
      <c r="G236" s="44" t="str">
        <f t="shared" si="1"/>
        <v/>
      </c>
      <c r="H236" s="36" t="n"/>
      <c r="I236" s="23" t="n"/>
      <c r="J236" s="36" t="n"/>
      <c r="K236" s="36" t="n"/>
      <c r="L236" s="44" t="str">
        <f t="shared" si="2"/>
        <v/>
      </c>
      <c r="M236" s="35" t="str">
        <f t="shared" si="3"/>
        <v/>
      </c>
      <c r="N236" s="35" t="str">
        <f t="shared" si="4"/>
        <v/>
      </c>
      <c r="O236" s="35" t="str">
        <f t="shared" si="5"/>
        <v/>
      </c>
      <c r="P236" s="35" t="str">
        <f t="shared" si="6"/>
        <v/>
      </c>
      <c r="Q236" s="35" t="str">
        <f t="shared" si="7"/>
        <v/>
      </c>
      <c r="R236" s="35" t="str">
        <f t="shared" si="8"/>
        <v/>
      </c>
      <c r="S236" s="35" t="str">
        <f t="shared" si="9"/>
        <v/>
      </c>
      <c r="T236" s="35" t="str">
        <f t="shared" si="10"/>
        <v/>
      </c>
      <c r="U236" s="35" t="str">
        <f t="shared" si="11"/>
        <v/>
      </c>
      <c r="V236" s="35" t="str">
        <f t="shared" si="12"/>
        <v/>
      </c>
      <c r="W236" s="77" t="str">
        <f t="shared" si="13"/>
        <v/>
      </c>
      <c r="X236" s="35" t="str">
        <f t="shared" si="14"/>
        <v/>
      </c>
      <c r="Y236" s="35" t="str">
        <f t="shared" si="15"/>
        <v/>
      </c>
      <c r="Z236" s="35" t="str">
        <f t="shared" si="16"/>
        <v/>
      </c>
      <c r="AA236" s="35" t="str">
        <f t="shared" si="17"/>
        <v/>
      </c>
      <c r="AB236" s="77">
        <f t="shared" si="29"/>
        <v>6336</v>
      </c>
      <c r="AC236" s="77">
        <f t="shared" si="30"/>
        <v>0</v>
      </c>
      <c r="AD236" s="77">
        <f t="shared" si="31"/>
        <v>0</v>
      </c>
      <c r="AE236" s="78" t="str">
        <f t="shared" si="18"/>
        <v/>
      </c>
      <c r="AF236" s="35" t="str">
        <f t="shared" si="19"/>
        <v/>
      </c>
      <c r="AG236" s="77" t="str">
        <f t="shared" si="20"/>
        <v/>
      </c>
      <c r="AH236" s="77" t="str">
        <f t="shared" si="21"/>
        <v/>
      </c>
      <c r="AI236" s="35">
        <f t="shared" si="22"/>
        <v>0</v>
      </c>
      <c r="AJ236" s="35">
        <f t="shared" si="23"/>
        <v>0</v>
      </c>
      <c r="AK236" s="35">
        <f t="shared" si="24"/>
        <v>0</v>
      </c>
      <c r="AL236" s="35">
        <f t="shared" si="25"/>
        <v>0</v>
      </c>
      <c r="AM236" s="35" t="n"/>
      <c r="AN236" s="44" t="str">
        <f t="shared" si="26"/>
        <v/>
      </c>
      <c r="AO236" s="44" t="str">
        <f t="shared" si="27"/>
        <v/>
      </c>
      <c r="AP236" s="35" t="str">
        <f>IF('DQE marché-cadre'!$D239="","",'DQE marché-cadre'!$D239)</f>
        <v/>
      </c>
      <c r="AQ236" s="35" t="str">
        <f>IF('DQE marché-cadre'!$E239="","",'DQE marché-cadre'!$E239)</f>
        <v/>
      </c>
      <c r="AR236" s="77" t="str">
        <f>DQE!$F239</f>
        <v/>
      </c>
      <c r="AS236" s="77" t="str">
        <f>BPDE!$G239</f>
        <v/>
      </c>
      <c r="AT236" s="35" t="str">
        <f t="shared" si="28"/>
        <v/>
      </c>
    </row>
    <row r="237">
      <c r="A237" s="35" t="str">
        <f>IF(BPU!$A240="","",BPU!$A240)</f>
        <v/>
      </c>
      <c r="B237" s="44" t="str">
        <f>IF(BPU!$B240="","",BPU!$B240)</f>
        <v/>
      </c>
      <c r="C237" s="35" t="str">
        <f>IF(BPU!$C240="","",BPU!$C240)</f>
        <v/>
      </c>
      <c r="D237" s="44" t="str">
        <f>IF(DQE!$D240="","",DQE!$D240)</f>
        <v/>
      </c>
      <c r="E237" s="37" t="str">
        <f>IF(BPU!$D240="","",BPU!$D240)</f>
        <v/>
      </c>
      <c r="F237" s="35" t="str">
        <f t="shared" si="0"/>
        <v/>
      </c>
      <c r="G237" s="44" t="str">
        <f t="shared" si="1"/>
        <v/>
      </c>
      <c r="H237" s="36" t="n"/>
      <c r="I237" s="23" t="n"/>
      <c r="J237" s="36" t="n"/>
      <c r="K237" s="36" t="n"/>
      <c r="L237" s="44" t="str">
        <f t="shared" si="2"/>
        <v/>
      </c>
      <c r="M237" s="35" t="str">
        <f t="shared" si="3"/>
        <v/>
      </c>
      <c r="N237" s="35" t="str">
        <f t="shared" si="4"/>
        <v/>
      </c>
      <c r="O237" s="35" t="str">
        <f t="shared" si="5"/>
        <v/>
      </c>
      <c r="P237" s="35" t="str">
        <f t="shared" si="6"/>
        <v/>
      </c>
      <c r="Q237" s="35" t="str">
        <f t="shared" si="7"/>
        <v/>
      </c>
      <c r="R237" s="35" t="str">
        <f t="shared" si="8"/>
        <v/>
      </c>
      <c r="S237" s="35" t="str">
        <f t="shared" si="9"/>
        <v/>
      </c>
      <c r="T237" s="35" t="str">
        <f t="shared" si="10"/>
        <v/>
      </c>
      <c r="U237" s="35" t="str">
        <f t="shared" si="11"/>
        <v/>
      </c>
      <c r="V237" s="35" t="str">
        <f t="shared" si="12"/>
        <v/>
      </c>
      <c r="W237" s="77" t="str">
        <f t="shared" si="13"/>
        <v/>
      </c>
      <c r="X237" s="35" t="str">
        <f t="shared" si="14"/>
        <v/>
      </c>
      <c r="Y237" s="35" t="str">
        <f t="shared" si="15"/>
        <v/>
      </c>
      <c r="Z237" s="35" t="str">
        <f t="shared" si="16"/>
        <v/>
      </c>
      <c r="AA237" s="35" t="str">
        <f t="shared" si="17"/>
        <v/>
      </c>
      <c r="AB237" s="77">
        <f t="shared" si="29"/>
        <v>6336</v>
      </c>
      <c r="AC237" s="77">
        <f t="shared" si="30"/>
        <v>0</v>
      </c>
      <c r="AD237" s="77">
        <f t="shared" si="31"/>
        <v>0</v>
      </c>
      <c r="AE237" s="78" t="str">
        <f t="shared" si="18"/>
        <v/>
      </c>
      <c r="AF237" s="35" t="str">
        <f t="shared" si="19"/>
        <v/>
      </c>
      <c r="AG237" s="77" t="str">
        <f t="shared" si="20"/>
        <v/>
      </c>
      <c r="AH237" s="77" t="str">
        <f t="shared" si="21"/>
        <v/>
      </c>
      <c r="AI237" s="35">
        <f t="shared" si="22"/>
        <v>0</v>
      </c>
      <c r="AJ237" s="35">
        <f t="shared" si="23"/>
        <v>0</v>
      </c>
      <c r="AK237" s="35">
        <f t="shared" si="24"/>
        <v>0</v>
      </c>
      <c r="AL237" s="35">
        <f t="shared" si="25"/>
        <v>0</v>
      </c>
      <c r="AM237" s="35" t="n"/>
      <c r="AN237" s="44" t="str">
        <f t="shared" si="26"/>
        <v/>
      </c>
      <c r="AO237" s="44" t="str">
        <f t="shared" si="27"/>
        <v/>
      </c>
      <c r="AP237" s="35" t="str">
        <f>IF('DQE marché-cadre'!$D240="","",'DQE marché-cadre'!$D240)</f>
        <v/>
      </c>
      <c r="AQ237" s="35" t="str">
        <f>IF('DQE marché-cadre'!$E240="","",'DQE marché-cadre'!$E240)</f>
        <v/>
      </c>
      <c r="AR237" s="77" t="str">
        <f>DQE!$F240</f>
        <v/>
      </c>
      <c r="AS237" s="77" t="str">
        <f>BPDE!$G240</f>
        <v/>
      </c>
      <c r="AT237" s="35" t="str">
        <f t="shared" si="28"/>
        <v/>
      </c>
    </row>
    <row r="238">
      <c r="A238" s="35" t="str">
        <f>IF(BPU!$A241="","",BPU!$A241)</f>
        <v/>
      </c>
      <c r="B238" s="44" t="str">
        <f>IF(BPU!$B241="","",BPU!$B241)</f>
        <v/>
      </c>
      <c r="C238" s="35" t="str">
        <f>IF(BPU!$C241="","",BPU!$C241)</f>
        <v/>
      </c>
      <c r="D238" s="44" t="str">
        <f>IF(DQE!$D241="","",DQE!$D241)</f>
        <v/>
      </c>
      <c r="E238" s="37" t="str">
        <f>IF(BPU!$D241="","",BPU!$D241)</f>
        <v/>
      </c>
      <c r="F238" s="35" t="str">
        <f t="shared" si="0"/>
        <v/>
      </c>
      <c r="G238" s="44" t="str">
        <f t="shared" si="1"/>
        <v/>
      </c>
      <c r="H238" s="36" t="n"/>
      <c r="I238" s="23" t="n"/>
      <c r="J238" s="36" t="n"/>
      <c r="K238" s="36" t="n"/>
      <c r="L238" s="44" t="str">
        <f t="shared" si="2"/>
        <v/>
      </c>
      <c r="M238" s="35" t="str">
        <f t="shared" si="3"/>
        <v/>
      </c>
      <c r="N238" s="35" t="str">
        <f t="shared" si="4"/>
        <v/>
      </c>
      <c r="O238" s="35" t="str">
        <f t="shared" si="5"/>
        <v/>
      </c>
      <c r="P238" s="35" t="str">
        <f t="shared" si="6"/>
        <v/>
      </c>
      <c r="Q238" s="35" t="str">
        <f t="shared" si="7"/>
        <v/>
      </c>
      <c r="R238" s="35" t="str">
        <f t="shared" si="8"/>
        <v/>
      </c>
      <c r="S238" s="35" t="str">
        <f t="shared" si="9"/>
        <v/>
      </c>
      <c r="T238" s="35" t="str">
        <f t="shared" si="10"/>
        <v/>
      </c>
      <c r="U238" s="35" t="str">
        <f t="shared" si="11"/>
        <v/>
      </c>
      <c r="V238" s="35" t="str">
        <f t="shared" si="12"/>
        <v/>
      </c>
      <c r="W238" s="77" t="str">
        <f t="shared" si="13"/>
        <v/>
      </c>
      <c r="X238" s="35" t="str">
        <f t="shared" si="14"/>
        <v/>
      </c>
      <c r="Y238" s="35" t="str">
        <f t="shared" si="15"/>
        <v/>
      </c>
      <c r="Z238" s="35" t="str">
        <f t="shared" si="16"/>
        <v/>
      </c>
      <c r="AA238" s="35" t="str">
        <f t="shared" si="17"/>
        <v/>
      </c>
      <c r="AB238" s="77">
        <f t="shared" si="29"/>
        <v>6336</v>
      </c>
      <c r="AC238" s="77">
        <f t="shared" si="30"/>
        <v>0</v>
      </c>
      <c r="AD238" s="77">
        <f t="shared" si="31"/>
        <v>0</v>
      </c>
      <c r="AE238" s="78" t="str">
        <f t="shared" si="18"/>
        <v/>
      </c>
      <c r="AF238" s="35" t="str">
        <f t="shared" si="19"/>
        <v/>
      </c>
      <c r="AG238" s="77" t="str">
        <f t="shared" si="20"/>
        <v/>
      </c>
      <c r="AH238" s="77" t="str">
        <f t="shared" si="21"/>
        <v/>
      </c>
      <c r="AI238" s="35">
        <f t="shared" si="22"/>
        <v>0</v>
      </c>
      <c r="AJ238" s="35">
        <f t="shared" si="23"/>
        <v>0</v>
      </c>
      <c r="AK238" s="35">
        <f t="shared" si="24"/>
        <v>0</v>
      </c>
      <c r="AL238" s="35">
        <f t="shared" si="25"/>
        <v>0</v>
      </c>
      <c r="AM238" s="35" t="n"/>
      <c r="AN238" s="44" t="str">
        <f t="shared" si="26"/>
        <v/>
      </c>
      <c r="AO238" s="44" t="str">
        <f t="shared" si="27"/>
        <v/>
      </c>
      <c r="AP238" s="35" t="str">
        <f>IF('DQE marché-cadre'!$D241="","",'DQE marché-cadre'!$D241)</f>
        <v/>
      </c>
      <c r="AQ238" s="35" t="str">
        <f>IF('DQE marché-cadre'!$E241="","",'DQE marché-cadre'!$E241)</f>
        <v/>
      </c>
      <c r="AR238" s="77" t="str">
        <f>DQE!$F241</f>
        <v/>
      </c>
      <c r="AS238" s="77" t="str">
        <f>BPDE!$G241</f>
        <v/>
      </c>
      <c r="AT238" s="35" t="str">
        <f t="shared" si="28"/>
        <v/>
      </c>
    </row>
    <row r="239">
      <c r="A239" s="35" t="str">
        <f>IF(BPU!$A242="","",BPU!$A242)</f>
        <v/>
      </c>
      <c r="B239" s="44" t="str">
        <f>IF(BPU!$B242="","",BPU!$B242)</f>
        <v/>
      </c>
      <c r="C239" s="35" t="str">
        <f>IF(BPU!$C242="","",BPU!$C242)</f>
        <v/>
      </c>
      <c r="D239" s="44" t="str">
        <f>IF(DQE!$D242="","",DQE!$D242)</f>
        <v/>
      </c>
      <c r="E239" s="37" t="str">
        <f>IF(BPU!$D242="","",BPU!$D242)</f>
        <v/>
      </c>
      <c r="F239" s="35" t="str">
        <f t="shared" si="0"/>
        <v/>
      </c>
      <c r="G239" s="44" t="str">
        <f t="shared" si="1"/>
        <v/>
      </c>
      <c r="H239" s="36" t="n"/>
      <c r="I239" s="23" t="n"/>
      <c r="J239" s="36" t="n"/>
      <c r="K239" s="36" t="n"/>
      <c r="L239" s="44" t="str">
        <f t="shared" si="2"/>
        <v/>
      </c>
      <c r="M239" s="35" t="str">
        <f t="shared" si="3"/>
        <v/>
      </c>
      <c r="N239" s="35" t="str">
        <f t="shared" si="4"/>
        <v/>
      </c>
      <c r="O239" s="35" t="str">
        <f t="shared" si="5"/>
        <v/>
      </c>
      <c r="P239" s="35" t="str">
        <f t="shared" si="6"/>
        <v/>
      </c>
      <c r="Q239" s="35" t="str">
        <f t="shared" si="7"/>
        <v/>
      </c>
      <c r="R239" s="35" t="str">
        <f t="shared" si="8"/>
        <v/>
      </c>
      <c r="S239" s="35" t="str">
        <f t="shared" si="9"/>
        <v/>
      </c>
      <c r="T239" s="35" t="str">
        <f t="shared" si="10"/>
        <v/>
      </c>
      <c r="U239" s="35" t="str">
        <f t="shared" si="11"/>
        <v/>
      </c>
      <c r="V239" s="35" t="str">
        <f t="shared" si="12"/>
        <v/>
      </c>
      <c r="W239" s="77" t="str">
        <f t="shared" si="13"/>
        <v/>
      </c>
      <c r="X239" s="35" t="str">
        <f t="shared" si="14"/>
        <v/>
      </c>
      <c r="Y239" s="35" t="str">
        <f t="shared" si="15"/>
        <v/>
      </c>
      <c r="Z239" s="35" t="str">
        <f t="shared" si="16"/>
        <v/>
      </c>
      <c r="AA239" s="35" t="str">
        <f t="shared" si="17"/>
        <v/>
      </c>
      <c r="AB239" s="77">
        <f t="shared" si="29"/>
        <v>6336</v>
      </c>
      <c r="AC239" s="77">
        <f t="shared" si="30"/>
        <v>0</v>
      </c>
      <c r="AD239" s="77">
        <f t="shared" si="31"/>
        <v>0</v>
      </c>
      <c r="AE239" s="78" t="str">
        <f t="shared" si="18"/>
        <v/>
      </c>
      <c r="AF239" s="35" t="str">
        <f t="shared" si="19"/>
        <v/>
      </c>
      <c r="AG239" s="77" t="str">
        <f t="shared" si="20"/>
        <v/>
      </c>
      <c r="AH239" s="77" t="str">
        <f t="shared" si="21"/>
        <v/>
      </c>
      <c r="AI239" s="35">
        <f t="shared" si="22"/>
        <v>0</v>
      </c>
      <c r="AJ239" s="35">
        <f t="shared" si="23"/>
        <v>0</v>
      </c>
      <c r="AK239" s="35">
        <f t="shared" si="24"/>
        <v>0</v>
      </c>
      <c r="AL239" s="35">
        <f t="shared" si="25"/>
        <v>0</v>
      </c>
      <c r="AM239" s="35" t="n"/>
      <c r="AN239" s="44" t="str">
        <f t="shared" si="26"/>
        <v/>
      </c>
      <c r="AO239" s="44" t="str">
        <f t="shared" si="27"/>
        <v/>
      </c>
      <c r="AP239" s="35" t="str">
        <f>IF('DQE marché-cadre'!$D242="","",'DQE marché-cadre'!$D242)</f>
        <v/>
      </c>
      <c r="AQ239" s="35" t="str">
        <f>IF('DQE marché-cadre'!$E242="","",'DQE marché-cadre'!$E242)</f>
        <v/>
      </c>
      <c r="AR239" s="77" t="str">
        <f>DQE!$F242</f>
        <v/>
      </c>
      <c r="AS239" s="77" t="str">
        <f>BPDE!$G242</f>
        <v/>
      </c>
      <c r="AT239" s="35" t="str">
        <f t="shared" si="28"/>
        <v/>
      </c>
    </row>
    <row r="240">
      <c r="A240" s="35" t="str">
        <f>IF(BPU!$A243="","",BPU!$A243)</f>
        <v/>
      </c>
      <c r="B240" s="44" t="str">
        <f>IF(BPU!$B243="","",BPU!$B243)</f>
        <v/>
      </c>
      <c r="C240" s="35" t="str">
        <f>IF(BPU!$C243="","",BPU!$C243)</f>
        <v/>
      </c>
      <c r="D240" s="44" t="str">
        <f>IF(DQE!$D243="","",DQE!$D243)</f>
        <v/>
      </c>
      <c r="E240" s="37" t="str">
        <f>IF(BPU!$D243="","",BPU!$D243)</f>
        <v/>
      </c>
      <c r="F240" s="35" t="str">
        <f t="shared" si="0"/>
        <v/>
      </c>
      <c r="G240" s="44" t="str">
        <f t="shared" si="1"/>
        <v/>
      </c>
      <c r="H240" s="36" t="n"/>
      <c r="I240" s="23" t="n"/>
      <c r="J240" s="36" t="n"/>
      <c r="K240" s="36" t="n"/>
      <c r="L240" s="44" t="str">
        <f t="shared" si="2"/>
        <v/>
      </c>
      <c r="M240" s="35" t="str">
        <f t="shared" si="3"/>
        <v/>
      </c>
      <c r="N240" s="35" t="str">
        <f t="shared" si="4"/>
        <v/>
      </c>
      <c r="O240" s="35" t="str">
        <f t="shared" si="5"/>
        <v/>
      </c>
      <c r="P240" s="35" t="str">
        <f t="shared" si="6"/>
        <v/>
      </c>
      <c r="Q240" s="35" t="str">
        <f t="shared" si="7"/>
        <v/>
      </c>
      <c r="R240" s="35" t="str">
        <f t="shared" si="8"/>
        <v/>
      </c>
      <c r="S240" s="35" t="str">
        <f t="shared" si="9"/>
        <v/>
      </c>
      <c r="T240" s="35" t="str">
        <f t="shared" si="10"/>
        <v/>
      </c>
      <c r="U240" s="35" t="str">
        <f t="shared" si="11"/>
        <v/>
      </c>
      <c r="V240" s="35" t="str">
        <f t="shared" si="12"/>
        <v/>
      </c>
      <c r="W240" s="77" t="str">
        <f t="shared" si="13"/>
        <v/>
      </c>
      <c r="X240" s="35" t="str">
        <f t="shared" si="14"/>
        <v/>
      </c>
      <c r="Y240" s="35" t="str">
        <f t="shared" si="15"/>
        <v/>
      </c>
      <c r="Z240" s="35" t="str">
        <f t="shared" si="16"/>
        <v/>
      </c>
      <c r="AA240" s="35" t="str">
        <f t="shared" si="17"/>
        <v/>
      </c>
      <c r="AB240" s="77">
        <f t="shared" si="29"/>
        <v>6336</v>
      </c>
      <c r="AC240" s="77">
        <f t="shared" si="30"/>
        <v>0</v>
      </c>
      <c r="AD240" s="77">
        <f t="shared" si="31"/>
        <v>0</v>
      </c>
      <c r="AE240" s="78" t="str">
        <f t="shared" si="18"/>
        <v/>
      </c>
      <c r="AF240" s="35" t="str">
        <f t="shared" si="19"/>
        <v/>
      </c>
      <c r="AG240" s="77" t="str">
        <f t="shared" si="20"/>
        <v/>
      </c>
      <c r="AH240" s="77" t="str">
        <f t="shared" si="21"/>
        <v/>
      </c>
      <c r="AI240" s="35">
        <f t="shared" si="22"/>
        <v>0</v>
      </c>
      <c r="AJ240" s="35">
        <f t="shared" si="23"/>
        <v>0</v>
      </c>
      <c r="AK240" s="35">
        <f t="shared" si="24"/>
        <v>0</v>
      </c>
      <c r="AL240" s="35">
        <f t="shared" si="25"/>
        <v>0</v>
      </c>
      <c r="AM240" s="35" t="n"/>
      <c r="AN240" s="44" t="str">
        <f t="shared" si="26"/>
        <v/>
      </c>
      <c r="AO240" s="44" t="str">
        <f t="shared" si="27"/>
        <v/>
      </c>
      <c r="AP240" s="35" t="str">
        <f>IF('DQE marché-cadre'!$D243="","",'DQE marché-cadre'!$D243)</f>
        <v/>
      </c>
      <c r="AQ240" s="35" t="str">
        <f>IF('DQE marché-cadre'!$E243="","",'DQE marché-cadre'!$E243)</f>
        <v/>
      </c>
      <c r="AR240" s="77" t="str">
        <f>DQE!$F243</f>
        <v/>
      </c>
      <c r="AS240" s="77" t="str">
        <f>BPDE!$G243</f>
        <v/>
      </c>
      <c r="AT240" s="35" t="str">
        <f t="shared" si="28"/>
        <v/>
      </c>
    </row>
    <row r="241">
      <c r="A241" s="35" t="str">
        <f>IF(BPU!$A244="","",BPU!$A244)</f>
        <v/>
      </c>
      <c r="B241" s="44" t="str">
        <f>IF(BPU!$B244="","",BPU!$B244)</f>
        <v/>
      </c>
      <c r="C241" s="35" t="str">
        <f>IF(BPU!$C244="","",BPU!$C244)</f>
        <v/>
      </c>
      <c r="D241" s="44" t="str">
        <f>IF(DQE!$D244="","",DQE!$D244)</f>
        <v/>
      </c>
      <c r="E241" s="37" t="str">
        <f>IF(BPU!$D244="","",BPU!$D244)</f>
        <v/>
      </c>
      <c r="F241" s="35" t="str">
        <f t="shared" si="0"/>
        <v/>
      </c>
      <c r="G241" s="44" t="str">
        <f t="shared" si="1"/>
        <v/>
      </c>
      <c r="H241" s="36" t="n"/>
      <c r="I241" s="23" t="n"/>
      <c r="J241" s="36" t="n"/>
      <c r="K241" s="36" t="n"/>
      <c r="L241" s="44" t="str">
        <f t="shared" si="2"/>
        <v/>
      </c>
      <c r="M241" s="35" t="str">
        <f t="shared" si="3"/>
        <v/>
      </c>
      <c r="N241" s="35" t="str">
        <f t="shared" si="4"/>
        <v/>
      </c>
      <c r="O241" s="35" t="str">
        <f t="shared" si="5"/>
        <v/>
      </c>
      <c r="P241" s="35" t="str">
        <f t="shared" si="6"/>
        <v/>
      </c>
      <c r="Q241" s="35" t="str">
        <f t="shared" si="7"/>
        <v/>
      </c>
      <c r="R241" s="35" t="str">
        <f t="shared" si="8"/>
        <v/>
      </c>
      <c r="S241" s="35" t="str">
        <f t="shared" si="9"/>
        <v/>
      </c>
      <c r="T241" s="35" t="str">
        <f t="shared" si="10"/>
        <v/>
      </c>
      <c r="U241" s="35" t="str">
        <f t="shared" si="11"/>
        <v/>
      </c>
      <c r="V241" s="35" t="str">
        <f t="shared" si="12"/>
        <v/>
      </c>
      <c r="W241" s="77" t="str">
        <f t="shared" si="13"/>
        <v/>
      </c>
      <c r="X241" s="35" t="str">
        <f t="shared" si="14"/>
        <v/>
      </c>
      <c r="Y241" s="35" t="str">
        <f t="shared" si="15"/>
        <v/>
      </c>
      <c r="Z241" s="35" t="str">
        <f t="shared" si="16"/>
        <v/>
      </c>
      <c r="AA241" s="35" t="str">
        <f t="shared" si="17"/>
        <v/>
      </c>
      <c r="AB241" s="77">
        <f t="shared" si="29"/>
        <v>6336</v>
      </c>
      <c r="AC241" s="77">
        <f t="shared" si="30"/>
        <v>0</v>
      </c>
      <c r="AD241" s="77">
        <f t="shared" si="31"/>
        <v>0</v>
      </c>
      <c r="AE241" s="78" t="str">
        <f t="shared" si="18"/>
        <v/>
      </c>
      <c r="AF241" s="35" t="str">
        <f t="shared" si="19"/>
        <v/>
      </c>
      <c r="AG241" s="77" t="str">
        <f t="shared" si="20"/>
        <v/>
      </c>
      <c r="AH241" s="77" t="str">
        <f t="shared" si="21"/>
        <v/>
      </c>
      <c r="AI241" s="35">
        <f t="shared" si="22"/>
        <v>0</v>
      </c>
      <c r="AJ241" s="35">
        <f t="shared" si="23"/>
        <v>0</v>
      </c>
      <c r="AK241" s="35">
        <f t="shared" si="24"/>
        <v>0</v>
      </c>
      <c r="AL241" s="35">
        <f t="shared" si="25"/>
        <v>0</v>
      </c>
      <c r="AM241" s="35" t="n"/>
      <c r="AN241" s="44" t="str">
        <f t="shared" si="26"/>
        <v/>
      </c>
      <c r="AO241" s="44" t="str">
        <f t="shared" si="27"/>
        <v/>
      </c>
      <c r="AP241" s="35" t="str">
        <f>IF('DQE marché-cadre'!$D244="","",'DQE marché-cadre'!$D244)</f>
        <v/>
      </c>
      <c r="AQ241" s="35" t="str">
        <f>IF('DQE marché-cadre'!$E244="","",'DQE marché-cadre'!$E244)</f>
        <v/>
      </c>
      <c r="AR241" s="77" t="str">
        <f>DQE!$F244</f>
        <v/>
      </c>
      <c r="AS241" s="77" t="str">
        <f>BPDE!$G244</f>
        <v/>
      </c>
      <c r="AT241" s="35" t="str">
        <f t="shared" si="28"/>
        <v/>
      </c>
    </row>
    <row r="242">
      <c r="A242" s="35" t="str">
        <f>IF(BPU!$A245="","",BPU!$A245)</f>
        <v/>
      </c>
      <c r="B242" s="44" t="str">
        <f>IF(BPU!$B245="","",BPU!$B245)</f>
        <v/>
      </c>
      <c r="C242" s="35" t="str">
        <f>IF(BPU!$C245="","",BPU!$C245)</f>
        <v/>
      </c>
      <c r="D242" s="44" t="str">
        <f>IF(DQE!$D245="","",DQE!$D245)</f>
        <v/>
      </c>
      <c r="E242" s="37" t="str">
        <f>IF(BPU!$D245="","",BPU!$D245)</f>
        <v/>
      </c>
      <c r="F242" s="35" t="str">
        <f t="shared" si="0"/>
        <v/>
      </c>
      <c r="G242" s="44" t="str">
        <f t="shared" si="1"/>
        <v/>
      </c>
      <c r="H242" s="36" t="n"/>
      <c r="I242" s="23" t="n"/>
      <c r="J242" s="36" t="n"/>
      <c r="K242" s="36" t="n"/>
      <c r="L242" s="44" t="str">
        <f t="shared" si="2"/>
        <v/>
      </c>
      <c r="M242" s="35" t="str">
        <f t="shared" si="3"/>
        <v/>
      </c>
      <c r="N242" s="35" t="str">
        <f t="shared" si="4"/>
        <v/>
      </c>
      <c r="O242" s="35" t="str">
        <f t="shared" si="5"/>
        <v/>
      </c>
      <c r="P242" s="35" t="str">
        <f t="shared" si="6"/>
        <v/>
      </c>
      <c r="Q242" s="35" t="str">
        <f t="shared" si="7"/>
        <v/>
      </c>
      <c r="R242" s="35" t="str">
        <f t="shared" si="8"/>
        <v/>
      </c>
      <c r="S242" s="35" t="str">
        <f t="shared" si="9"/>
        <v/>
      </c>
      <c r="T242" s="35" t="str">
        <f t="shared" si="10"/>
        <v/>
      </c>
      <c r="U242" s="35" t="str">
        <f t="shared" si="11"/>
        <v/>
      </c>
      <c r="V242" s="35" t="str">
        <f t="shared" si="12"/>
        <v/>
      </c>
      <c r="W242" s="77" t="str">
        <f t="shared" si="13"/>
        <v/>
      </c>
      <c r="X242" s="35" t="str">
        <f t="shared" si="14"/>
        <v/>
      </c>
      <c r="Y242" s="35" t="str">
        <f t="shared" si="15"/>
        <v/>
      </c>
      <c r="Z242" s="35" t="str">
        <f t="shared" si="16"/>
        <v/>
      </c>
      <c r="AA242" s="35" t="str">
        <f t="shared" si="17"/>
        <v/>
      </c>
      <c r="AB242" s="77">
        <f t="shared" si="29"/>
        <v>6336</v>
      </c>
      <c r="AC242" s="77">
        <f t="shared" si="30"/>
        <v>0</v>
      </c>
      <c r="AD242" s="77">
        <f t="shared" si="31"/>
        <v>0</v>
      </c>
      <c r="AE242" s="78" t="str">
        <f t="shared" si="18"/>
        <v/>
      </c>
      <c r="AF242" s="35" t="str">
        <f t="shared" si="19"/>
        <v/>
      </c>
      <c r="AG242" s="77" t="str">
        <f t="shared" si="20"/>
        <v/>
      </c>
      <c r="AH242" s="77" t="str">
        <f t="shared" si="21"/>
        <v/>
      </c>
      <c r="AI242" s="35">
        <f t="shared" si="22"/>
        <v>0</v>
      </c>
      <c r="AJ242" s="35">
        <f t="shared" si="23"/>
        <v>0</v>
      </c>
      <c r="AK242" s="35">
        <f t="shared" si="24"/>
        <v>0</v>
      </c>
      <c r="AL242" s="35">
        <f t="shared" si="25"/>
        <v>0</v>
      </c>
      <c r="AM242" s="35" t="n"/>
      <c r="AN242" s="44" t="str">
        <f t="shared" si="26"/>
        <v/>
      </c>
      <c r="AO242" s="44" t="str">
        <f t="shared" si="27"/>
        <v/>
      </c>
      <c r="AP242" s="35" t="str">
        <f>IF('DQE marché-cadre'!$D245="","",'DQE marché-cadre'!$D245)</f>
        <v/>
      </c>
      <c r="AQ242" s="35" t="str">
        <f>IF('DQE marché-cadre'!$E245="","",'DQE marché-cadre'!$E245)</f>
        <v/>
      </c>
      <c r="AR242" s="77" t="str">
        <f>DQE!$F245</f>
        <v/>
      </c>
      <c r="AS242" s="77" t="str">
        <f>BPDE!$G245</f>
        <v/>
      </c>
      <c r="AT242" s="35" t="str">
        <f t="shared" si="28"/>
        <v/>
      </c>
    </row>
    <row r="243">
      <c r="A243" s="35" t="str">
        <f>IF(BPU!$A246="","",BPU!$A246)</f>
        <v/>
      </c>
      <c r="B243" s="44" t="str">
        <f>IF(BPU!$B246="","",BPU!$B246)</f>
        <v/>
      </c>
      <c r="C243" s="35" t="str">
        <f>IF(BPU!$C246="","",BPU!$C246)</f>
        <v/>
      </c>
      <c r="D243" s="44" t="str">
        <f>IF(DQE!$D246="","",DQE!$D246)</f>
        <v/>
      </c>
      <c r="E243" s="37" t="str">
        <f>IF(BPU!$D246="","",BPU!$D246)</f>
        <v/>
      </c>
      <c r="F243" s="35" t="str">
        <f t="shared" si="0"/>
        <v/>
      </c>
      <c r="G243" s="44" t="str">
        <f t="shared" si="1"/>
        <v/>
      </c>
      <c r="H243" s="36" t="n"/>
      <c r="I243" s="23" t="n"/>
      <c r="J243" s="36" t="n"/>
      <c r="K243" s="36" t="n"/>
      <c r="L243" s="44" t="str">
        <f t="shared" si="2"/>
        <v/>
      </c>
      <c r="M243" s="35" t="str">
        <f t="shared" si="3"/>
        <v/>
      </c>
      <c r="N243" s="35" t="str">
        <f t="shared" si="4"/>
        <v/>
      </c>
      <c r="O243" s="35" t="str">
        <f t="shared" si="5"/>
        <v/>
      </c>
      <c r="P243" s="35" t="str">
        <f t="shared" si="6"/>
        <v/>
      </c>
      <c r="Q243" s="35" t="str">
        <f t="shared" si="7"/>
        <v/>
      </c>
      <c r="R243" s="35" t="str">
        <f t="shared" si="8"/>
        <v/>
      </c>
      <c r="S243" s="35" t="str">
        <f t="shared" si="9"/>
        <v/>
      </c>
      <c r="T243" s="35" t="str">
        <f t="shared" si="10"/>
        <v/>
      </c>
      <c r="U243" s="35" t="str">
        <f t="shared" si="11"/>
        <v/>
      </c>
      <c r="V243" s="35" t="str">
        <f t="shared" si="12"/>
        <v/>
      </c>
      <c r="W243" s="77" t="str">
        <f t="shared" si="13"/>
        <v/>
      </c>
      <c r="X243" s="35" t="str">
        <f t="shared" si="14"/>
        <v/>
      </c>
      <c r="Y243" s="35" t="str">
        <f t="shared" si="15"/>
        <v/>
      </c>
      <c r="Z243" s="35" t="str">
        <f t="shared" si="16"/>
        <v/>
      </c>
      <c r="AA243" s="35" t="str">
        <f t="shared" si="17"/>
        <v/>
      </c>
      <c r="AB243" s="77">
        <f t="shared" si="29"/>
        <v>6336</v>
      </c>
      <c r="AC243" s="77">
        <f t="shared" si="30"/>
        <v>0</v>
      </c>
      <c r="AD243" s="77">
        <f t="shared" si="31"/>
        <v>0</v>
      </c>
      <c r="AE243" s="78" t="str">
        <f t="shared" si="18"/>
        <v/>
      </c>
      <c r="AF243" s="35" t="str">
        <f t="shared" si="19"/>
        <v/>
      </c>
      <c r="AG243" s="77" t="str">
        <f t="shared" si="20"/>
        <v/>
      </c>
      <c r="AH243" s="77" t="str">
        <f t="shared" si="21"/>
        <v/>
      </c>
      <c r="AI243" s="35">
        <f t="shared" si="22"/>
        <v>0</v>
      </c>
      <c r="AJ243" s="35">
        <f t="shared" si="23"/>
        <v>0</v>
      </c>
      <c r="AK243" s="35">
        <f t="shared" si="24"/>
        <v>0</v>
      </c>
      <c r="AL243" s="35">
        <f t="shared" si="25"/>
        <v>0</v>
      </c>
      <c r="AM243" s="35" t="n"/>
      <c r="AN243" s="44" t="str">
        <f t="shared" si="26"/>
        <v/>
      </c>
      <c r="AO243" s="44" t="str">
        <f t="shared" si="27"/>
        <v/>
      </c>
      <c r="AP243" s="35" t="str">
        <f>IF('DQE marché-cadre'!$D246="","",'DQE marché-cadre'!$D246)</f>
        <v/>
      </c>
      <c r="AQ243" s="35" t="str">
        <f>IF('DQE marché-cadre'!$E246="","",'DQE marché-cadre'!$E246)</f>
        <v/>
      </c>
      <c r="AR243" s="77" t="str">
        <f>DQE!$F246</f>
        <v/>
      </c>
      <c r="AS243" s="77" t="str">
        <f>BPDE!$G246</f>
        <v/>
      </c>
      <c r="AT243" s="35" t="str">
        <f t="shared" si="28"/>
        <v/>
      </c>
    </row>
    <row r="244">
      <c r="A244" s="35" t="str">
        <f>IF(BPU!$A247="","",BPU!$A247)</f>
        <v/>
      </c>
      <c r="B244" s="44" t="str">
        <f>IF(BPU!$B247="","",BPU!$B247)</f>
        <v/>
      </c>
      <c r="C244" s="35" t="str">
        <f>IF(BPU!$C247="","",BPU!$C247)</f>
        <v/>
      </c>
      <c r="D244" s="44" t="str">
        <f>IF(DQE!$D247="","",DQE!$D247)</f>
        <v/>
      </c>
      <c r="E244" s="37" t="str">
        <f>IF(BPU!$D247="","",BPU!$D247)</f>
        <v/>
      </c>
      <c r="F244" s="35" t="str">
        <f t="shared" si="0"/>
        <v/>
      </c>
      <c r="G244" s="44" t="str">
        <f t="shared" si="1"/>
        <v/>
      </c>
      <c r="H244" s="36" t="n"/>
      <c r="I244" s="23" t="n"/>
      <c r="J244" s="36" t="n"/>
      <c r="K244" s="36" t="n"/>
      <c r="L244" s="44" t="str">
        <f t="shared" si="2"/>
        <v/>
      </c>
      <c r="M244" s="35" t="str">
        <f t="shared" si="3"/>
        <v/>
      </c>
      <c r="N244" s="35" t="str">
        <f t="shared" si="4"/>
        <v/>
      </c>
      <c r="O244" s="35" t="str">
        <f t="shared" si="5"/>
        <v/>
      </c>
      <c r="P244" s="35" t="str">
        <f t="shared" si="6"/>
        <v/>
      </c>
      <c r="Q244" s="35" t="str">
        <f t="shared" si="7"/>
        <v/>
      </c>
      <c r="R244" s="35" t="str">
        <f t="shared" si="8"/>
        <v/>
      </c>
      <c r="S244" s="35" t="str">
        <f t="shared" si="9"/>
        <v/>
      </c>
      <c r="T244" s="35" t="str">
        <f t="shared" si="10"/>
        <v/>
      </c>
      <c r="U244" s="35" t="str">
        <f t="shared" si="11"/>
        <v/>
      </c>
      <c r="V244" s="35" t="str">
        <f t="shared" si="12"/>
        <v/>
      </c>
      <c r="W244" s="77" t="str">
        <f t="shared" si="13"/>
        <v/>
      </c>
      <c r="X244" s="35" t="str">
        <f t="shared" si="14"/>
        <v/>
      </c>
      <c r="Y244" s="35" t="str">
        <f t="shared" si="15"/>
        <v/>
      </c>
      <c r="Z244" s="35" t="str">
        <f t="shared" si="16"/>
        <v/>
      </c>
      <c r="AA244" s="35" t="str">
        <f t="shared" si="17"/>
        <v/>
      </c>
      <c r="AB244" s="77">
        <f t="shared" si="29"/>
        <v>6336</v>
      </c>
      <c r="AC244" s="77">
        <f t="shared" si="30"/>
        <v>0</v>
      </c>
      <c r="AD244" s="77">
        <f t="shared" si="31"/>
        <v>0</v>
      </c>
      <c r="AE244" s="78" t="str">
        <f t="shared" si="18"/>
        <v/>
      </c>
      <c r="AF244" s="35" t="str">
        <f t="shared" si="19"/>
        <v/>
      </c>
      <c r="AG244" s="77" t="str">
        <f t="shared" si="20"/>
        <v/>
      </c>
      <c r="AH244" s="77" t="str">
        <f t="shared" si="21"/>
        <v/>
      </c>
      <c r="AI244" s="35">
        <f t="shared" si="22"/>
        <v>0</v>
      </c>
      <c r="AJ244" s="35">
        <f t="shared" si="23"/>
        <v>0</v>
      </c>
      <c r="AK244" s="35">
        <f t="shared" si="24"/>
        <v>0</v>
      </c>
      <c r="AL244" s="35">
        <f t="shared" si="25"/>
        <v>0</v>
      </c>
      <c r="AM244" s="35" t="n"/>
      <c r="AN244" s="44" t="str">
        <f t="shared" si="26"/>
        <v/>
      </c>
      <c r="AO244" s="44" t="str">
        <f t="shared" si="27"/>
        <v/>
      </c>
      <c r="AP244" s="35" t="str">
        <f>IF('DQE marché-cadre'!$D247="","",'DQE marché-cadre'!$D247)</f>
        <v/>
      </c>
      <c r="AQ244" s="35" t="str">
        <f>IF('DQE marché-cadre'!$E247="","",'DQE marché-cadre'!$E247)</f>
        <v/>
      </c>
      <c r="AR244" s="77" t="str">
        <f>DQE!$F247</f>
        <v/>
      </c>
      <c r="AS244" s="77" t="str">
        <f>BPDE!$G247</f>
        <v/>
      </c>
      <c r="AT244" s="35" t="str">
        <f t="shared" si="28"/>
        <v/>
      </c>
    </row>
    <row r="245">
      <c r="A245" s="35" t="str">
        <f>IF(BPU!$A248="","",BPU!$A248)</f>
        <v/>
      </c>
      <c r="B245" s="44" t="str">
        <f>IF(BPU!$B248="","",BPU!$B248)</f>
        <v/>
      </c>
      <c r="C245" s="35" t="str">
        <f>IF(BPU!$C248="","",BPU!$C248)</f>
        <v/>
      </c>
      <c r="D245" s="44" t="str">
        <f>IF(DQE!$D248="","",DQE!$D248)</f>
        <v/>
      </c>
      <c r="E245" s="37" t="str">
        <f>IF(BPU!$D248="","",BPU!$D248)</f>
        <v/>
      </c>
      <c r="F245" s="35" t="str">
        <f t="shared" si="0"/>
        <v/>
      </c>
      <c r="G245" s="44" t="str">
        <f t="shared" si="1"/>
        <v/>
      </c>
      <c r="H245" s="36" t="n"/>
      <c r="I245" s="23" t="n"/>
      <c r="J245" s="36" t="n"/>
      <c r="K245" s="36" t="n"/>
      <c r="L245" s="44" t="str">
        <f t="shared" si="2"/>
        <v/>
      </c>
      <c r="M245" s="35" t="str">
        <f t="shared" si="3"/>
        <v/>
      </c>
      <c r="N245" s="35" t="str">
        <f t="shared" si="4"/>
        <v/>
      </c>
      <c r="O245" s="35" t="str">
        <f t="shared" si="5"/>
        <v/>
      </c>
      <c r="P245" s="35" t="str">
        <f t="shared" si="6"/>
        <v/>
      </c>
      <c r="Q245" s="35" t="str">
        <f t="shared" si="7"/>
        <v/>
      </c>
      <c r="R245" s="35" t="str">
        <f t="shared" si="8"/>
        <v/>
      </c>
      <c r="S245" s="35" t="str">
        <f t="shared" si="9"/>
        <v/>
      </c>
      <c r="T245" s="35" t="str">
        <f t="shared" si="10"/>
        <v/>
      </c>
      <c r="U245" s="35" t="str">
        <f t="shared" si="11"/>
        <v/>
      </c>
      <c r="V245" s="35" t="str">
        <f t="shared" si="12"/>
        <v/>
      </c>
      <c r="W245" s="77" t="str">
        <f t="shared" si="13"/>
        <v/>
      </c>
      <c r="X245" s="35" t="str">
        <f t="shared" si="14"/>
        <v/>
      </c>
      <c r="Y245" s="35" t="str">
        <f t="shared" si="15"/>
        <v/>
      </c>
      <c r="Z245" s="35" t="str">
        <f t="shared" si="16"/>
        <v/>
      </c>
      <c r="AA245" s="35" t="str">
        <f t="shared" si="17"/>
        <v/>
      </c>
      <c r="AB245" s="77">
        <f t="shared" si="29"/>
        <v>6336</v>
      </c>
      <c r="AC245" s="77">
        <f t="shared" si="30"/>
        <v>0</v>
      </c>
      <c r="AD245" s="77">
        <f t="shared" si="31"/>
        <v>0</v>
      </c>
      <c r="AE245" s="78" t="str">
        <f t="shared" si="18"/>
        <v/>
      </c>
      <c r="AF245" s="35" t="str">
        <f t="shared" si="19"/>
        <v/>
      </c>
      <c r="AG245" s="77" t="str">
        <f t="shared" si="20"/>
        <v/>
      </c>
      <c r="AH245" s="77" t="str">
        <f t="shared" si="21"/>
        <v/>
      </c>
      <c r="AI245" s="35">
        <f t="shared" si="22"/>
        <v>0</v>
      </c>
      <c r="AJ245" s="35">
        <f t="shared" si="23"/>
        <v>0</v>
      </c>
      <c r="AK245" s="35">
        <f t="shared" si="24"/>
        <v>0</v>
      </c>
      <c r="AL245" s="35">
        <f t="shared" si="25"/>
        <v>0</v>
      </c>
      <c r="AM245" s="35" t="n"/>
      <c r="AN245" s="44" t="str">
        <f t="shared" si="26"/>
        <v/>
      </c>
      <c r="AO245" s="44" t="str">
        <f t="shared" si="27"/>
        <v/>
      </c>
      <c r="AP245" s="35" t="str">
        <f>IF('DQE marché-cadre'!$D248="","",'DQE marché-cadre'!$D248)</f>
        <v/>
      </c>
      <c r="AQ245" s="35" t="str">
        <f>IF('DQE marché-cadre'!$E248="","",'DQE marché-cadre'!$E248)</f>
        <v/>
      </c>
      <c r="AR245" s="77" t="str">
        <f>DQE!$F248</f>
        <v/>
      </c>
      <c r="AS245" s="77" t="str">
        <f>BPDE!$G248</f>
        <v/>
      </c>
      <c r="AT245" s="35" t="str">
        <f t="shared" si="28"/>
        <v/>
      </c>
    </row>
    <row r="246">
      <c r="A246" s="35" t="str">
        <f>IF(BPU!$A249="","",BPU!$A249)</f>
        <v/>
      </c>
      <c r="B246" s="44" t="str">
        <f>IF(BPU!$B249="","",BPU!$B249)</f>
        <v/>
      </c>
      <c r="C246" s="35" t="str">
        <f>IF(BPU!$C249="","",BPU!$C249)</f>
        <v/>
      </c>
      <c r="D246" s="44" t="str">
        <f>IF(DQE!$D249="","",DQE!$D249)</f>
        <v/>
      </c>
      <c r="E246" s="37" t="str">
        <f>IF(BPU!$D249="","",BPU!$D249)</f>
        <v/>
      </c>
      <c r="F246" s="35" t="str">
        <f t="shared" si="0"/>
        <v/>
      </c>
      <c r="G246" s="44" t="str">
        <f t="shared" si="1"/>
        <v/>
      </c>
      <c r="H246" s="36" t="n"/>
      <c r="I246" s="23" t="n"/>
      <c r="J246" s="36" t="n"/>
      <c r="K246" s="36" t="n"/>
      <c r="L246" s="44" t="str">
        <f t="shared" si="2"/>
        <v/>
      </c>
      <c r="M246" s="35" t="str">
        <f t="shared" si="3"/>
        <v/>
      </c>
      <c r="N246" s="35" t="str">
        <f t="shared" si="4"/>
        <v/>
      </c>
      <c r="O246" s="35" t="str">
        <f t="shared" si="5"/>
        <v/>
      </c>
      <c r="P246" s="35" t="str">
        <f t="shared" si="6"/>
        <v/>
      </c>
      <c r="Q246" s="35" t="str">
        <f t="shared" si="7"/>
        <v/>
      </c>
      <c r="R246" s="35" t="str">
        <f t="shared" si="8"/>
        <v/>
      </c>
      <c r="S246" s="35" t="str">
        <f t="shared" si="9"/>
        <v/>
      </c>
      <c r="T246" s="35" t="str">
        <f t="shared" si="10"/>
        <v/>
      </c>
      <c r="U246" s="35" t="str">
        <f t="shared" si="11"/>
        <v/>
      </c>
      <c r="V246" s="35" t="str">
        <f t="shared" si="12"/>
        <v/>
      </c>
      <c r="W246" s="77" t="str">
        <f t="shared" si="13"/>
        <v/>
      </c>
      <c r="X246" s="35" t="str">
        <f t="shared" si="14"/>
        <v/>
      </c>
      <c r="Y246" s="35" t="str">
        <f t="shared" si="15"/>
        <v/>
      </c>
      <c r="Z246" s="35" t="str">
        <f t="shared" si="16"/>
        <v/>
      </c>
      <c r="AA246" s="35" t="str">
        <f t="shared" si="17"/>
        <v/>
      </c>
      <c r="AB246" s="77">
        <f t="shared" si="29"/>
        <v>6336</v>
      </c>
      <c r="AC246" s="77">
        <f t="shared" si="30"/>
        <v>0</v>
      </c>
      <c r="AD246" s="77">
        <f t="shared" si="31"/>
        <v>0</v>
      </c>
      <c r="AE246" s="78" t="str">
        <f t="shared" si="18"/>
        <v/>
      </c>
      <c r="AF246" s="35" t="str">
        <f t="shared" si="19"/>
        <v/>
      </c>
      <c r="AG246" s="77" t="str">
        <f t="shared" si="20"/>
        <v/>
      </c>
      <c r="AH246" s="77" t="str">
        <f t="shared" si="21"/>
        <v/>
      </c>
      <c r="AI246" s="35">
        <f t="shared" si="22"/>
        <v>0</v>
      </c>
      <c r="AJ246" s="35">
        <f t="shared" si="23"/>
        <v>0</v>
      </c>
      <c r="AK246" s="35">
        <f t="shared" si="24"/>
        <v>0</v>
      </c>
      <c r="AL246" s="35">
        <f t="shared" si="25"/>
        <v>0</v>
      </c>
      <c r="AM246" s="35" t="n"/>
      <c r="AN246" s="44" t="str">
        <f t="shared" si="26"/>
        <v/>
      </c>
      <c r="AO246" s="44" t="str">
        <f t="shared" si="27"/>
        <v/>
      </c>
      <c r="AP246" s="35" t="str">
        <f>IF('DQE marché-cadre'!$D249="","",'DQE marché-cadre'!$D249)</f>
        <v/>
      </c>
      <c r="AQ246" s="35" t="str">
        <f>IF('DQE marché-cadre'!$E249="","",'DQE marché-cadre'!$E249)</f>
        <v/>
      </c>
      <c r="AR246" s="77" t="str">
        <f>DQE!$F249</f>
        <v/>
      </c>
      <c r="AS246" s="77" t="str">
        <f>BPDE!$G249</f>
        <v/>
      </c>
      <c r="AT246" s="35" t="str">
        <f t="shared" si="28"/>
        <v/>
      </c>
    </row>
    <row r="247">
      <c r="A247" s="35" t="str">
        <f>IF(BPU!$A250="","",BPU!$A250)</f>
        <v/>
      </c>
      <c r="B247" s="44" t="str">
        <f>IF(BPU!$B250="","",BPU!$B250)</f>
        <v/>
      </c>
      <c r="C247" s="35" t="str">
        <f>IF(BPU!$C250="","",BPU!$C250)</f>
        <v/>
      </c>
      <c r="D247" s="44" t="str">
        <f>IF(DQE!$D250="","",DQE!$D250)</f>
        <v/>
      </c>
      <c r="E247" s="37" t="str">
        <f>IF(BPU!$D250="","",BPU!$D250)</f>
        <v/>
      </c>
      <c r="F247" s="35" t="str">
        <f t="shared" si="0"/>
        <v/>
      </c>
      <c r="G247" s="44" t="str">
        <f t="shared" si="1"/>
        <v/>
      </c>
      <c r="H247" s="36" t="n"/>
      <c r="I247" s="23" t="n"/>
      <c r="J247" s="36" t="n"/>
      <c r="K247" s="36" t="n"/>
      <c r="L247" s="44" t="str">
        <f t="shared" si="2"/>
        <v/>
      </c>
      <c r="M247" s="35" t="str">
        <f t="shared" si="3"/>
        <v/>
      </c>
      <c r="N247" s="35" t="str">
        <f t="shared" si="4"/>
        <v/>
      </c>
      <c r="O247" s="35" t="str">
        <f t="shared" si="5"/>
        <v/>
      </c>
      <c r="P247" s="35" t="str">
        <f t="shared" si="6"/>
        <v/>
      </c>
      <c r="Q247" s="35" t="str">
        <f t="shared" si="7"/>
        <v/>
      </c>
      <c r="R247" s="35" t="str">
        <f t="shared" si="8"/>
        <v/>
      </c>
      <c r="S247" s="35" t="str">
        <f t="shared" si="9"/>
        <v/>
      </c>
      <c r="T247" s="35" t="str">
        <f t="shared" si="10"/>
        <v/>
      </c>
      <c r="U247" s="35" t="str">
        <f t="shared" si="11"/>
        <v/>
      </c>
      <c r="V247" s="35" t="str">
        <f t="shared" si="12"/>
        <v/>
      </c>
      <c r="W247" s="77" t="str">
        <f t="shared" si="13"/>
        <v/>
      </c>
      <c r="X247" s="35" t="str">
        <f t="shared" si="14"/>
        <v/>
      </c>
      <c r="Y247" s="35" t="str">
        <f t="shared" si="15"/>
        <v/>
      </c>
      <c r="Z247" s="35" t="str">
        <f t="shared" si="16"/>
        <v/>
      </c>
      <c r="AA247" s="35" t="str">
        <f t="shared" si="17"/>
        <v/>
      </c>
      <c r="AB247" s="77">
        <f t="shared" si="29"/>
        <v>6336</v>
      </c>
      <c r="AC247" s="77">
        <f t="shared" si="30"/>
        <v>0</v>
      </c>
      <c r="AD247" s="77">
        <f t="shared" si="31"/>
        <v>0</v>
      </c>
      <c r="AE247" s="78" t="str">
        <f t="shared" si="18"/>
        <v/>
      </c>
      <c r="AF247" s="35" t="str">
        <f t="shared" si="19"/>
        <v/>
      </c>
      <c r="AG247" s="77" t="str">
        <f t="shared" si="20"/>
        <v/>
      </c>
      <c r="AH247" s="77" t="str">
        <f t="shared" si="21"/>
        <v/>
      </c>
      <c r="AI247" s="35">
        <f t="shared" si="22"/>
        <v>0</v>
      </c>
      <c r="AJ247" s="35">
        <f t="shared" si="23"/>
        <v>0</v>
      </c>
      <c r="AK247" s="35">
        <f t="shared" si="24"/>
        <v>0</v>
      </c>
      <c r="AL247" s="35">
        <f t="shared" si="25"/>
        <v>0</v>
      </c>
      <c r="AM247" s="35" t="n"/>
      <c r="AN247" s="44" t="str">
        <f t="shared" si="26"/>
        <v/>
      </c>
      <c r="AO247" s="44" t="str">
        <f t="shared" si="27"/>
        <v/>
      </c>
      <c r="AP247" s="35" t="str">
        <f>IF('DQE marché-cadre'!$D250="","",'DQE marché-cadre'!$D250)</f>
        <v/>
      </c>
      <c r="AQ247" s="35" t="str">
        <f>IF('DQE marché-cadre'!$E250="","",'DQE marché-cadre'!$E250)</f>
        <v/>
      </c>
      <c r="AR247" s="77" t="str">
        <f>DQE!$F250</f>
        <v/>
      </c>
      <c r="AS247" s="77" t="str">
        <f>BPDE!$G250</f>
        <v/>
      </c>
      <c r="AT247" s="35" t="str">
        <f t="shared" si="28"/>
        <v/>
      </c>
    </row>
    <row r="248">
      <c r="A248" s="35" t="str">
        <f>IF(BPU!$A251="","",BPU!$A251)</f>
        <v/>
      </c>
      <c r="B248" s="44" t="str">
        <f>IF(BPU!$B251="","",BPU!$B251)</f>
        <v/>
      </c>
      <c r="C248" s="35" t="str">
        <f>IF(BPU!$C251="","",BPU!$C251)</f>
        <v/>
      </c>
      <c r="D248" s="44" t="str">
        <f>IF(DQE!$D251="","",DQE!$D251)</f>
        <v/>
      </c>
      <c r="E248" s="37" t="str">
        <f>IF(BPU!$D251="","",BPU!$D251)</f>
        <v/>
      </c>
      <c r="F248" s="35" t="str">
        <f t="shared" si="0"/>
        <v/>
      </c>
      <c r="G248" s="44" t="str">
        <f t="shared" si="1"/>
        <v/>
      </c>
      <c r="H248" s="36" t="n"/>
      <c r="I248" s="23" t="n"/>
      <c r="J248" s="36" t="n"/>
      <c r="K248" s="36" t="n"/>
      <c r="L248" s="44" t="str">
        <f t="shared" si="2"/>
        <v/>
      </c>
      <c r="M248" s="35" t="str">
        <f t="shared" si="3"/>
        <v/>
      </c>
      <c r="N248" s="35" t="str">
        <f t="shared" si="4"/>
        <v/>
      </c>
      <c r="O248" s="35" t="str">
        <f t="shared" si="5"/>
        <v/>
      </c>
      <c r="P248" s="35" t="str">
        <f t="shared" si="6"/>
        <v/>
      </c>
      <c r="Q248" s="35" t="str">
        <f t="shared" si="7"/>
        <v/>
      </c>
      <c r="R248" s="35" t="str">
        <f t="shared" si="8"/>
        <v/>
      </c>
      <c r="S248" s="35" t="str">
        <f t="shared" si="9"/>
        <v/>
      </c>
      <c r="T248" s="35" t="str">
        <f t="shared" si="10"/>
        <v/>
      </c>
      <c r="U248" s="35" t="str">
        <f t="shared" si="11"/>
        <v/>
      </c>
      <c r="V248" s="35" t="str">
        <f t="shared" si="12"/>
        <v/>
      </c>
      <c r="W248" s="77" t="str">
        <f t="shared" si="13"/>
        <v/>
      </c>
      <c r="X248" s="35" t="str">
        <f t="shared" si="14"/>
        <v/>
      </c>
      <c r="Y248" s="35" t="str">
        <f t="shared" si="15"/>
        <v/>
      </c>
      <c r="Z248" s="35" t="str">
        <f t="shared" si="16"/>
        <v/>
      </c>
      <c r="AA248" s="35" t="str">
        <f t="shared" si="17"/>
        <v/>
      </c>
      <c r="AB248" s="77">
        <f t="shared" si="29"/>
        <v>6336</v>
      </c>
      <c r="AC248" s="77">
        <f t="shared" si="30"/>
        <v>0</v>
      </c>
      <c r="AD248" s="77">
        <f t="shared" si="31"/>
        <v>0</v>
      </c>
      <c r="AE248" s="78" t="str">
        <f t="shared" si="18"/>
        <v/>
      </c>
      <c r="AF248" s="35" t="str">
        <f t="shared" si="19"/>
        <v/>
      </c>
      <c r="AG248" s="77" t="str">
        <f t="shared" si="20"/>
        <v/>
      </c>
      <c r="AH248" s="77" t="str">
        <f t="shared" si="21"/>
        <v/>
      </c>
      <c r="AI248" s="35">
        <f t="shared" si="22"/>
        <v>0</v>
      </c>
      <c r="AJ248" s="35">
        <f t="shared" si="23"/>
        <v>0</v>
      </c>
      <c r="AK248" s="35">
        <f t="shared" si="24"/>
        <v>0</v>
      </c>
      <c r="AL248" s="35">
        <f t="shared" si="25"/>
        <v>0</v>
      </c>
      <c r="AM248" s="35" t="n"/>
      <c r="AN248" s="44" t="str">
        <f t="shared" si="26"/>
        <v/>
      </c>
      <c r="AO248" s="44" t="str">
        <f t="shared" si="27"/>
        <v/>
      </c>
      <c r="AP248" s="35" t="str">
        <f>IF('DQE marché-cadre'!$D251="","",'DQE marché-cadre'!$D251)</f>
        <v/>
      </c>
      <c r="AQ248" s="35" t="str">
        <f>IF('DQE marché-cadre'!$E251="","",'DQE marché-cadre'!$E251)</f>
        <v/>
      </c>
      <c r="AR248" s="77" t="str">
        <f>DQE!$F251</f>
        <v/>
      </c>
      <c r="AS248" s="77" t="str">
        <f>BPDE!$G251</f>
        <v/>
      </c>
      <c r="AT248" s="35" t="str">
        <f t="shared" si="28"/>
        <v/>
      </c>
    </row>
    <row r="249">
      <c r="A249" s="35" t="str">
        <f>IF(BPU!$A252="","",BPU!$A252)</f>
        <v/>
      </c>
      <c r="B249" s="44" t="str">
        <f>IF(BPU!$B252="","",BPU!$B252)</f>
        <v/>
      </c>
      <c r="C249" s="35" t="str">
        <f>IF(BPU!$C252="","",BPU!$C252)</f>
        <v/>
      </c>
      <c r="D249" s="44" t="str">
        <f>IF(DQE!$D252="","",DQE!$D252)</f>
        <v/>
      </c>
      <c r="E249" s="37" t="str">
        <f>IF(BPU!$D252="","",BPU!$D252)</f>
        <v/>
      </c>
      <c r="F249" s="35" t="str">
        <f t="shared" si="0"/>
        <v/>
      </c>
      <c r="G249" s="44" t="str">
        <f t="shared" si="1"/>
        <v/>
      </c>
      <c r="H249" s="36" t="n"/>
      <c r="I249" s="23" t="n"/>
      <c r="J249" s="36" t="n"/>
      <c r="K249" s="36" t="n"/>
      <c r="L249" s="44" t="str">
        <f t="shared" si="2"/>
        <v/>
      </c>
      <c r="M249" s="35" t="str">
        <f t="shared" si="3"/>
        <v/>
      </c>
      <c r="N249" s="35" t="str">
        <f t="shared" si="4"/>
        <v/>
      </c>
      <c r="O249" s="35" t="str">
        <f t="shared" si="5"/>
        <v/>
      </c>
      <c r="P249" s="35" t="str">
        <f t="shared" si="6"/>
        <v/>
      </c>
      <c r="Q249" s="35" t="str">
        <f t="shared" si="7"/>
        <v/>
      </c>
      <c r="R249" s="35" t="str">
        <f t="shared" si="8"/>
        <v/>
      </c>
      <c r="S249" s="35" t="str">
        <f t="shared" si="9"/>
        <v/>
      </c>
      <c r="T249" s="35" t="str">
        <f t="shared" si="10"/>
        <v/>
      </c>
      <c r="U249" s="35" t="str">
        <f t="shared" si="11"/>
        <v/>
      </c>
      <c r="V249" s="35" t="str">
        <f t="shared" si="12"/>
        <v/>
      </c>
      <c r="W249" s="77" t="str">
        <f t="shared" si="13"/>
        <v/>
      </c>
      <c r="X249" s="35" t="str">
        <f t="shared" si="14"/>
        <v/>
      </c>
      <c r="Y249" s="35" t="str">
        <f t="shared" si="15"/>
        <v/>
      </c>
      <c r="Z249" s="35" t="str">
        <f t="shared" si="16"/>
        <v/>
      </c>
      <c r="AA249" s="35" t="str">
        <f t="shared" si="17"/>
        <v/>
      </c>
      <c r="AB249" s="77">
        <f t="shared" si="29"/>
        <v>6336</v>
      </c>
      <c r="AC249" s="77">
        <f t="shared" si="30"/>
        <v>0</v>
      </c>
      <c r="AD249" s="77">
        <f t="shared" si="31"/>
        <v>0</v>
      </c>
      <c r="AE249" s="78" t="str">
        <f t="shared" si="18"/>
        <v/>
      </c>
      <c r="AF249" s="35" t="str">
        <f t="shared" si="19"/>
        <v/>
      </c>
      <c r="AG249" s="77" t="str">
        <f t="shared" si="20"/>
        <v/>
      </c>
      <c r="AH249" s="77" t="str">
        <f t="shared" si="21"/>
        <v/>
      </c>
      <c r="AI249" s="35">
        <f t="shared" si="22"/>
        <v>0</v>
      </c>
      <c r="AJ249" s="35">
        <f t="shared" si="23"/>
        <v>0</v>
      </c>
      <c r="AK249" s="35">
        <f t="shared" si="24"/>
        <v>0</v>
      </c>
      <c r="AL249" s="35">
        <f t="shared" si="25"/>
        <v>0</v>
      </c>
      <c r="AM249" s="35" t="n"/>
      <c r="AN249" s="44" t="str">
        <f t="shared" si="26"/>
        <v/>
      </c>
      <c r="AO249" s="44" t="str">
        <f t="shared" si="27"/>
        <v/>
      </c>
      <c r="AP249" s="35" t="str">
        <f>IF('DQE marché-cadre'!$D252="","",'DQE marché-cadre'!$D252)</f>
        <v/>
      </c>
      <c r="AQ249" s="35" t="str">
        <f>IF('DQE marché-cadre'!$E252="","",'DQE marché-cadre'!$E252)</f>
        <v/>
      </c>
      <c r="AR249" s="77" t="str">
        <f>DQE!$F252</f>
        <v/>
      </c>
      <c r="AS249" s="77" t="str">
        <f>BPDE!$G252</f>
        <v/>
      </c>
      <c r="AT249" s="35" t="str">
        <f t="shared" si="28"/>
        <v/>
      </c>
    </row>
    <row r="250">
      <c r="A250" s="35" t="str">
        <f>IF(BPU!$A253="","",BPU!$A253)</f>
        <v/>
      </c>
      <c r="B250" s="44" t="str">
        <f>IF(BPU!$B253="","",BPU!$B253)</f>
        <v/>
      </c>
      <c r="C250" s="35" t="str">
        <f>IF(BPU!$C253="","",BPU!$C253)</f>
        <v/>
      </c>
      <c r="D250" s="44" t="str">
        <f>IF(DQE!$D253="","",DQE!$D253)</f>
        <v/>
      </c>
      <c r="E250" s="37" t="str">
        <f>IF(BPU!$D253="","",BPU!$D253)</f>
        <v/>
      </c>
      <c r="F250" s="35" t="str">
        <f t="shared" si="0"/>
        <v/>
      </c>
      <c r="G250" s="44" t="str">
        <f t="shared" si="1"/>
        <v/>
      </c>
      <c r="H250" s="36" t="n"/>
      <c r="I250" s="23" t="n"/>
      <c r="J250" s="36" t="n"/>
      <c r="K250" s="36" t="n"/>
      <c r="L250" s="44" t="str">
        <f t="shared" si="2"/>
        <v/>
      </c>
      <c r="M250" s="35" t="str">
        <f t="shared" si="3"/>
        <v/>
      </c>
      <c r="N250" s="35" t="str">
        <f t="shared" si="4"/>
        <v/>
      </c>
      <c r="O250" s="35" t="str">
        <f t="shared" si="5"/>
        <v/>
      </c>
      <c r="P250" s="35" t="str">
        <f t="shared" si="6"/>
        <v/>
      </c>
      <c r="Q250" s="35" t="str">
        <f t="shared" si="7"/>
        <v/>
      </c>
      <c r="R250" s="35" t="str">
        <f t="shared" si="8"/>
        <v/>
      </c>
      <c r="S250" s="35" t="str">
        <f t="shared" si="9"/>
        <v/>
      </c>
      <c r="T250" s="35" t="str">
        <f t="shared" si="10"/>
        <v/>
      </c>
      <c r="U250" s="35" t="str">
        <f t="shared" si="11"/>
        <v/>
      </c>
      <c r="V250" s="35" t="str">
        <f t="shared" si="12"/>
        <v/>
      </c>
      <c r="W250" s="77" t="str">
        <f t="shared" si="13"/>
        <v/>
      </c>
      <c r="X250" s="35" t="str">
        <f t="shared" si="14"/>
        <v/>
      </c>
      <c r="Y250" s="35" t="str">
        <f t="shared" si="15"/>
        <v/>
      </c>
      <c r="Z250" s="35" t="str">
        <f t="shared" si="16"/>
        <v/>
      </c>
      <c r="AA250" s="35" t="str">
        <f t="shared" si="17"/>
        <v/>
      </c>
      <c r="AB250" s="77">
        <f t="shared" si="29"/>
        <v>6336</v>
      </c>
      <c r="AC250" s="77">
        <f t="shared" si="30"/>
        <v>0</v>
      </c>
      <c r="AD250" s="77">
        <f t="shared" si="31"/>
        <v>0</v>
      </c>
      <c r="AE250" s="78" t="str">
        <f t="shared" si="18"/>
        <v/>
      </c>
      <c r="AF250" s="35" t="str">
        <f t="shared" si="19"/>
        <v/>
      </c>
      <c r="AG250" s="77" t="str">
        <f t="shared" si="20"/>
        <v/>
      </c>
      <c r="AH250" s="77" t="str">
        <f t="shared" si="21"/>
        <v/>
      </c>
      <c r="AI250" s="35">
        <f t="shared" si="22"/>
        <v>0</v>
      </c>
      <c r="AJ250" s="35">
        <f t="shared" si="23"/>
        <v>0</v>
      </c>
      <c r="AK250" s="35">
        <f t="shared" si="24"/>
        <v>0</v>
      </c>
      <c r="AL250" s="35">
        <f t="shared" si="25"/>
        <v>0</v>
      </c>
      <c r="AM250" s="35" t="n"/>
      <c r="AN250" s="44" t="str">
        <f t="shared" si="26"/>
        <v/>
      </c>
      <c r="AO250" s="44" t="str">
        <f t="shared" si="27"/>
        <v/>
      </c>
      <c r="AP250" s="35" t="str">
        <f>IF('DQE marché-cadre'!$D253="","",'DQE marché-cadre'!$D253)</f>
        <v/>
      </c>
      <c r="AQ250" s="35" t="str">
        <f>IF('DQE marché-cadre'!$E253="","",'DQE marché-cadre'!$E253)</f>
        <v/>
      </c>
      <c r="AR250" s="77" t="str">
        <f>DQE!$F253</f>
        <v/>
      </c>
      <c r="AS250" s="77" t="str">
        <f>BPDE!$G253</f>
        <v/>
      </c>
      <c r="AT250" s="35" t="str">
        <f t="shared" si="28"/>
        <v/>
      </c>
    </row>
    <row r="251">
      <c r="A251" s="35" t="str">
        <f>IF(BPU!$A254="","",BPU!$A254)</f>
        <v/>
      </c>
      <c r="B251" s="44" t="str">
        <f>IF(BPU!$B254="","",BPU!$B254)</f>
        <v/>
      </c>
      <c r="C251" s="35" t="str">
        <f>IF(BPU!$C254="","",BPU!$C254)</f>
        <v/>
      </c>
      <c r="D251" s="44" t="str">
        <f>IF(DQE!$D254="","",DQE!$D254)</f>
        <v/>
      </c>
      <c r="E251" s="37" t="str">
        <f>IF(BPU!$D254="","",BPU!$D254)</f>
        <v/>
      </c>
      <c r="F251" s="35" t="str">
        <f t="shared" si="0"/>
        <v/>
      </c>
      <c r="G251" s="44" t="str">
        <f t="shared" si="1"/>
        <v/>
      </c>
      <c r="H251" s="36" t="n"/>
      <c r="I251" s="23" t="n"/>
      <c r="J251" s="36" t="n"/>
      <c r="K251" s="36" t="n"/>
      <c r="L251" s="44" t="str">
        <f t="shared" si="2"/>
        <v/>
      </c>
      <c r="M251" s="35" t="str">
        <f t="shared" si="3"/>
        <v/>
      </c>
      <c r="N251" s="35" t="str">
        <f t="shared" si="4"/>
        <v/>
      </c>
      <c r="O251" s="35" t="str">
        <f t="shared" si="5"/>
        <v/>
      </c>
      <c r="P251" s="35" t="str">
        <f t="shared" si="6"/>
        <v/>
      </c>
      <c r="Q251" s="35" t="str">
        <f t="shared" si="7"/>
        <v/>
      </c>
      <c r="R251" s="35" t="str">
        <f t="shared" si="8"/>
        <v/>
      </c>
      <c r="S251" s="35" t="str">
        <f t="shared" si="9"/>
        <v/>
      </c>
      <c r="T251" s="35" t="str">
        <f t="shared" si="10"/>
        <v/>
      </c>
      <c r="U251" s="35" t="str">
        <f t="shared" si="11"/>
        <v/>
      </c>
      <c r="V251" s="35" t="str">
        <f t="shared" si="12"/>
        <v/>
      </c>
      <c r="W251" s="77" t="str">
        <f t="shared" si="13"/>
        <v/>
      </c>
      <c r="X251" s="35" t="str">
        <f t="shared" si="14"/>
        <v/>
      </c>
      <c r="Y251" s="35" t="str">
        <f t="shared" si="15"/>
        <v/>
      </c>
      <c r="Z251" s="35" t="str">
        <f t="shared" si="16"/>
        <v/>
      </c>
      <c r="AA251" s="35" t="str">
        <f t="shared" si="17"/>
        <v/>
      </c>
      <c r="AB251" s="77">
        <f t="shared" si="29"/>
        <v>6336</v>
      </c>
      <c r="AC251" s="77">
        <f t="shared" si="30"/>
        <v>0</v>
      </c>
      <c r="AD251" s="77">
        <f t="shared" si="31"/>
        <v>0</v>
      </c>
      <c r="AE251" s="78" t="str">
        <f t="shared" si="18"/>
        <v/>
      </c>
      <c r="AF251" s="35" t="str">
        <f t="shared" si="19"/>
        <v/>
      </c>
      <c r="AG251" s="77" t="str">
        <f t="shared" si="20"/>
        <v/>
      </c>
      <c r="AH251" s="77" t="str">
        <f t="shared" si="21"/>
        <v/>
      </c>
      <c r="AI251" s="35">
        <f t="shared" si="22"/>
        <v>0</v>
      </c>
      <c r="AJ251" s="35">
        <f t="shared" si="23"/>
        <v>0</v>
      </c>
      <c r="AK251" s="35">
        <f t="shared" si="24"/>
        <v>0</v>
      </c>
      <c r="AL251" s="35">
        <f t="shared" si="25"/>
        <v>0</v>
      </c>
      <c r="AM251" s="35" t="n"/>
      <c r="AN251" s="44" t="str">
        <f t="shared" si="26"/>
        <v/>
      </c>
      <c r="AO251" s="44" t="str">
        <f t="shared" si="27"/>
        <v/>
      </c>
      <c r="AP251" s="35" t="str">
        <f>IF('DQE marché-cadre'!$D254="","",'DQE marché-cadre'!$D254)</f>
        <v/>
      </c>
      <c r="AQ251" s="35" t="str">
        <f>IF('DQE marché-cadre'!$E254="","",'DQE marché-cadre'!$E254)</f>
        <v/>
      </c>
      <c r="AR251" s="77" t="str">
        <f>DQE!$F254</f>
        <v/>
      </c>
      <c r="AS251" s="77" t="str">
        <f>BPDE!$G254</f>
        <v/>
      </c>
      <c r="AT251" s="35" t="str">
        <f t="shared" si="28"/>
        <v/>
      </c>
    </row>
    <row r="252">
      <c r="A252" s="35" t="str">
        <f>IF(BPU!$A255="","",BPU!$A255)</f>
        <v/>
      </c>
      <c r="B252" s="44" t="str">
        <f>IF(BPU!$B255="","",BPU!$B255)</f>
        <v/>
      </c>
      <c r="C252" s="35" t="str">
        <f>IF(BPU!$C255="","",BPU!$C255)</f>
        <v/>
      </c>
      <c r="D252" s="44" t="str">
        <f>IF(DQE!$D255="","",DQE!$D255)</f>
        <v/>
      </c>
      <c r="E252" s="37" t="str">
        <f>IF(BPU!$D255="","",BPU!$D255)</f>
        <v/>
      </c>
      <c r="F252" s="35" t="str">
        <f t="shared" si="0"/>
        <v/>
      </c>
      <c r="G252" s="44" t="str">
        <f t="shared" si="1"/>
        <v/>
      </c>
      <c r="H252" s="36" t="n"/>
      <c r="I252" s="23" t="n"/>
      <c r="J252" s="36" t="n"/>
      <c r="K252" s="36" t="n"/>
      <c r="L252" s="44" t="str">
        <f t="shared" si="2"/>
        <v/>
      </c>
      <c r="M252" s="35" t="str">
        <f t="shared" si="3"/>
        <v/>
      </c>
      <c r="N252" s="35" t="str">
        <f t="shared" si="4"/>
        <v/>
      </c>
      <c r="O252" s="35" t="str">
        <f t="shared" si="5"/>
        <v/>
      </c>
      <c r="P252" s="35" t="str">
        <f t="shared" si="6"/>
        <v/>
      </c>
      <c r="Q252" s="35" t="str">
        <f t="shared" si="7"/>
        <v/>
      </c>
      <c r="R252" s="35" t="str">
        <f t="shared" si="8"/>
        <v/>
      </c>
      <c r="S252" s="35" t="str">
        <f t="shared" si="9"/>
        <v/>
      </c>
      <c r="T252" s="35" t="str">
        <f t="shared" si="10"/>
        <v/>
      </c>
      <c r="U252" s="35" t="str">
        <f t="shared" si="11"/>
        <v/>
      </c>
      <c r="V252" s="35" t="str">
        <f t="shared" si="12"/>
        <v/>
      </c>
      <c r="W252" s="77" t="str">
        <f t="shared" si="13"/>
        <v/>
      </c>
      <c r="X252" s="35" t="str">
        <f t="shared" si="14"/>
        <v/>
      </c>
      <c r="Y252" s="35" t="str">
        <f t="shared" si="15"/>
        <v/>
      </c>
      <c r="Z252" s="35" t="str">
        <f t="shared" si="16"/>
        <v/>
      </c>
      <c r="AA252" s="35" t="str">
        <f t="shared" si="17"/>
        <v/>
      </c>
      <c r="AB252" s="77">
        <f t="shared" si="29"/>
        <v>6336</v>
      </c>
      <c r="AC252" s="77">
        <f t="shared" si="30"/>
        <v>0</v>
      </c>
      <c r="AD252" s="77">
        <f t="shared" si="31"/>
        <v>0</v>
      </c>
      <c r="AE252" s="78" t="str">
        <f t="shared" si="18"/>
        <v/>
      </c>
      <c r="AF252" s="35" t="str">
        <f t="shared" si="19"/>
        <v/>
      </c>
      <c r="AG252" s="77" t="str">
        <f t="shared" si="20"/>
        <v/>
      </c>
      <c r="AH252" s="77" t="str">
        <f t="shared" si="21"/>
        <v/>
      </c>
      <c r="AI252" s="35">
        <f t="shared" si="22"/>
        <v>0</v>
      </c>
      <c r="AJ252" s="35">
        <f t="shared" si="23"/>
        <v>0</v>
      </c>
      <c r="AK252" s="35">
        <f t="shared" si="24"/>
        <v>0</v>
      </c>
      <c r="AL252" s="35">
        <f t="shared" si="25"/>
        <v>0</v>
      </c>
      <c r="AM252" s="35" t="n"/>
      <c r="AN252" s="44" t="str">
        <f t="shared" si="26"/>
        <v/>
      </c>
      <c r="AO252" s="44" t="str">
        <f t="shared" si="27"/>
        <v/>
      </c>
      <c r="AP252" s="35" t="str">
        <f>IF('DQE marché-cadre'!$D255="","",'DQE marché-cadre'!$D255)</f>
        <v/>
      </c>
      <c r="AQ252" s="35" t="str">
        <f>IF('DQE marché-cadre'!$E255="","",'DQE marché-cadre'!$E255)</f>
        <v/>
      </c>
      <c r="AR252" s="77" t="str">
        <f>DQE!$F255</f>
        <v/>
      </c>
      <c r="AS252" s="77" t="str">
        <f>BPDE!$G255</f>
        <v/>
      </c>
      <c r="AT252" s="35" t="str">
        <f t="shared" si="28"/>
        <v/>
      </c>
    </row>
    <row r="253">
      <c r="A253" s="35" t="str">
        <f>IF(BPU!$A256="","",BPU!$A256)</f>
        <v/>
      </c>
      <c r="B253" s="44" t="str">
        <f>IF(BPU!$B256="","",BPU!$B256)</f>
        <v/>
      </c>
      <c r="C253" s="35" t="str">
        <f>IF(BPU!$C256="","",BPU!$C256)</f>
        <v/>
      </c>
      <c r="D253" s="44" t="str">
        <f>IF(DQE!$D256="","",DQE!$D256)</f>
        <v/>
      </c>
      <c r="E253" s="37" t="str">
        <f>IF(BPU!$D256="","",BPU!$D256)</f>
        <v/>
      </c>
      <c r="F253" s="35" t="str">
        <f t="shared" si="0"/>
        <v/>
      </c>
      <c r="G253" s="44" t="str">
        <f t="shared" si="1"/>
        <v/>
      </c>
      <c r="H253" s="36" t="n"/>
      <c r="I253" s="23" t="n"/>
      <c r="J253" s="36" t="n"/>
      <c r="K253" s="36" t="n"/>
      <c r="L253" s="44" t="str">
        <f t="shared" si="2"/>
        <v/>
      </c>
      <c r="M253" s="35" t="str">
        <f t="shared" si="3"/>
        <v/>
      </c>
      <c r="N253" s="35" t="str">
        <f t="shared" si="4"/>
        <v/>
      </c>
      <c r="O253" s="35" t="str">
        <f t="shared" si="5"/>
        <v/>
      </c>
      <c r="P253" s="35" t="str">
        <f t="shared" si="6"/>
        <v/>
      </c>
      <c r="Q253" s="35" t="str">
        <f t="shared" si="7"/>
        <v/>
      </c>
      <c r="R253" s="35" t="str">
        <f t="shared" si="8"/>
        <v/>
      </c>
      <c r="S253" s="35" t="str">
        <f t="shared" si="9"/>
        <v/>
      </c>
      <c r="T253" s="35" t="str">
        <f t="shared" si="10"/>
        <v/>
      </c>
      <c r="U253" s="35" t="str">
        <f t="shared" si="11"/>
        <v/>
      </c>
      <c r="V253" s="35" t="str">
        <f t="shared" si="12"/>
        <v/>
      </c>
      <c r="W253" s="77" t="str">
        <f t="shared" si="13"/>
        <v/>
      </c>
      <c r="X253" s="35" t="str">
        <f t="shared" si="14"/>
        <v/>
      </c>
      <c r="Y253" s="35" t="str">
        <f t="shared" si="15"/>
        <v/>
      </c>
      <c r="Z253" s="35" t="str">
        <f t="shared" si="16"/>
        <v/>
      </c>
      <c r="AA253" s="35" t="str">
        <f t="shared" si="17"/>
        <v/>
      </c>
      <c r="AB253" s="77">
        <f t="shared" si="29"/>
        <v>6336</v>
      </c>
      <c r="AC253" s="77">
        <f t="shared" si="30"/>
        <v>0</v>
      </c>
      <c r="AD253" s="77">
        <f t="shared" si="31"/>
        <v>0</v>
      </c>
      <c r="AE253" s="78" t="str">
        <f t="shared" si="18"/>
        <v/>
      </c>
      <c r="AF253" s="35" t="str">
        <f t="shared" si="19"/>
        <v/>
      </c>
      <c r="AG253" s="77" t="str">
        <f t="shared" si="20"/>
        <v/>
      </c>
      <c r="AH253" s="77" t="str">
        <f t="shared" si="21"/>
        <v/>
      </c>
      <c r="AI253" s="35">
        <f t="shared" si="22"/>
        <v>0</v>
      </c>
      <c r="AJ253" s="35">
        <f t="shared" si="23"/>
        <v>0</v>
      </c>
      <c r="AK253" s="35">
        <f t="shared" si="24"/>
        <v>0</v>
      </c>
      <c r="AL253" s="35">
        <f t="shared" si="25"/>
        <v>0</v>
      </c>
      <c r="AM253" s="35" t="n"/>
      <c r="AN253" s="44" t="str">
        <f t="shared" si="26"/>
        <v/>
      </c>
      <c r="AO253" s="44" t="str">
        <f t="shared" si="27"/>
        <v/>
      </c>
      <c r="AP253" s="35" t="str">
        <f>IF('DQE marché-cadre'!$D256="","",'DQE marché-cadre'!$D256)</f>
        <v/>
      </c>
      <c r="AQ253" s="35" t="str">
        <f>IF('DQE marché-cadre'!$E256="","",'DQE marché-cadre'!$E256)</f>
        <v/>
      </c>
      <c r="AR253" s="77" t="str">
        <f>DQE!$F256</f>
        <v/>
      </c>
      <c r="AS253" s="77" t="str">
        <f>BPDE!$G256</f>
        <v/>
      </c>
      <c r="AT253" s="35" t="str">
        <f t="shared" si="28"/>
        <v/>
      </c>
    </row>
    <row r="254">
      <c r="A254" s="35" t="str">
        <f>IF(BPU!$A257="","",BPU!$A257)</f>
        <v/>
      </c>
      <c r="B254" s="44" t="str">
        <f>IF(BPU!$B257="","",BPU!$B257)</f>
        <v/>
      </c>
      <c r="C254" s="35" t="str">
        <f>IF(BPU!$C257="","",BPU!$C257)</f>
        <v/>
      </c>
      <c r="D254" s="44" t="str">
        <f>IF(DQE!$D257="","",DQE!$D257)</f>
        <v/>
      </c>
      <c r="E254" s="37" t="str">
        <f>IF(BPU!$D257="","",BPU!$D257)</f>
        <v/>
      </c>
      <c r="F254" s="35" t="str">
        <f t="shared" si="0"/>
        <v/>
      </c>
      <c r="G254" s="44" t="str">
        <f t="shared" si="1"/>
        <v/>
      </c>
      <c r="H254" s="36" t="n"/>
      <c r="I254" s="23" t="n"/>
      <c r="J254" s="36" t="n"/>
      <c r="K254" s="36" t="n"/>
      <c r="L254" s="44" t="str">
        <f t="shared" si="2"/>
        <v/>
      </c>
      <c r="M254" s="35" t="str">
        <f t="shared" si="3"/>
        <v/>
      </c>
      <c r="N254" s="35" t="str">
        <f t="shared" si="4"/>
        <v/>
      </c>
      <c r="O254" s="35" t="str">
        <f t="shared" si="5"/>
        <v/>
      </c>
      <c r="P254" s="35" t="str">
        <f t="shared" si="6"/>
        <v/>
      </c>
      <c r="Q254" s="35" t="str">
        <f t="shared" si="7"/>
        <v/>
      </c>
      <c r="R254" s="35" t="str">
        <f t="shared" si="8"/>
        <v/>
      </c>
      <c r="S254" s="35" t="str">
        <f t="shared" si="9"/>
        <v/>
      </c>
      <c r="T254" s="35" t="str">
        <f t="shared" si="10"/>
        <v/>
      </c>
      <c r="U254" s="35" t="str">
        <f t="shared" si="11"/>
        <v/>
      </c>
      <c r="V254" s="35" t="str">
        <f t="shared" si="12"/>
        <v/>
      </c>
      <c r="W254" s="77" t="str">
        <f t="shared" si="13"/>
        <v/>
      </c>
      <c r="X254" s="35" t="str">
        <f t="shared" si="14"/>
        <v/>
      </c>
      <c r="Y254" s="35" t="str">
        <f t="shared" si="15"/>
        <v/>
      </c>
      <c r="Z254" s="35" t="str">
        <f t="shared" si="16"/>
        <v/>
      </c>
      <c r="AA254" s="35" t="str">
        <f t="shared" si="17"/>
        <v/>
      </c>
      <c r="AB254" s="77">
        <f t="shared" si="29"/>
        <v>6336</v>
      </c>
      <c r="AC254" s="77">
        <f t="shared" si="30"/>
        <v>0</v>
      </c>
      <c r="AD254" s="77">
        <f t="shared" si="31"/>
        <v>0</v>
      </c>
      <c r="AE254" s="78" t="str">
        <f t="shared" si="18"/>
        <v/>
      </c>
      <c r="AF254" s="35" t="str">
        <f t="shared" si="19"/>
        <v/>
      </c>
      <c r="AG254" s="77" t="str">
        <f t="shared" si="20"/>
        <v/>
      </c>
      <c r="AH254" s="77" t="str">
        <f t="shared" si="21"/>
        <v/>
      </c>
      <c r="AI254" s="35">
        <f t="shared" si="22"/>
        <v>0</v>
      </c>
      <c r="AJ254" s="35">
        <f t="shared" si="23"/>
        <v>0</v>
      </c>
      <c r="AK254" s="35">
        <f t="shared" si="24"/>
        <v>0</v>
      </c>
      <c r="AL254" s="35">
        <f t="shared" si="25"/>
        <v>0</v>
      </c>
      <c r="AM254" s="35" t="n"/>
      <c r="AN254" s="44" t="str">
        <f t="shared" si="26"/>
        <v/>
      </c>
      <c r="AO254" s="44" t="str">
        <f t="shared" si="27"/>
        <v/>
      </c>
      <c r="AP254" s="35" t="str">
        <f>IF('DQE marché-cadre'!$D257="","",'DQE marché-cadre'!$D257)</f>
        <v/>
      </c>
      <c r="AQ254" s="35" t="str">
        <f>IF('DQE marché-cadre'!$E257="","",'DQE marché-cadre'!$E257)</f>
        <v/>
      </c>
      <c r="AR254" s="77" t="str">
        <f>DQE!$F257</f>
        <v/>
      </c>
      <c r="AS254" s="77" t="str">
        <f>BPDE!$G257</f>
        <v/>
      </c>
      <c r="AT254" s="35" t="str">
        <f t="shared" si="28"/>
        <v/>
      </c>
    </row>
    <row r="255">
      <c r="A255" s="35" t="str">
        <f>IF(BPU!$A258="","",BPU!$A258)</f>
        <v/>
      </c>
      <c r="B255" s="44" t="str">
        <f>IF(BPU!$B258="","",BPU!$B258)</f>
        <v/>
      </c>
      <c r="C255" s="35" t="str">
        <f>IF(BPU!$C258="","",BPU!$C258)</f>
        <v/>
      </c>
      <c r="D255" s="44" t="str">
        <f>IF(DQE!$D258="","",DQE!$D258)</f>
        <v/>
      </c>
      <c r="E255" s="37" t="str">
        <f>IF(BPU!$D258="","",BPU!$D258)</f>
        <v/>
      </c>
      <c r="F255" s="35" t="str">
        <f t="shared" si="0"/>
        <v/>
      </c>
      <c r="G255" s="44" t="str">
        <f t="shared" si="1"/>
        <v/>
      </c>
      <c r="H255" s="36" t="n"/>
      <c r="I255" s="23" t="n"/>
      <c r="J255" s="36" t="n"/>
      <c r="K255" s="36" t="n"/>
      <c r="L255" s="44" t="str">
        <f t="shared" si="2"/>
        <v/>
      </c>
      <c r="M255" s="35" t="str">
        <f t="shared" si="3"/>
        <v/>
      </c>
      <c r="N255" s="35" t="str">
        <f t="shared" si="4"/>
        <v/>
      </c>
      <c r="O255" s="35" t="str">
        <f t="shared" si="5"/>
        <v/>
      </c>
      <c r="P255" s="35" t="str">
        <f t="shared" si="6"/>
        <v/>
      </c>
      <c r="Q255" s="35" t="str">
        <f t="shared" si="7"/>
        <v/>
      </c>
      <c r="R255" s="35" t="str">
        <f t="shared" si="8"/>
        <v/>
      </c>
      <c r="S255" s="35" t="str">
        <f t="shared" si="9"/>
        <v/>
      </c>
      <c r="T255" s="35" t="str">
        <f t="shared" si="10"/>
        <v/>
      </c>
      <c r="U255" s="35" t="str">
        <f t="shared" si="11"/>
        <v/>
      </c>
      <c r="V255" s="35" t="str">
        <f t="shared" si="12"/>
        <v/>
      </c>
      <c r="W255" s="77" t="str">
        <f t="shared" si="13"/>
        <v/>
      </c>
      <c r="X255" s="35" t="str">
        <f t="shared" si="14"/>
        <v/>
      </c>
      <c r="Y255" s="35" t="str">
        <f t="shared" si="15"/>
        <v/>
      </c>
      <c r="Z255" s="35" t="str">
        <f t="shared" si="16"/>
        <v/>
      </c>
      <c r="AA255" s="35" t="str">
        <f t="shared" si="17"/>
        <v/>
      </c>
      <c r="AB255" s="77">
        <f t="shared" si="29"/>
        <v>6336</v>
      </c>
      <c r="AC255" s="77">
        <f t="shared" si="30"/>
        <v>0</v>
      </c>
      <c r="AD255" s="77">
        <f t="shared" si="31"/>
        <v>0</v>
      </c>
      <c r="AE255" s="78" t="str">
        <f t="shared" si="18"/>
        <v/>
      </c>
      <c r="AF255" s="35" t="str">
        <f t="shared" si="19"/>
        <v/>
      </c>
      <c r="AG255" s="77" t="str">
        <f t="shared" si="20"/>
        <v/>
      </c>
      <c r="AH255" s="77" t="str">
        <f t="shared" si="21"/>
        <v/>
      </c>
      <c r="AI255" s="35">
        <f t="shared" si="22"/>
        <v>0</v>
      </c>
      <c r="AJ255" s="35">
        <f t="shared" si="23"/>
        <v>0</v>
      </c>
      <c r="AK255" s="35">
        <f t="shared" si="24"/>
        <v>0</v>
      </c>
      <c r="AL255" s="35">
        <f t="shared" si="25"/>
        <v>0</v>
      </c>
      <c r="AM255" s="35" t="n"/>
      <c r="AN255" s="44" t="str">
        <f t="shared" si="26"/>
        <v/>
      </c>
      <c r="AO255" s="44" t="str">
        <f t="shared" si="27"/>
        <v/>
      </c>
      <c r="AP255" s="35" t="str">
        <f>IF('DQE marché-cadre'!$D258="","",'DQE marché-cadre'!$D258)</f>
        <v/>
      </c>
      <c r="AQ255" s="35" t="str">
        <f>IF('DQE marché-cadre'!$E258="","",'DQE marché-cadre'!$E258)</f>
        <v/>
      </c>
      <c r="AR255" s="77" t="str">
        <f>DQE!$F258</f>
        <v/>
      </c>
      <c r="AS255" s="77" t="str">
        <f>BPDE!$G258</f>
        <v/>
      </c>
      <c r="AT255" s="35" t="str">
        <f t="shared" si="28"/>
        <v/>
      </c>
    </row>
    <row r="256">
      <c r="A256" s="35" t="str">
        <f>IF(BPU!$A259="","",BPU!$A259)</f>
        <v/>
      </c>
      <c r="B256" s="44" t="str">
        <f>IF(BPU!$B259="","",BPU!$B259)</f>
        <v/>
      </c>
      <c r="C256" s="35" t="str">
        <f>IF(BPU!$C259="","",BPU!$C259)</f>
        <v/>
      </c>
      <c r="D256" s="44" t="str">
        <f>IF(DQE!$D259="","",DQE!$D259)</f>
        <v/>
      </c>
      <c r="E256" s="37" t="str">
        <f>IF(BPU!$D259="","",BPU!$D259)</f>
        <v/>
      </c>
      <c r="F256" s="35" t="str">
        <f t="shared" si="0"/>
        <v/>
      </c>
      <c r="G256" s="44" t="str">
        <f t="shared" si="1"/>
        <v/>
      </c>
      <c r="H256" s="36" t="n"/>
      <c r="I256" s="23" t="n"/>
      <c r="J256" s="36" t="n"/>
      <c r="K256" s="36" t="n"/>
      <c r="L256" s="44" t="str">
        <f t="shared" si="2"/>
        <v/>
      </c>
      <c r="M256" s="35" t="str">
        <f t="shared" si="3"/>
        <v/>
      </c>
      <c r="N256" s="35" t="str">
        <f t="shared" si="4"/>
        <v/>
      </c>
      <c r="O256" s="35" t="str">
        <f t="shared" si="5"/>
        <v/>
      </c>
      <c r="P256" s="35" t="str">
        <f t="shared" si="6"/>
        <v/>
      </c>
      <c r="Q256" s="35" t="str">
        <f t="shared" si="7"/>
        <v/>
      </c>
      <c r="R256" s="35" t="str">
        <f t="shared" si="8"/>
        <v/>
      </c>
      <c r="S256" s="35" t="str">
        <f t="shared" si="9"/>
        <v/>
      </c>
      <c r="T256" s="35" t="str">
        <f t="shared" si="10"/>
        <v/>
      </c>
      <c r="U256" s="35" t="str">
        <f t="shared" si="11"/>
        <v/>
      </c>
      <c r="V256" s="35" t="str">
        <f t="shared" si="12"/>
        <v/>
      </c>
      <c r="W256" s="77" t="str">
        <f t="shared" si="13"/>
        <v/>
      </c>
      <c r="X256" s="35" t="str">
        <f t="shared" si="14"/>
        <v/>
      </c>
      <c r="Y256" s="35" t="str">
        <f t="shared" si="15"/>
        <v/>
      </c>
      <c r="Z256" s="35" t="str">
        <f t="shared" si="16"/>
        <v/>
      </c>
      <c r="AA256" s="35" t="str">
        <f t="shared" si="17"/>
        <v/>
      </c>
      <c r="AB256" s="77">
        <f t="shared" si="29"/>
        <v>6336</v>
      </c>
      <c r="AC256" s="77">
        <f t="shared" si="30"/>
        <v>0</v>
      </c>
      <c r="AD256" s="77">
        <f t="shared" si="31"/>
        <v>0</v>
      </c>
      <c r="AE256" s="78" t="str">
        <f t="shared" si="18"/>
        <v/>
      </c>
      <c r="AF256" s="35" t="str">
        <f t="shared" si="19"/>
        <v/>
      </c>
      <c r="AG256" s="77" t="str">
        <f t="shared" si="20"/>
        <v/>
      </c>
      <c r="AH256" s="77" t="str">
        <f t="shared" si="21"/>
        <v/>
      </c>
      <c r="AI256" s="35">
        <f t="shared" si="22"/>
        <v>0</v>
      </c>
      <c r="AJ256" s="35">
        <f t="shared" si="23"/>
        <v>0</v>
      </c>
      <c r="AK256" s="35">
        <f t="shared" si="24"/>
        <v>0</v>
      </c>
      <c r="AL256" s="35">
        <f t="shared" si="25"/>
        <v>0</v>
      </c>
      <c r="AM256" s="35" t="n"/>
      <c r="AN256" s="44" t="str">
        <f t="shared" si="26"/>
        <v/>
      </c>
      <c r="AO256" s="44" t="str">
        <f t="shared" si="27"/>
        <v/>
      </c>
      <c r="AP256" s="35" t="str">
        <f>IF('DQE marché-cadre'!$D259="","",'DQE marché-cadre'!$D259)</f>
        <v/>
      </c>
      <c r="AQ256" s="35" t="str">
        <f>IF('DQE marché-cadre'!$E259="","",'DQE marché-cadre'!$E259)</f>
        <v/>
      </c>
      <c r="AR256" s="77" t="str">
        <f>DQE!$F259</f>
        <v/>
      </c>
      <c r="AS256" s="77" t="str">
        <f>BPDE!$G259</f>
        <v/>
      </c>
      <c r="AT256" s="35" t="str">
        <f t="shared" si="28"/>
        <v/>
      </c>
    </row>
    <row r="257">
      <c r="A257" s="35" t="str">
        <f>IF(BPU!$A260="","",BPU!$A260)</f>
        <v/>
      </c>
      <c r="B257" s="44" t="str">
        <f>IF(BPU!$B260="","",BPU!$B260)</f>
        <v/>
      </c>
      <c r="C257" s="35" t="str">
        <f>IF(BPU!$C260="","",BPU!$C260)</f>
        <v/>
      </c>
      <c r="D257" s="44" t="str">
        <f>IF(DQE!$D260="","",DQE!$D260)</f>
        <v/>
      </c>
      <c r="E257" s="37" t="str">
        <f>IF(BPU!$D260="","",BPU!$D260)</f>
        <v/>
      </c>
      <c r="F257" s="35" t="str">
        <f t="shared" si="0"/>
        <v/>
      </c>
      <c r="G257" s="44" t="str">
        <f t="shared" si="1"/>
        <v/>
      </c>
      <c r="H257" s="36" t="n"/>
      <c r="I257" s="23" t="n"/>
      <c r="J257" s="36" t="n"/>
      <c r="K257" s="36" t="n"/>
      <c r="L257" s="44" t="str">
        <f t="shared" si="2"/>
        <v/>
      </c>
      <c r="M257" s="35" t="str">
        <f t="shared" si="3"/>
        <v/>
      </c>
      <c r="N257" s="35" t="str">
        <f t="shared" si="4"/>
        <v/>
      </c>
      <c r="O257" s="35" t="str">
        <f t="shared" si="5"/>
        <v/>
      </c>
      <c r="P257" s="35" t="str">
        <f t="shared" si="6"/>
        <v/>
      </c>
      <c r="Q257" s="35" t="str">
        <f t="shared" si="7"/>
        <v/>
      </c>
      <c r="R257" s="35" t="str">
        <f t="shared" si="8"/>
        <v/>
      </c>
      <c r="S257" s="35" t="str">
        <f t="shared" si="9"/>
        <v/>
      </c>
      <c r="T257" s="35" t="str">
        <f t="shared" si="10"/>
        <v/>
      </c>
      <c r="U257" s="35" t="str">
        <f t="shared" si="11"/>
        <v/>
      </c>
      <c r="V257" s="35" t="str">
        <f t="shared" si="12"/>
        <v/>
      </c>
      <c r="W257" s="77" t="str">
        <f t="shared" si="13"/>
        <v/>
      </c>
      <c r="X257" s="35" t="str">
        <f t="shared" si="14"/>
        <v/>
      </c>
      <c r="Y257" s="35" t="str">
        <f t="shared" si="15"/>
        <v/>
      </c>
      <c r="Z257" s="35" t="str">
        <f t="shared" si="16"/>
        <v/>
      </c>
      <c r="AA257" s="35" t="str">
        <f t="shared" si="17"/>
        <v/>
      </c>
      <c r="AB257" s="77">
        <f t="shared" si="29"/>
        <v>6336</v>
      </c>
      <c r="AC257" s="77">
        <f t="shared" si="30"/>
        <v>0</v>
      </c>
      <c r="AD257" s="77">
        <f t="shared" si="31"/>
        <v>0</v>
      </c>
      <c r="AE257" s="78" t="str">
        <f t="shared" si="18"/>
        <v/>
      </c>
      <c r="AF257" s="35" t="str">
        <f t="shared" si="19"/>
        <v/>
      </c>
      <c r="AG257" s="77" t="str">
        <f t="shared" si="20"/>
        <v/>
      </c>
      <c r="AH257" s="77" t="str">
        <f t="shared" si="21"/>
        <v/>
      </c>
      <c r="AI257" s="35">
        <f t="shared" si="22"/>
        <v>0</v>
      </c>
      <c r="AJ257" s="35">
        <f t="shared" si="23"/>
        <v>0</v>
      </c>
      <c r="AK257" s="35">
        <f t="shared" si="24"/>
        <v>0</v>
      </c>
      <c r="AL257" s="35">
        <f t="shared" si="25"/>
        <v>0</v>
      </c>
      <c r="AM257" s="35" t="n"/>
      <c r="AN257" s="44" t="str">
        <f t="shared" si="26"/>
        <v/>
      </c>
      <c r="AO257" s="44" t="str">
        <f t="shared" si="27"/>
        <v/>
      </c>
      <c r="AP257" s="35" t="str">
        <f>IF('DQE marché-cadre'!$D260="","",'DQE marché-cadre'!$D260)</f>
        <v/>
      </c>
      <c r="AQ257" s="35" t="str">
        <f>IF('DQE marché-cadre'!$E260="","",'DQE marché-cadre'!$E260)</f>
        <v/>
      </c>
      <c r="AR257" s="77" t="str">
        <f>DQE!$F260</f>
        <v/>
      </c>
      <c r="AS257" s="77" t="str">
        <f>BPDE!$G260</f>
        <v/>
      </c>
      <c r="AT257" s="35" t="str">
        <f t="shared" si="28"/>
        <v/>
      </c>
    </row>
    <row r="258">
      <c r="A258" s="35" t="str">
        <f>IF(BPU!$A261="","",BPU!$A261)</f>
        <v/>
      </c>
      <c r="B258" s="44" t="str">
        <f>IF(BPU!$B261="","",BPU!$B261)</f>
        <v/>
      </c>
      <c r="C258" s="35" t="str">
        <f>IF(BPU!$C261="","",BPU!$C261)</f>
        <v/>
      </c>
      <c r="D258" s="44" t="str">
        <f>IF(DQE!$D261="","",DQE!$D261)</f>
        <v/>
      </c>
      <c r="E258" s="37" t="str">
        <f>IF(BPU!$D261="","",BPU!$D261)</f>
        <v/>
      </c>
      <c r="F258" s="35" t="str">
        <f t="shared" si="0"/>
        <v/>
      </c>
      <c r="G258" s="44" t="str">
        <f t="shared" si="1"/>
        <v/>
      </c>
      <c r="H258" s="36" t="n"/>
      <c r="I258" s="23" t="n"/>
      <c r="J258" s="36" t="n"/>
      <c r="K258" s="36" t="n"/>
      <c r="L258" s="44" t="str">
        <f t="shared" si="2"/>
        <v/>
      </c>
      <c r="M258" s="35" t="str">
        <f t="shared" si="3"/>
        <v/>
      </c>
      <c r="N258" s="35" t="str">
        <f t="shared" si="4"/>
        <v/>
      </c>
      <c r="O258" s="35" t="str">
        <f t="shared" si="5"/>
        <v/>
      </c>
      <c r="P258" s="35" t="str">
        <f t="shared" si="6"/>
        <v/>
      </c>
      <c r="Q258" s="35" t="str">
        <f t="shared" si="7"/>
        <v/>
      </c>
      <c r="R258" s="35" t="str">
        <f t="shared" si="8"/>
        <v/>
      </c>
      <c r="S258" s="35" t="str">
        <f t="shared" si="9"/>
        <v/>
      </c>
      <c r="T258" s="35" t="str">
        <f t="shared" si="10"/>
        <v/>
      </c>
      <c r="U258" s="35" t="str">
        <f t="shared" si="11"/>
        <v/>
      </c>
      <c r="V258" s="35" t="str">
        <f t="shared" si="12"/>
        <v/>
      </c>
      <c r="W258" s="77" t="str">
        <f t="shared" si="13"/>
        <v/>
      </c>
      <c r="X258" s="35" t="str">
        <f t="shared" si="14"/>
        <v/>
      </c>
      <c r="Y258" s="35" t="str">
        <f t="shared" si="15"/>
        <v/>
      </c>
      <c r="Z258" s="35" t="str">
        <f t="shared" si="16"/>
        <v/>
      </c>
      <c r="AA258" s="35" t="str">
        <f t="shared" si="17"/>
        <v/>
      </c>
      <c r="AB258" s="77">
        <f t="shared" si="29"/>
        <v>6336</v>
      </c>
      <c r="AC258" s="77">
        <f t="shared" si="30"/>
        <v>0</v>
      </c>
      <c r="AD258" s="77">
        <f t="shared" si="31"/>
        <v>0</v>
      </c>
      <c r="AE258" s="78" t="str">
        <f t="shared" si="18"/>
        <v/>
      </c>
      <c r="AF258" s="35" t="str">
        <f t="shared" si="19"/>
        <v/>
      </c>
      <c r="AG258" s="77" t="str">
        <f t="shared" si="20"/>
        <v/>
      </c>
      <c r="AH258" s="77" t="str">
        <f t="shared" si="21"/>
        <v/>
      </c>
      <c r="AI258" s="35">
        <f t="shared" si="22"/>
        <v>0</v>
      </c>
      <c r="AJ258" s="35">
        <f t="shared" si="23"/>
        <v>0</v>
      </c>
      <c r="AK258" s="35">
        <f t="shared" si="24"/>
        <v>0</v>
      </c>
      <c r="AL258" s="35">
        <f t="shared" si="25"/>
        <v>0</v>
      </c>
      <c r="AM258" s="35" t="n"/>
      <c r="AN258" s="44" t="str">
        <f t="shared" si="26"/>
        <v/>
      </c>
      <c r="AO258" s="44" t="str">
        <f t="shared" si="27"/>
        <v/>
      </c>
      <c r="AP258" s="35" t="str">
        <f>IF('DQE marché-cadre'!$D261="","",'DQE marché-cadre'!$D261)</f>
        <v/>
      </c>
      <c r="AQ258" s="35" t="str">
        <f>IF('DQE marché-cadre'!$E261="","",'DQE marché-cadre'!$E261)</f>
        <v/>
      </c>
      <c r="AR258" s="77" t="str">
        <f>DQE!$F261</f>
        <v/>
      </c>
      <c r="AS258" s="77" t="str">
        <f>BPDE!$G261</f>
        <v/>
      </c>
      <c r="AT258" s="35" t="str">
        <f t="shared" si="28"/>
        <v/>
      </c>
    </row>
    <row r="259">
      <c r="A259" s="35" t="str">
        <f>IF(BPU!$A262="","",BPU!$A262)</f>
        <v/>
      </c>
      <c r="B259" s="44" t="str">
        <f>IF(BPU!$B262="","",BPU!$B262)</f>
        <v/>
      </c>
      <c r="C259" s="35" t="str">
        <f>IF(BPU!$C262="","",BPU!$C262)</f>
        <v/>
      </c>
      <c r="D259" s="44" t="str">
        <f>IF(DQE!$D262="","",DQE!$D262)</f>
        <v/>
      </c>
      <c r="E259" s="37" t="str">
        <f>IF(BPU!$D262="","",BPU!$D262)</f>
        <v/>
      </c>
      <c r="F259" s="35" t="str">
        <f t="shared" si="0"/>
        <v/>
      </c>
      <c r="G259" s="44" t="str">
        <f t="shared" si="1"/>
        <v/>
      </c>
      <c r="H259" s="36" t="n"/>
      <c r="I259" s="23" t="n"/>
      <c r="J259" s="36" t="n"/>
      <c r="K259" s="36" t="n"/>
      <c r="L259" s="44" t="str">
        <f t="shared" si="2"/>
        <v/>
      </c>
      <c r="M259" s="35" t="str">
        <f t="shared" si="3"/>
        <v/>
      </c>
      <c r="N259" s="35" t="str">
        <f t="shared" si="4"/>
        <v/>
      </c>
      <c r="O259" s="35" t="str">
        <f t="shared" si="5"/>
        <v/>
      </c>
      <c r="P259" s="35" t="str">
        <f t="shared" si="6"/>
        <v/>
      </c>
      <c r="Q259" s="35" t="str">
        <f t="shared" si="7"/>
        <v/>
      </c>
      <c r="R259" s="35" t="str">
        <f t="shared" si="8"/>
        <v/>
      </c>
      <c r="S259" s="35" t="str">
        <f t="shared" si="9"/>
        <v/>
      </c>
      <c r="T259" s="35" t="str">
        <f t="shared" si="10"/>
        <v/>
      </c>
      <c r="U259" s="35" t="str">
        <f t="shared" si="11"/>
        <v/>
      </c>
      <c r="V259" s="35" t="str">
        <f t="shared" si="12"/>
        <v/>
      </c>
      <c r="W259" s="77" t="str">
        <f t="shared" si="13"/>
        <v/>
      </c>
      <c r="X259" s="35" t="str">
        <f t="shared" si="14"/>
        <v/>
      </c>
      <c r="Y259" s="35" t="str">
        <f t="shared" si="15"/>
        <v/>
      </c>
      <c r="Z259" s="35" t="str">
        <f t="shared" si="16"/>
        <v/>
      </c>
      <c r="AA259" s="35" t="str">
        <f t="shared" si="17"/>
        <v/>
      </c>
      <c r="AB259" s="77">
        <f t="shared" si="29"/>
        <v>6336</v>
      </c>
      <c r="AC259" s="77">
        <f t="shared" si="30"/>
        <v>0</v>
      </c>
      <c r="AD259" s="77">
        <f t="shared" si="31"/>
        <v>0</v>
      </c>
      <c r="AE259" s="78" t="str">
        <f t="shared" si="18"/>
        <v/>
      </c>
      <c r="AF259" s="35" t="str">
        <f t="shared" si="19"/>
        <v/>
      </c>
      <c r="AG259" s="77" t="str">
        <f t="shared" si="20"/>
        <v/>
      </c>
      <c r="AH259" s="77" t="str">
        <f t="shared" si="21"/>
        <v/>
      </c>
      <c r="AI259" s="35">
        <f t="shared" si="22"/>
        <v>0</v>
      </c>
      <c r="AJ259" s="35">
        <f t="shared" si="23"/>
        <v>0</v>
      </c>
      <c r="AK259" s="35">
        <f t="shared" si="24"/>
        <v>0</v>
      </c>
      <c r="AL259" s="35">
        <f t="shared" si="25"/>
        <v>0</v>
      </c>
      <c r="AM259" s="35" t="n"/>
      <c r="AN259" s="44" t="str">
        <f t="shared" si="26"/>
        <v/>
      </c>
      <c r="AO259" s="44" t="str">
        <f t="shared" si="27"/>
        <v/>
      </c>
      <c r="AP259" s="35" t="str">
        <f>IF('DQE marché-cadre'!$D262="","",'DQE marché-cadre'!$D262)</f>
        <v/>
      </c>
      <c r="AQ259" s="35" t="str">
        <f>IF('DQE marché-cadre'!$E262="","",'DQE marché-cadre'!$E262)</f>
        <v/>
      </c>
      <c r="AR259" s="77" t="str">
        <f>DQE!$F262</f>
        <v/>
      </c>
      <c r="AS259" s="77" t="str">
        <f>BPDE!$G262</f>
        <v/>
      </c>
      <c r="AT259" s="35" t="str">
        <f t="shared" si="28"/>
        <v/>
      </c>
    </row>
    <row r="260">
      <c r="A260" s="35" t="str">
        <f>IF(BPU!$A263="","",BPU!$A263)</f>
        <v/>
      </c>
      <c r="B260" s="44" t="str">
        <f>IF(BPU!$B263="","",BPU!$B263)</f>
        <v/>
      </c>
      <c r="C260" s="35" t="str">
        <f>IF(BPU!$C263="","",BPU!$C263)</f>
        <v/>
      </c>
      <c r="D260" s="44" t="str">
        <f>IF(DQE!$D263="","",DQE!$D263)</f>
        <v/>
      </c>
      <c r="E260" s="37" t="str">
        <f>IF(BPU!$D263="","",BPU!$D263)</f>
        <v/>
      </c>
      <c r="F260" s="35" t="str">
        <f t="shared" si="0"/>
        <v/>
      </c>
      <c r="G260" s="44" t="str">
        <f t="shared" si="1"/>
        <v/>
      </c>
      <c r="H260" s="36" t="n"/>
      <c r="I260" s="23" t="n"/>
      <c r="J260" s="36" t="n"/>
      <c r="K260" s="36" t="n"/>
      <c r="L260" s="44" t="str">
        <f t="shared" si="2"/>
        <v/>
      </c>
      <c r="M260" s="35" t="str">
        <f t="shared" si="3"/>
        <v/>
      </c>
      <c r="N260" s="35" t="str">
        <f t="shared" si="4"/>
        <v/>
      </c>
      <c r="O260" s="35" t="str">
        <f t="shared" si="5"/>
        <v/>
      </c>
      <c r="P260" s="35" t="str">
        <f t="shared" si="6"/>
        <v/>
      </c>
      <c r="Q260" s="35" t="str">
        <f t="shared" si="7"/>
        <v/>
      </c>
      <c r="R260" s="35" t="str">
        <f t="shared" si="8"/>
        <v/>
      </c>
      <c r="S260" s="35" t="str">
        <f t="shared" si="9"/>
        <v/>
      </c>
      <c r="T260" s="35" t="str">
        <f t="shared" si="10"/>
        <v/>
      </c>
      <c r="U260" s="35" t="str">
        <f t="shared" si="11"/>
        <v/>
      </c>
      <c r="V260" s="35" t="str">
        <f t="shared" si="12"/>
        <v/>
      </c>
      <c r="W260" s="77" t="str">
        <f t="shared" si="13"/>
        <v/>
      </c>
      <c r="X260" s="35" t="str">
        <f t="shared" si="14"/>
        <v/>
      </c>
      <c r="Y260" s="35" t="str">
        <f t="shared" si="15"/>
        <v/>
      </c>
      <c r="Z260" s="35" t="str">
        <f t="shared" si="16"/>
        <v/>
      </c>
      <c r="AA260" s="35" t="str">
        <f t="shared" si="17"/>
        <v/>
      </c>
      <c r="AB260" s="77">
        <f t="shared" si="29"/>
        <v>6336</v>
      </c>
      <c r="AC260" s="77">
        <f t="shared" si="30"/>
        <v>0</v>
      </c>
      <c r="AD260" s="77">
        <f t="shared" si="31"/>
        <v>0</v>
      </c>
      <c r="AE260" s="78" t="str">
        <f t="shared" si="18"/>
        <v/>
      </c>
      <c r="AF260" s="35" t="str">
        <f t="shared" si="19"/>
        <v/>
      </c>
      <c r="AG260" s="77" t="str">
        <f t="shared" si="20"/>
        <v/>
      </c>
      <c r="AH260" s="77" t="str">
        <f t="shared" si="21"/>
        <v/>
      </c>
      <c r="AI260" s="35">
        <f t="shared" si="22"/>
        <v>0</v>
      </c>
      <c r="AJ260" s="35">
        <f t="shared" si="23"/>
        <v>0</v>
      </c>
      <c r="AK260" s="35">
        <f t="shared" si="24"/>
        <v>0</v>
      </c>
      <c r="AL260" s="35">
        <f t="shared" si="25"/>
        <v>0</v>
      </c>
      <c r="AM260" s="35" t="n"/>
      <c r="AN260" s="44" t="str">
        <f t="shared" si="26"/>
        <v/>
      </c>
      <c r="AO260" s="44" t="str">
        <f t="shared" si="27"/>
        <v/>
      </c>
      <c r="AP260" s="35" t="str">
        <f>IF('DQE marché-cadre'!$D263="","",'DQE marché-cadre'!$D263)</f>
        <v/>
      </c>
      <c r="AQ260" s="35" t="str">
        <f>IF('DQE marché-cadre'!$E263="","",'DQE marché-cadre'!$E263)</f>
        <v/>
      </c>
      <c r="AR260" s="77" t="str">
        <f>DQE!$F263</f>
        <v/>
      </c>
      <c r="AS260" s="77" t="str">
        <f>BPDE!$G263</f>
        <v/>
      </c>
      <c r="AT260" s="35" t="str">
        <f t="shared" si="28"/>
        <v/>
      </c>
    </row>
    <row r="261">
      <c r="A261" s="35" t="str">
        <f>IF(BPU!$A264="","",BPU!$A264)</f>
        <v/>
      </c>
      <c r="B261" s="44" t="str">
        <f>IF(BPU!$B264="","",BPU!$B264)</f>
        <v/>
      </c>
      <c r="C261" s="35" t="str">
        <f>IF(BPU!$C264="","",BPU!$C264)</f>
        <v/>
      </c>
      <c r="D261" s="44" t="str">
        <f>IF(DQE!$D264="","",DQE!$D264)</f>
        <v/>
      </c>
      <c r="E261" s="37" t="str">
        <f>IF(BPU!$D264="","",BPU!$D264)</f>
        <v/>
      </c>
      <c r="F261" s="35" t="str">
        <f t="shared" si="0"/>
        <v/>
      </c>
      <c r="G261" s="44" t="str">
        <f t="shared" si="1"/>
        <v/>
      </c>
      <c r="H261" s="36" t="n"/>
      <c r="I261" s="23" t="n"/>
      <c r="J261" s="36" t="n"/>
      <c r="K261" s="36" t="n"/>
      <c r="L261" s="44" t="str">
        <f t="shared" si="2"/>
        <v/>
      </c>
      <c r="M261" s="35" t="str">
        <f t="shared" si="3"/>
        <v/>
      </c>
      <c r="N261" s="35" t="str">
        <f t="shared" si="4"/>
        <v/>
      </c>
      <c r="O261" s="35" t="str">
        <f t="shared" si="5"/>
        <v/>
      </c>
      <c r="P261" s="35" t="str">
        <f t="shared" si="6"/>
        <v/>
      </c>
      <c r="Q261" s="35" t="str">
        <f t="shared" si="7"/>
        <v/>
      </c>
      <c r="R261" s="35" t="str">
        <f t="shared" si="8"/>
        <v/>
      </c>
      <c r="S261" s="35" t="str">
        <f t="shared" si="9"/>
        <v/>
      </c>
      <c r="T261" s="35" t="str">
        <f t="shared" si="10"/>
        <v/>
      </c>
      <c r="U261" s="35" t="str">
        <f t="shared" si="11"/>
        <v/>
      </c>
      <c r="V261" s="35" t="str">
        <f t="shared" si="12"/>
        <v/>
      </c>
      <c r="W261" s="77" t="str">
        <f t="shared" si="13"/>
        <v/>
      </c>
      <c r="X261" s="35" t="str">
        <f t="shared" si="14"/>
        <v/>
      </c>
      <c r="Y261" s="35" t="str">
        <f t="shared" si="15"/>
        <v/>
      </c>
      <c r="Z261" s="35" t="str">
        <f t="shared" si="16"/>
        <v/>
      </c>
      <c r="AA261" s="35" t="str">
        <f t="shared" si="17"/>
        <v/>
      </c>
      <c r="AB261" s="77">
        <f t="shared" si="29"/>
        <v>6336</v>
      </c>
      <c r="AC261" s="77">
        <f t="shared" si="30"/>
        <v>0</v>
      </c>
      <c r="AD261" s="77">
        <f t="shared" si="31"/>
        <v>0</v>
      </c>
      <c r="AE261" s="78" t="str">
        <f t="shared" si="18"/>
        <v/>
      </c>
      <c r="AF261" s="35" t="str">
        <f t="shared" si="19"/>
        <v/>
      </c>
      <c r="AG261" s="77" t="str">
        <f t="shared" si="20"/>
        <v/>
      </c>
      <c r="AH261" s="77" t="str">
        <f t="shared" si="21"/>
        <v/>
      </c>
      <c r="AI261" s="35">
        <f t="shared" si="22"/>
        <v>0</v>
      </c>
      <c r="AJ261" s="35">
        <f t="shared" si="23"/>
        <v>0</v>
      </c>
      <c r="AK261" s="35">
        <f t="shared" si="24"/>
        <v>0</v>
      </c>
      <c r="AL261" s="35">
        <f t="shared" si="25"/>
        <v>0</v>
      </c>
      <c r="AM261" s="35" t="n"/>
      <c r="AN261" s="44" t="str">
        <f t="shared" si="26"/>
        <v/>
      </c>
      <c r="AO261" s="44" t="str">
        <f t="shared" si="27"/>
        <v/>
      </c>
      <c r="AP261" s="35" t="str">
        <f>IF('DQE marché-cadre'!$D264="","",'DQE marché-cadre'!$D264)</f>
        <v/>
      </c>
      <c r="AQ261" s="35" t="str">
        <f>IF('DQE marché-cadre'!$E264="","",'DQE marché-cadre'!$E264)</f>
        <v/>
      </c>
      <c r="AR261" s="77" t="str">
        <f>DQE!$F264</f>
        <v/>
      </c>
      <c r="AS261" s="77" t="str">
        <f>BPDE!$G264</f>
        <v/>
      </c>
      <c r="AT261" s="35" t="str">
        <f t="shared" si="28"/>
        <v/>
      </c>
    </row>
    <row r="262">
      <c r="A262" s="35" t="str">
        <f>IF(BPU!$A265="","",BPU!$A265)</f>
        <v/>
      </c>
      <c r="B262" s="44" t="str">
        <f>IF(BPU!$B265="","",BPU!$B265)</f>
        <v/>
      </c>
      <c r="C262" s="35" t="str">
        <f>IF(BPU!$C265="","",BPU!$C265)</f>
        <v/>
      </c>
      <c r="D262" s="44" t="str">
        <f>IF(DQE!$D265="","",DQE!$D265)</f>
        <v/>
      </c>
      <c r="E262" s="37" t="str">
        <f>IF(BPU!$D265="","",BPU!$D265)</f>
        <v/>
      </c>
      <c r="F262" s="35" t="str">
        <f t="shared" si="0"/>
        <v/>
      </c>
      <c r="G262" s="44" t="str">
        <f t="shared" si="1"/>
        <v/>
      </c>
      <c r="H262" s="36" t="n"/>
      <c r="I262" s="23" t="n"/>
      <c r="J262" s="36" t="n"/>
      <c r="K262" s="36" t="n"/>
      <c r="L262" s="44" t="str">
        <f t="shared" si="2"/>
        <v/>
      </c>
      <c r="M262" s="35" t="str">
        <f t="shared" si="3"/>
        <v/>
      </c>
      <c r="N262" s="35" t="str">
        <f t="shared" si="4"/>
        <v/>
      </c>
      <c r="O262" s="35" t="str">
        <f t="shared" si="5"/>
        <v/>
      </c>
      <c r="P262" s="35" t="str">
        <f t="shared" si="6"/>
        <v/>
      </c>
      <c r="Q262" s="35" t="str">
        <f t="shared" si="7"/>
        <v/>
      </c>
      <c r="R262" s="35" t="str">
        <f t="shared" si="8"/>
        <v/>
      </c>
      <c r="S262" s="35" t="str">
        <f t="shared" si="9"/>
        <v/>
      </c>
      <c r="T262" s="35" t="str">
        <f t="shared" si="10"/>
        <v/>
      </c>
      <c r="U262" s="35" t="str">
        <f t="shared" si="11"/>
        <v/>
      </c>
      <c r="V262" s="35" t="str">
        <f t="shared" si="12"/>
        <v/>
      </c>
      <c r="W262" s="77" t="str">
        <f t="shared" si="13"/>
        <v/>
      </c>
      <c r="X262" s="35" t="str">
        <f t="shared" si="14"/>
        <v/>
      </c>
      <c r="Y262" s="35" t="str">
        <f t="shared" si="15"/>
        <v/>
      </c>
      <c r="Z262" s="35" t="str">
        <f t="shared" si="16"/>
        <v/>
      </c>
      <c r="AA262" s="35" t="str">
        <f t="shared" si="17"/>
        <v/>
      </c>
      <c r="AB262" s="77">
        <f t="shared" si="29"/>
        <v>6336</v>
      </c>
      <c r="AC262" s="77">
        <f t="shared" si="30"/>
        <v>0</v>
      </c>
      <c r="AD262" s="77">
        <f t="shared" si="31"/>
        <v>0</v>
      </c>
      <c r="AE262" s="78" t="str">
        <f t="shared" si="18"/>
        <v/>
      </c>
      <c r="AF262" s="35" t="str">
        <f t="shared" si="19"/>
        <v/>
      </c>
      <c r="AG262" s="77" t="str">
        <f t="shared" si="20"/>
        <v/>
      </c>
      <c r="AH262" s="77" t="str">
        <f t="shared" si="21"/>
        <v/>
      </c>
      <c r="AI262" s="35">
        <f t="shared" si="22"/>
        <v>0</v>
      </c>
      <c r="AJ262" s="35">
        <f t="shared" si="23"/>
        <v>0</v>
      </c>
      <c r="AK262" s="35">
        <f t="shared" si="24"/>
        <v>0</v>
      </c>
      <c r="AL262" s="35">
        <f t="shared" si="25"/>
        <v>0</v>
      </c>
      <c r="AM262" s="35" t="n"/>
      <c r="AN262" s="44" t="str">
        <f t="shared" si="26"/>
        <v/>
      </c>
      <c r="AO262" s="44" t="str">
        <f t="shared" si="27"/>
        <v/>
      </c>
      <c r="AP262" s="35" t="str">
        <f>IF('DQE marché-cadre'!$D265="","",'DQE marché-cadre'!$D265)</f>
        <v/>
      </c>
      <c r="AQ262" s="35" t="str">
        <f>IF('DQE marché-cadre'!$E265="","",'DQE marché-cadre'!$E265)</f>
        <v/>
      </c>
      <c r="AR262" s="77" t="str">
        <f>DQE!$F265</f>
        <v/>
      </c>
      <c r="AS262" s="77" t="str">
        <f>BPDE!$G265</f>
        <v/>
      </c>
      <c r="AT262" s="35" t="str">
        <f t="shared" si="28"/>
        <v/>
      </c>
    </row>
    <row r="263">
      <c r="A263" s="35" t="str">
        <f>IF(BPU!$A266="","",BPU!$A266)</f>
        <v/>
      </c>
      <c r="B263" s="44" t="str">
        <f>IF(BPU!$B266="","",BPU!$B266)</f>
        <v/>
      </c>
      <c r="C263" s="35" t="str">
        <f>IF(BPU!$C266="","",BPU!$C266)</f>
        <v/>
      </c>
      <c r="D263" s="44" t="str">
        <f>IF(DQE!$D266="","",DQE!$D266)</f>
        <v/>
      </c>
      <c r="E263" s="37" t="str">
        <f>IF(BPU!$D266="","",BPU!$D266)</f>
        <v/>
      </c>
      <c r="F263" s="35" t="str">
        <f t="shared" si="0"/>
        <v/>
      </c>
      <c r="G263" s="44" t="str">
        <f t="shared" si="1"/>
        <v/>
      </c>
      <c r="H263" s="36" t="n"/>
      <c r="I263" s="23" t="n"/>
      <c r="J263" s="36" t="n"/>
      <c r="K263" s="36" t="n"/>
      <c r="L263" s="44" t="str">
        <f t="shared" si="2"/>
        <v/>
      </c>
      <c r="M263" s="35" t="str">
        <f t="shared" si="3"/>
        <v/>
      </c>
      <c r="N263" s="35" t="str">
        <f t="shared" si="4"/>
        <v/>
      </c>
      <c r="O263" s="35" t="str">
        <f t="shared" si="5"/>
        <v/>
      </c>
      <c r="P263" s="35" t="str">
        <f t="shared" si="6"/>
        <v/>
      </c>
      <c r="Q263" s="35" t="str">
        <f t="shared" si="7"/>
        <v/>
      </c>
      <c r="R263" s="35" t="str">
        <f t="shared" si="8"/>
        <v/>
      </c>
      <c r="S263" s="35" t="str">
        <f t="shared" si="9"/>
        <v/>
      </c>
      <c r="T263" s="35" t="str">
        <f t="shared" si="10"/>
        <v/>
      </c>
      <c r="U263" s="35" t="str">
        <f t="shared" si="11"/>
        <v/>
      </c>
      <c r="V263" s="35" t="str">
        <f t="shared" si="12"/>
        <v/>
      </c>
      <c r="W263" s="77" t="str">
        <f t="shared" si="13"/>
        <v/>
      </c>
      <c r="X263" s="35" t="str">
        <f t="shared" si="14"/>
        <v/>
      </c>
      <c r="Y263" s="35" t="str">
        <f t="shared" si="15"/>
        <v/>
      </c>
      <c r="Z263" s="35" t="str">
        <f t="shared" si="16"/>
        <v/>
      </c>
      <c r="AA263" s="35" t="str">
        <f t="shared" si="17"/>
        <v/>
      </c>
      <c r="AB263" s="77">
        <f t="shared" si="29"/>
        <v>6336</v>
      </c>
      <c r="AC263" s="77">
        <f t="shared" si="30"/>
        <v>0</v>
      </c>
      <c r="AD263" s="77">
        <f t="shared" si="31"/>
        <v>0</v>
      </c>
      <c r="AE263" s="78" t="str">
        <f t="shared" si="18"/>
        <v/>
      </c>
      <c r="AF263" s="35" t="str">
        <f t="shared" si="19"/>
        <v/>
      </c>
      <c r="AG263" s="77" t="str">
        <f t="shared" si="20"/>
        <v/>
      </c>
      <c r="AH263" s="77" t="str">
        <f t="shared" si="21"/>
        <v/>
      </c>
      <c r="AI263" s="35">
        <f t="shared" si="22"/>
        <v>0</v>
      </c>
      <c r="AJ263" s="35">
        <f t="shared" si="23"/>
        <v>0</v>
      </c>
      <c r="AK263" s="35">
        <f t="shared" si="24"/>
        <v>0</v>
      </c>
      <c r="AL263" s="35">
        <f t="shared" si="25"/>
        <v>0</v>
      </c>
      <c r="AM263" s="35" t="n"/>
      <c r="AN263" s="44" t="str">
        <f t="shared" si="26"/>
        <v/>
      </c>
      <c r="AO263" s="44" t="str">
        <f t="shared" si="27"/>
        <v/>
      </c>
      <c r="AP263" s="35" t="str">
        <f>IF('DQE marché-cadre'!$D266="","",'DQE marché-cadre'!$D266)</f>
        <v/>
      </c>
      <c r="AQ263" s="35" t="str">
        <f>IF('DQE marché-cadre'!$E266="","",'DQE marché-cadre'!$E266)</f>
        <v/>
      </c>
      <c r="AR263" s="77" t="str">
        <f>DQE!$F266</f>
        <v/>
      </c>
      <c r="AS263" s="77" t="str">
        <f>BPDE!$G266</f>
        <v/>
      </c>
      <c r="AT263" s="35" t="str">
        <f t="shared" si="28"/>
        <v/>
      </c>
    </row>
    <row r="264">
      <c r="A264" s="35" t="str">
        <f>IF(BPU!$A267="","",BPU!$A267)</f>
        <v/>
      </c>
      <c r="B264" s="44" t="str">
        <f>IF(BPU!$B267="","",BPU!$B267)</f>
        <v/>
      </c>
      <c r="C264" s="35" t="str">
        <f>IF(BPU!$C267="","",BPU!$C267)</f>
        <v/>
      </c>
      <c r="D264" s="44" t="str">
        <f>IF(DQE!$D267="","",DQE!$D267)</f>
        <v/>
      </c>
      <c r="E264" s="37" t="str">
        <f>IF(BPU!$D267="","",BPU!$D267)</f>
        <v/>
      </c>
      <c r="F264" s="35" t="str">
        <f t="shared" si="0"/>
        <v/>
      </c>
      <c r="G264" s="44" t="str">
        <f t="shared" si="1"/>
        <v/>
      </c>
      <c r="H264" s="36" t="n"/>
      <c r="I264" s="23" t="n"/>
      <c r="J264" s="36" t="n"/>
      <c r="K264" s="36" t="n"/>
      <c r="L264" s="44" t="str">
        <f t="shared" si="2"/>
        <v/>
      </c>
      <c r="M264" s="35" t="str">
        <f t="shared" si="3"/>
        <v/>
      </c>
      <c r="N264" s="35" t="str">
        <f t="shared" si="4"/>
        <v/>
      </c>
      <c r="O264" s="35" t="str">
        <f t="shared" si="5"/>
        <v/>
      </c>
      <c r="P264" s="35" t="str">
        <f t="shared" si="6"/>
        <v/>
      </c>
      <c r="Q264" s="35" t="str">
        <f t="shared" si="7"/>
        <v/>
      </c>
      <c r="R264" s="35" t="str">
        <f t="shared" si="8"/>
        <v/>
      </c>
      <c r="S264" s="35" t="str">
        <f t="shared" si="9"/>
        <v/>
      </c>
      <c r="T264" s="35" t="str">
        <f t="shared" si="10"/>
        <v/>
      </c>
      <c r="U264" s="35" t="str">
        <f t="shared" si="11"/>
        <v/>
      </c>
      <c r="V264" s="35" t="str">
        <f t="shared" si="12"/>
        <v/>
      </c>
      <c r="W264" s="77" t="str">
        <f t="shared" si="13"/>
        <v/>
      </c>
      <c r="X264" s="35" t="str">
        <f t="shared" si="14"/>
        <v/>
      </c>
      <c r="Y264" s="35" t="str">
        <f t="shared" si="15"/>
        <v/>
      </c>
      <c r="Z264" s="35" t="str">
        <f t="shared" si="16"/>
        <v/>
      </c>
      <c r="AA264" s="35" t="str">
        <f t="shared" si="17"/>
        <v/>
      </c>
      <c r="AB264" s="77">
        <f t="shared" si="29"/>
        <v>6336</v>
      </c>
      <c r="AC264" s="77">
        <f t="shared" si="30"/>
        <v>0</v>
      </c>
      <c r="AD264" s="77">
        <f t="shared" si="31"/>
        <v>0</v>
      </c>
      <c r="AE264" s="78" t="str">
        <f t="shared" si="18"/>
        <v/>
      </c>
      <c r="AF264" s="35" t="str">
        <f t="shared" si="19"/>
        <v/>
      </c>
      <c r="AG264" s="77" t="str">
        <f t="shared" si="20"/>
        <v/>
      </c>
      <c r="AH264" s="77" t="str">
        <f t="shared" si="21"/>
        <v/>
      </c>
      <c r="AI264" s="35">
        <f t="shared" si="22"/>
        <v>0</v>
      </c>
      <c r="AJ264" s="35">
        <f t="shared" si="23"/>
        <v>0</v>
      </c>
      <c r="AK264" s="35">
        <f t="shared" si="24"/>
        <v>0</v>
      </c>
      <c r="AL264" s="35">
        <f t="shared" si="25"/>
        <v>0</v>
      </c>
      <c r="AM264" s="35" t="n"/>
      <c r="AN264" s="44" t="str">
        <f t="shared" si="26"/>
        <v/>
      </c>
      <c r="AO264" s="44" t="str">
        <f t="shared" si="27"/>
        <v/>
      </c>
      <c r="AP264" s="35" t="str">
        <f>IF('DQE marché-cadre'!$D267="","",'DQE marché-cadre'!$D267)</f>
        <v/>
      </c>
      <c r="AQ264" s="35" t="str">
        <f>IF('DQE marché-cadre'!$E267="","",'DQE marché-cadre'!$E267)</f>
        <v/>
      </c>
      <c r="AR264" s="77" t="str">
        <f>DQE!$F267</f>
        <v/>
      </c>
      <c r="AS264" s="77" t="str">
        <f>BPDE!$G267</f>
        <v/>
      </c>
      <c r="AT264" s="35" t="str">
        <f t="shared" si="28"/>
        <v/>
      </c>
    </row>
    <row r="265">
      <c r="A265" s="35" t="str">
        <f>IF(BPU!$A268="","",BPU!$A268)</f>
        <v/>
      </c>
      <c r="B265" s="44" t="str">
        <f>IF(BPU!$B268="","",BPU!$B268)</f>
        <v/>
      </c>
      <c r="C265" s="35" t="str">
        <f>IF(BPU!$C268="","",BPU!$C268)</f>
        <v/>
      </c>
      <c r="D265" s="44" t="str">
        <f>IF(DQE!$D268="","",DQE!$D268)</f>
        <v/>
      </c>
      <c r="E265" s="37" t="str">
        <f>IF(BPU!$D268="","",BPU!$D268)</f>
        <v/>
      </c>
      <c r="F265" s="35" t="str">
        <f t="shared" si="0"/>
        <v/>
      </c>
      <c r="G265" s="44" t="str">
        <f t="shared" si="1"/>
        <v/>
      </c>
      <c r="H265" s="36" t="n"/>
      <c r="I265" s="23" t="n"/>
      <c r="J265" s="36" t="n"/>
      <c r="K265" s="36" t="n"/>
      <c r="L265" s="44" t="str">
        <f t="shared" si="2"/>
        <v/>
      </c>
      <c r="M265" s="35" t="str">
        <f t="shared" si="3"/>
        <v/>
      </c>
      <c r="N265" s="35" t="str">
        <f t="shared" si="4"/>
        <v/>
      </c>
      <c r="O265" s="35" t="str">
        <f t="shared" si="5"/>
        <v/>
      </c>
      <c r="P265" s="35" t="str">
        <f t="shared" si="6"/>
        <v/>
      </c>
      <c r="Q265" s="35" t="str">
        <f t="shared" si="7"/>
        <v/>
      </c>
      <c r="R265" s="35" t="str">
        <f t="shared" si="8"/>
        <v/>
      </c>
      <c r="S265" s="35" t="str">
        <f t="shared" si="9"/>
        <v/>
      </c>
      <c r="T265" s="35" t="str">
        <f t="shared" si="10"/>
        <v/>
      </c>
      <c r="U265" s="35" t="str">
        <f t="shared" si="11"/>
        <v/>
      </c>
      <c r="V265" s="35" t="str">
        <f t="shared" si="12"/>
        <v/>
      </c>
      <c r="W265" s="77" t="str">
        <f t="shared" si="13"/>
        <v/>
      </c>
      <c r="X265" s="35" t="str">
        <f t="shared" si="14"/>
        <v/>
      </c>
      <c r="Y265" s="35" t="str">
        <f t="shared" si="15"/>
        <v/>
      </c>
      <c r="Z265" s="35" t="str">
        <f t="shared" si="16"/>
        <v/>
      </c>
      <c r="AA265" s="35" t="str">
        <f t="shared" si="17"/>
        <v/>
      </c>
      <c r="AB265" s="77">
        <f t="shared" si="29"/>
        <v>6336</v>
      </c>
      <c r="AC265" s="77">
        <f t="shared" si="30"/>
        <v>0</v>
      </c>
      <c r="AD265" s="77">
        <f t="shared" si="31"/>
        <v>0</v>
      </c>
      <c r="AE265" s="78" t="str">
        <f t="shared" si="18"/>
        <v/>
      </c>
      <c r="AF265" s="35" t="str">
        <f t="shared" si="19"/>
        <v/>
      </c>
      <c r="AG265" s="77" t="str">
        <f t="shared" si="20"/>
        <v/>
      </c>
      <c r="AH265" s="77" t="str">
        <f t="shared" si="21"/>
        <v/>
      </c>
      <c r="AI265" s="35">
        <f t="shared" si="22"/>
        <v>0</v>
      </c>
      <c r="AJ265" s="35">
        <f t="shared" si="23"/>
        <v>0</v>
      </c>
      <c r="AK265" s="35">
        <f t="shared" si="24"/>
        <v>0</v>
      </c>
      <c r="AL265" s="35">
        <f t="shared" si="25"/>
        <v>0</v>
      </c>
      <c r="AM265" s="35" t="n"/>
      <c r="AN265" s="44" t="str">
        <f t="shared" si="26"/>
        <v/>
      </c>
      <c r="AO265" s="44" t="str">
        <f t="shared" si="27"/>
        <v/>
      </c>
      <c r="AP265" s="35" t="str">
        <f>IF('DQE marché-cadre'!$D268="","",'DQE marché-cadre'!$D268)</f>
        <v/>
      </c>
      <c r="AQ265" s="35" t="str">
        <f>IF('DQE marché-cadre'!$E268="","",'DQE marché-cadre'!$E268)</f>
        <v/>
      </c>
      <c r="AR265" s="77" t="str">
        <f>DQE!$F268</f>
        <v/>
      </c>
      <c r="AS265" s="77" t="str">
        <f>BPDE!$G268</f>
        <v/>
      </c>
      <c r="AT265" s="35" t="str">
        <f t="shared" si="28"/>
        <v/>
      </c>
    </row>
    <row r="266">
      <c r="A266" s="35" t="str">
        <f>IF(BPU!$A269="","",BPU!$A269)</f>
        <v/>
      </c>
      <c r="B266" s="44" t="str">
        <f>IF(BPU!$B269="","",BPU!$B269)</f>
        <v/>
      </c>
      <c r="C266" s="35" t="str">
        <f>IF(BPU!$C269="","",BPU!$C269)</f>
        <v/>
      </c>
      <c r="D266" s="44" t="str">
        <f>IF(DQE!$D269="","",DQE!$D269)</f>
        <v/>
      </c>
      <c r="E266" s="37" t="str">
        <f>IF(BPU!$D269="","",BPU!$D269)</f>
        <v/>
      </c>
      <c r="F266" s="35" t="str">
        <f t="shared" si="0"/>
        <v/>
      </c>
      <c r="G266" s="44" t="str">
        <f t="shared" si="1"/>
        <v/>
      </c>
      <c r="H266" s="36" t="n"/>
      <c r="I266" s="23" t="n"/>
      <c r="J266" s="36" t="n"/>
      <c r="K266" s="36" t="n"/>
      <c r="L266" s="44" t="str">
        <f t="shared" si="2"/>
        <v/>
      </c>
      <c r="M266" s="35" t="str">
        <f t="shared" si="3"/>
        <v/>
      </c>
      <c r="N266" s="35" t="str">
        <f t="shared" si="4"/>
        <v/>
      </c>
      <c r="O266" s="35" t="str">
        <f t="shared" si="5"/>
        <v/>
      </c>
      <c r="P266" s="35" t="str">
        <f t="shared" si="6"/>
        <v/>
      </c>
      <c r="Q266" s="35" t="str">
        <f t="shared" si="7"/>
        <v/>
      </c>
      <c r="R266" s="35" t="str">
        <f t="shared" si="8"/>
        <v/>
      </c>
      <c r="S266" s="35" t="str">
        <f t="shared" si="9"/>
        <v/>
      </c>
      <c r="T266" s="35" t="str">
        <f t="shared" si="10"/>
        <v/>
      </c>
      <c r="U266" s="35" t="str">
        <f t="shared" si="11"/>
        <v/>
      </c>
      <c r="V266" s="35" t="str">
        <f t="shared" si="12"/>
        <v/>
      </c>
      <c r="W266" s="77" t="str">
        <f t="shared" si="13"/>
        <v/>
      </c>
      <c r="X266" s="35" t="str">
        <f t="shared" si="14"/>
        <v/>
      </c>
      <c r="Y266" s="35" t="str">
        <f t="shared" si="15"/>
        <v/>
      </c>
      <c r="Z266" s="35" t="str">
        <f t="shared" si="16"/>
        <v/>
      </c>
      <c r="AA266" s="35" t="str">
        <f t="shared" si="17"/>
        <v/>
      </c>
      <c r="AB266" s="77">
        <f t="shared" si="29"/>
        <v>6336</v>
      </c>
      <c r="AC266" s="77">
        <f t="shared" si="30"/>
        <v>0</v>
      </c>
      <c r="AD266" s="77">
        <f t="shared" si="31"/>
        <v>0</v>
      </c>
      <c r="AE266" s="78" t="str">
        <f t="shared" si="18"/>
        <v/>
      </c>
      <c r="AF266" s="35" t="str">
        <f t="shared" si="19"/>
        <v/>
      </c>
      <c r="AG266" s="77" t="str">
        <f t="shared" si="20"/>
        <v/>
      </c>
      <c r="AH266" s="77" t="str">
        <f t="shared" si="21"/>
        <v/>
      </c>
      <c r="AI266" s="35">
        <f t="shared" si="22"/>
        <v>0</v>
      </c>
      <c r="AJ266" s="35">
        <f t="shared" si="23"/>
        <v>0</v>
      </c>
      <c r="AK266" s="35">
        <f t="shared" si="24"/>
        <v>0</v>
      </c>
      <c r="AL266" s="35">
        <f t="shared" si="25"/>
        <v>0</v>
      </c>
      <c r="AM266" s="35" t="n"/>
      <c r="AN266" s="44" t="str">
        <f t="shared" si="26"/>
        <v/>
      </c>
      <c r="AO266" s="44" t="str">
        <f t="shared" si="27"/>
        <v/>
      </c>
      <c r="AP266" s="35" t="str">
        <f>IF('DQE marché-cadre'!$D269="","",'DQE marché-cadre'!$D269)</f>
        <v/>
      </c>
      <c r="AQ266" s="35" t="str">
        <f>IF('DQE marché-cadre'!$E269="","",'DQE marché-cadre'!$E269)</f>
        <v/>
      </c>
      <c r="AR266" s="77" t="str">
        <f>DQE!$F269</f>
        <v/>
      </c>
      <c r="AS266" s="77" t="str">
        <f>BPDE!$G269</f>
        <v/>
      </c>
      <c r="AT266" s="35" t="str">
        <f t="shared" si="28"/>
        <v/>
      </c>
    </row>
    <row r="267">
      <c r="A267" s="35" t="str">
        <f>IF(BPU!$A270="","",BPU!$A270)</f>
        <v/>
      </c>
      <c r="B267" s="44" t="str">
        <f>IF(BPU!$B270="","",BPU!$B270)</f>
        <v/>
      </c>
      <c r="C267" s="35" t="str">
        <f>IF(BPU!$C270="","",BPU!$C270)</f>
        <v/>
      </c>
      <c r="D267" s="44" t="str">
        <f>IF(DQE!$D270="","",DQE!$D270)</f>
        <v/>
      </c>
      <c r="E267" s="37" t="str">
        <f>IF(BPU!$D270="","",BPU!$D270)</f>
        <v/>
      </c>
      <c r="F267" s="35" t="str">
        <f t="shared" si="0"/>
        <v/>
      </c>
      <c r="G267" s="44" t="str">
        <f t="shared" si="1"/>
        <v/>
      </c>
      <c r="H267" s="36" t="n"/>
      <c r="I267" s="23" t="n"/>
      <c r="J267" s="36" t="n"/>
      <c r="K267" s="36" t="n"/>
      <c r="L267" s="44" t="str">
        <f t="shared" si="2"/>
        <v/>
      </c>
      <c r="M267" s="35" t="str">
        <f t="shared" si="3"/>
        <v/>
      </c>
      <c r="N267" s="35" t="str">
        <f t="shared" si="4"/>
        <v/>
      </c>
      <c r="O267" s="35" t="str">
        <f t="shared" si="5"/>
        <v/>
      </c>
      <c r="P267" s="35" t="str">
        <f t="shared" si="6"/>
        <v/>
      </c>
      <c r="Q267" s="35" t="str">
        <f t="shared" si="7"/>
        <v/>
      </c>
      <c r="R267" s="35" t="str">
        <f t="shared" si="8"/>
        <v/>
      </c>
      <c r="S267" s="35" t="str">
        <f t="shared" si="9"/>
        <v/>
      </c>
      <c r="T267" s="35" t="str">
        <f t="shared" si="10"/>
        <v/>
      </c>
      <c r="U267" s="35" t="str">
        <f t="shared" si="11"/>
        <v/>
      </c>
      <c r="V267" s="35" t="str">
        <f t="shared" si="12"/>
        <v/>
      </c>
      <c r="W267" s="77" t="str">
        <f t="shared" si="13"/>
        <v/>
      </c>
      <c r="X267" s="35" t="str">
        <f t="shared" si="14"/>
        <v/>
      </c>
      <c r="Y267" s="35" t="str">
        <f t="shared" si="15"/>
        <v/>
      </c>
      <c r="Z267" s="35" t="str">
        <f t="shared" si="16"/>
        <v/>
      </c>
      <c r="AA267" s="35" t="str">
        <f t="shared" si="17"/>
        <v/>
      </c>
      <c r="AB267" s="77">
        <f t="shared" si="29"/>
        <v>6336</v>
      </c>
      <c r="AC267" s="77">
        <f t="shared" si="30"/>
        <v>0</v>
      </c>
      <c r="AD267" s="77">
        <f t="shared" si="31"/>
        <v>0</v>
      </c>
      <c r="AE267" s="78" t="str">
        <f t="shared" si="18"/>
        <v/>
      </c>
      <c r="AF267" s="35" t="str">
        <f t="shared" si="19"/>
        <v/>
      </c>
      <c r="AG267" s="77" t="str">
        <f t="shared" si="20"/>
        <v/>
      </c>
      <c r="AH267" s="77" t="str">
        <f t="shared" si="21"/>
        <v/>
      </c>
      <c r="AI267" s="35">
        <f t="shared" si="22"/>
        <v>0</v>
      </c>
      <c r="AJ267" s="35">
        <f t="shared" si="23"/>
        <v>0</v>
      </c>
      <c r="AK267" s="35">
        <f t="shared" si="24"/>
        <v>0</v>
      </c>
      <c r="AL267" s="35">
        <f t="shared" si="25"/>
        <v>0</v>
      </c>
      <c r="AM267" s="35" t="n"/>
      <c r="AN267" s="44" t="str">
        <f t="shared" si="26"/>
        <v/>
      </c>
      <c r="AO267" s="44" t="str">
        <f t="shared" si="27"/>
        <v/>
      </c>
      <c r="AP267" s="35" t="str">
        <f>IF('DQE marché-cadre'!$D270="","",'DQE marché-cadre'!$D270)</f>
        <v/>
      </c>
      <c r="AQ267" s="35" t="str">
        <f>IF('DQE marché-cadre'!$E270="","",'DQE marché-cadre'!$E270)</f>
        <v/>
      </c>
      <c r="AR267" s="77" t="str">
        <f>DQE!$F270</f>
        <v/>
      </c>
      <c r="AS267" s="77" t="str">
        <f>BPDE!$G270</f>
        <v/>
      </c>
      <c r="AT267" s="35" t="str">
        <f t="shared" si="28"/>
        <v/>
      </c>
    </row>
    <row r="268">
      <c r="A268" s="35" t="str">
        <f>IF(BPU!$A271="","",BPU!$A271)</f>
        <v/>
      </c>
      <c r="B268" s="44" t="str">
        <f>IF(BPU!$B271="","",BPU!$B271)</f>
        <v/>
      </c>
      <c r="C268" s="35" t="str">
        <f>IF(BPU!$C271="","",BPU!$C271)</f>
        <v/>
      </c>
      <c r="D268" s="44" t="str">
        <f>IF(DQE!$D271="","",DQE!$D271)</f>
        <v/>
      </c>
      <c r="E268" s="37" t="str">
        <f>IF(BPU!$D271="","",BPU!$D271)</f>
        <v/>
      </c>
      <c r="F268" s="35" t="str">
        <f t="shared" si="0"/>
        <v/>
      </c>
      <c r="G268" s="44" t="str">
        <f t="shared" si="1"/>
        <v/>
      </c>
      <c r="H268" s="36" t="n"/>
      <c r="I268" s="23" t="n"/>
      <c r="J268" s="36" t="n"/>
      <c r="K268" s="36" t="n"/>
      <c r="L268" s="44" t="str">
        <f t="shared" si="2"/>
        <v/>
      </c>
      <c r="M268" s="35" t="str">
        <f t="shared" si="3"/>
        <v/>
      </c>
      <c r="N268" s="35" t="str">
        <f t="shared" si="4"/>
        <v/>
      </c>
      <c r="O268" s="35" t="str">
        <f t="shared" si="5"/>
        <v/>
      </c>
      <c r="P268" s="35" t="str">
        <f t="shared" si="6"/>
        <v/>
      </c>
      <c r="Q268" s="35" t="str">
        <f t="shared" si="7"/>
        <v/>
      </c>
      <c r="R268" s="35" t="str">
        <f t="shared" si="8"/>
        <v/>
      </c>
      <c r="S268" s="35" t="str">
        <f t="shared" si="9"/>
        <v/>
      </c>
      <c r="T268" s="35" t="str">
        <f t="shared" si="10"/>
        <v/>
      </c>
      <c r="U268" s="35" t="str">
        <f t="shared" si="11"/>
        <v/>
      </c>
      <c r="V268" s="35" t="str">
        <f t="shared" si="12"/>
        <v/>
      </c>
      <c r="W268" s="77" t="str">
        <f t="shared" si="13"/>
        <v/>
      </c>
      <c r="X268" s="35" t="str">
        <f t="shared" si="14"/>
        <v/>
      </c>
      <c r="Y268" s="35" t="str">
        <f t="shared" si="15"/>
        <v/>
      </c>
      <c r="Z268" s="35" t="str">
        <f t="shared" si="16"/>
        <v/>
      </c>
      <c r="AA268" s="35" t="str">
        <f t="shared" si="17"/>
        <v/>
      </c>
      <c r="AB268" s="77">
        <f t="shared" si="29"/>
        <v>6336</v>
      </c>
      <c r="AC268" s="77">
        <f t="shared" si="30"/>
        <v>0</v>
      </c>
      <c r="AD268" s="77">
        <f t="shared" si="31"/>
        <v>0</v>
      </c>
      <c r="AE268" s="78" t="str">
        <f t="shared" si="18"/>
        <v/>
      </c>
      <c r="AF268" s="35" t="str">
        <f t="shared" si="19"/>
        <v/>
      </c>
      <c r="AG268" s="77" t="str">
        <f t="shared" si="20"/>
        <v/>
      </c>
      <c r="AH268" s="77" t="str">
        <f t="shared" si="21"/>
        <v/>
      </c>
      <c r="AI268" s="35">
        <f t="shared" si="22"/>
        <v>0</v>
      </c>
      <c r="AJ268" s="35">
        <f t="shared" si="23"/>
        <v>0</v>
      </c>
      <c r="AK268" s="35">
        <f t="shared" si="24"/>
        <v>0</v>
      </c>
      <c r="AL268" s="35">
        <f t="shared" si="25"/>
        <v>0</v>
      </c>
      <c r="AM268" s="35" t="n"/>
      <c r="AN268" s="44" t="str">
        <f t="shared" si="26"/>
        <v/>
      </c>
      <c r="AO268" s="44" t="str">
        <f t="shared" si="27"/>
        <v/>
      </c>
      <c r="AP268" s="35" t="str">
        <f>IF('DQE marché-cadre'!$D271="","",'DQE marché-cadre'!$D271)</f>
        <v/>
      </c>
      <c r="AQ268" s="35" t="str">
        <f>IF('DQE marché-cadre'!$E271="","",'DQE marché-cadre'!$E271)</f>
        <v/>
      </c>
      <c r="AR268" s="77" t="str">
        <f>DQE!$F271</f>
        <v/>
      </c>
      <c r="AS268" s="77" t="str">
        <f>BPDE!$G271</f>
        <v/>
      </c>
      <c r="AT268" s="35" t="str">
        <f t="shared" si="28"/>
        <v/>
      </c>
    </row>
    <row r="269">
      <c r="A269" s="35" t="str">
        <f>IF(BPU!$A272="","",BPU!$A272)</f>
        <v/>
      </c>
      <c r="B269" s="44" t="str">
        <f>IF(BPU!$B272="","",BPU!$B272)</f>
        <v/>
      </c>
      <c r="C269" s="35" t="str">
        <f>IF(BPU!$C272="","",BPU!$C272)</f>
        <v/>
      </c>
      <c r="D269" s="44" t="str">
        <f>IF(DQE!$D272="","",DQE!$D272)</f>
        <v/>
      </c>
      <c r="E269" s="37" t="str">
        <f>IF(BPU!$D272="","",BPU!$D272)</f>
        <v/>
      </c>
      <c r="F269" s="35" t="str">
        <f t="shared" si="0"/>
        <v/>
      </c>
      <c r="G269" s="44" t="str">
        <f t="shared" si="1"/>
        <v/>
      </c>
      <c r="H269" s="36" t="n"/>
      <c r="I269" s="23" t="n"/>
      <c r="J269" s="36" t="n"/>
      <c r="K269" s="36" t="n"/>
      <c r="L269" s="44" t="str">
        <f t="shared" si="2"/>
        <v/>
      </c>
      <c r="M269" s="35" t="str">
        <f t="shared" si="3"/>
        <v/>
      </c>
      <c r="N269" s="35" t="str">
        <f t="shared" si="4"/>
        <v/>
      </c>
      <c r="O269" s="35" t="str">
        <f t="shared" si="5"/>
        <v/>
      </c>
      <c r="P269" s="35" t="str">
        <f t="shared" si="6"/>
        <v/>
      </c>
      <c r="Q269" s="35" t="str">
        <f t="shared" si="7"/>
        <v/>
      </c>
      <c r="R269" s="35" t="str">
        <f t="shared" si="8"/>
        <v/>
      </c>
      <c r="S269" s="35" t="str">
        <f t="shared" si="9"/>
        <v/>
      </c>
      <c r="T269" s="35" t="str">
        <f t="shared" si="10"/>
        <v/>
      </c>
      <c r="U269" s="35" t="str">
        <f t="shared" si="11"/>
        <v/>
      </c>
      <c r="V269" s="35" t="str">
        <f t="shared" si="12"/>
        <v/>
      </c>
      <c r="W269" s="77" t="str">
        <f t="shared" si="13"/>
        <v/>
      </c>
      <c r="X269" s="35" t="str">
        <f t="shared" si="14"/>
        <v/>
      </c>
      <c r="Y269" s="35" t="str">
        <f t="shared" si="15"/>
        <v/>
      </c>
      <c r="Z269" s="35" t="str">
        <f t="shared" si="16"/>
        <v/>
      </c>
      <c r="AA269" s="35" t="str">
        <f t="shared" si="17"/>
        <v/>
      </c>
      <c r="AB269" s="77">
        <f t="shared" si="29"/>
        <v>6336</v>
      </c>
      <c r="AC269" s="77">
        <f t="shared" si="30"/>
        <v>0</v>
      </c>
      <c r="AD269" s="77">
        <f t="shared" si="31"/>
        <v>0</v>
      </c>
      <c r="AE269" s="78" t="str">
        <f t="shared" si="18"/>
        <v/>
      </c>
      <c r="AF269" s="35" t="str">
        <f t="shared" si="19"/>
        <v/>
      </c>
      <c r="AG269" s="77" t="str">
        <f t="shared" si="20"/>
        <v/>
      </c>
      <c r="AH269" s="77" t="str">
        <f t="shared" si="21"/>
        <v/>
      </c>
      <c r="AI269" s="35">
        <f t="shared" si="22"/>
        <v>0</v>
      </c>
      <c r="AJ269" s="35">
        <f t="shared" si="23"/>
        <v>0</v>
      </c>
      <c r="AK269" s="35">
        <f t="shared" si="24"/>
        <v>0</v>
      </c>
      <c r="AL269" s="35">
        <f t="shared" si="25"/>
        <v>0</v>
      </c>
      <c r="AM269" s="35" t="n"/>
      <c r="AN269" s="44" t="str">
        <f t="shared" si="26"/>
        <v/>
      </c>
      <c r="AO269" s="44" t="str">
        <f t="shared" si="27"/>
        <v/>
      </c>
      <c r="AP269" s="35" t="str">
        <f>IF('DQE marché-cadre'!$D272="","",'DQE marché-cadre'!$D272)</f>
        <v/>
      </c>
      <c r="AQ269" s="35" t="str">
        <f>IF('DQE marché-cadre'!$E272="","",'DQE marché-cadre'!$E272)</f>
        <v/>
      </c>
      <c r="AR269" s="77" t="str">
        <f>DQE!$F272</f>
        <v/>
      </c>
      <c r="AS269" s="77" t="str">
        <f>BPDE!$G272</f>
        <v/>
      </c>
      <c r="AT269" s="35" t="str">
        <f t="shared" si="28"/>
        <v/>
      </c>
    </row>
    <row r="270">
      <c r="A270" s="35" t="str">
        <f>IF(BPU!$A273="","",BPU!$A273)</f>
        <v/>
      </c>
      <c r="B270" s="44" t="str">
        <f>IF(BPU!$B273="","",BPU!$B273)</f>
        <v/>
      </c>
      <c r="C270" s="35" t="str">
        <f>IF(BPU!$C273="","",BPU!$C273)</f>
        <v/>
      </c>
      <c r="D270" s="44" t="str">
        <f>IF(DQE!$D273="","",DQE!$D273)</f>
        <v/>
      </c>
      <c r="E270" s="37" t="str">
        <f>IF(BPU!$D273="","",BPU!$D273)</f>
        <v/>
      </c>
      <c r="F270" s="35" t="str">
        <f t="shared" si="0"/>
        <v/>
      </c>
      <c r="G270" s="44" t="str">
        <f t="shared" si="1"/>
        <v/>
      </c>
      <c r="H270" s="36" t="n"/>
      <c r="I270" s="23" t="n"/>
      <c r="J270" s="36" t="n"/>
      <c r="K270" s="36" t="n"/>
      <c r="L270" s="44" t="str">
        <f t="shared" si="2"/>
        <v/>
      </c>
      <c r="M270" s="35" t="str">
        <f t="shared" si="3"/>
        <v/>
      </c>
      <c r="N270" s="35" t="str">
        <f t="shared" si="4"/>
        <v/>
      </c>
      <c r="O270" s="35" t="str">
        <f t="shared" si="5"/>
        <v/>
      </c>
      <c r="P270" s="35" t="str">
        <f t="shared" si="6"/>
        <v/>
      </c>
      <c r="Q270" s="35" t="str">
        <f t="shared" si="7"/>
        <v/>
      </c>
      <c r="R270" s="35" t="str">
        <f t="shared" si="8"/>
        <v/>
      </c>
      <c r="S270" s="35" t="str">
        <f t="shared" si="9"/>
        <v/>
      </c>
      <c r="T270" s="35" t="str">
        <f t="shared" si="10"/>
        <v/>
      </c>
      <c r="U270" s="35" t="str">
        <f t="shared" si="11"/>
        <v/>
      </c>
      <c r="V270" s="35" t="str">
        <f t="shared" si="12"/>
        <v/>
      </c>
      <c r="W270" s="77" t="str">
        <f t="shared" si="13"/>
        <v/>
      </c>
      <c r="X270" s="35" t="str">
        <f t="shared" si="14"/>
        <v/>
      </c>
      <c r="Y270" s="35" t="str">
        <f t="shared" si="15"/>
        <v/>
      </c>
      <c r="Z270" s="35" t="str">
        <f t="shared" si="16"/>
        <v/>
      </c>
      <c r="AA270" s="35" t="str">
        <f t="shared" si="17"/>
        <v/>
      </c>
      <c r="AB270" s="77">
        <f t="shared" si="29"/>
        <v>6336</v>
      </c>
      <c r="AC270" s="77">
        <f t="shared" si="30"/>
        <v>0</v>
      </c>
      <c r="AD270" s="77">
        <f t="shared" si="31"/>
        <v>0</v>
      </c>
      <c r="AE270" s="78" t="str">
        <f t="shared" si="18"/>
        <v/>
      </c>
      <c r="AF270" s="35" t="str">
        <f t="shared" si="19"/>
        <v/>
      </c>
      <c r="AG270" s="77" t="str">
        <f t="shared" si="20"/>
        <v/>
      </c>
      <c r="AH270" s="77" t="str">
        <f t="shared" si="21"/>
        <v/>
      </c>
      <c r="AI270" s="35">
        <f t="shared" si="22"/>
        <v>0</v>
      </c>
      <c r="AJ270" s="35">
        <f t="shared" si="23"/>
        <v>0</v>
      </c>
      <c r="AK270" s="35">
        <f t="shared" si="24"/>
        <v>0</v>
      </c>
      <c r="AL270" s="35">
        <f t="shared" si="25"/>
        <v>0</v>
      </c>
      <c r="AM270" s="35" t="n"/>
      <c r="AN270" s="44" t="str">
        <f t="shared" si="26"/>
        <v/>
      </c>
      <c r="AO270" s="44" t="str">
        <f t="shared" si="27"/>
        <v/>
      </c>
      <c r="AP270" s="35" t="str">
        <f>IF('DQE marché-cadre'!$D273="","",'DQE marché-cadre'!$D273)</f>
        <v/>
      </c>
      <c r="AQ270" s="35" t="str">
        <f>IF('DQE marché-cadre'!$E273="","",'DQE marché-cadre'!$E273)</f>
        <v/>
      </c>
      <c r="AR270" s="77" t="str">
        <f>DQE!$F273</f>
        <v/>
      </c>
      <c r="AS270" s="77" t="str">
        <f>BPDE!$G273</f>
        <v/>
      </c>
      <c r="AT270" s="35" t="str">
        <f t="shared" si="28"/>
        <v/>
      </c>
    </row>
    <row r="271">
      <c r="A271" s="35" t="str">
        <f>IF(BPU!$A274="","",BPU!$A274)</f>
        <v/>
      </c>
      <c r="B271" s="44" t="str">
        <f>IF(BPU!$B274="","",BPU!$B274)</f>
        <v/>
      </c>
      <c r="C271" s="35" t="str">
        <f>IF(BPU!$C274="","",BPU!$C274)</f>
        <v/>
      </c>
      <c r="D271" s="44" t="str">
        <f>IF(DQE!$D274="","",DQE!$D274)</f>
        <v/>
      </c>
      <c r="E271" s="37" t="str">
        <f>IF(BPU!$D274="","",BPU!$D274)</f>
        <v/>
      </c>
      <c r="F271" s="35" t="str">
        <f t="shared" si="0"/>
        <v/>
      </c>
      <c r="G271" s="44" t="str">
        <f t="shared" si="1"/>
        <v/>
      </c>
      <c r="H271" s="36" t="n"/>
      <c r="I271" s="23" t="n"/>
      <c r="J271" s="36" t="n"/>
      <c r="K271" s="36" t="n"/>
      <c r="L271" s="44" t="str">
        <f t="shared" si="2"/>
        <v/>
      </c>
      <c r="M271" s="35" t="str">
        <f t="shared" si="3"/>
        <v/>
      </c>
      <c r="N271" s="35" t="str">
        <f t="shared" si="4"/>
        <v/>
      </c>
      <c r="O271" s="35" t="str">
        <f t="shared" si="5"/>
        <v/>
      </c>
      <c r="P271" s="35" t="str">
        <f t="shared" si="6"/>
        <v/>
      </c>
      <c r="Q271" s="35" t="str">
        <f t="shared" si="7"/>
        <v/>
      </c>
      <c r="R271" s="35" t="str">
        <f t="shared" si="8"/>
        <v/>
      </c>
      <c r="S271" s="35" t="str">
        <f t="shared" si="9"/>
        <v/>
      </c>
      <c r="T271" s="35" t="str">
        <f t="shared" si="10"/>
        <v/>
      </c>
      <c r="U271" s="35" t="str">
        <f t="shared" si="11"/>
        <v/>
      </c>
      <c r="V271" s="35" t="str">
        <f t="shared" si="12"/>
        <v/>
      </c>
      <c r="W271" s="77" t="str">
        <f t="shared" si="13"/>
        <v/>
      </c>
      <c r="X271" s="35" t="str">
        <f t="shared" si="14"/>
        <v/>
      </c>
      <c r="Y271" s="35" t="str">
        <f t="shared" si="15"/>
        <v/>
      </c>
      <c r="Z271" s="35" t="str">
        <f t="shared" si="16"/>
        <v/>
      </c>
      <c r="AA271" s="35" t="str">
        <f t="shared" si="17"/>
        <v/>
      </c>
      <c r="AB271" s="77">
        <f t="shared" si="29"/>
        <v>6336</v>
      </c>
      <c r="AC271" s="77">
        <f t="shared" si="30"/>
        <v>0</v>
      </c>
      <c r="AD271" s="77">
        <f t="shared" si="31"/>
        <v>0</v>
      </c>
      <c r="AE271" s="78" t="str">
        <f t="shared" si="18"/>
        <v/>
      </c>
      <c r="AF271" s="35" t="str">
        <f t="shared" si="19"/>
        <v/>
      </c>
      <c r="AG271" s="77" t="str">
        <f t="shared" si="20"/>
        <v/>
      </c>
      <c r="AH271" s="77" t="str">
        <f t="shared" si="21"/>
        <v/>
      </c>
      <c r="AI271" s="35">
        <f t="shared" si="22"/>
        <v>0</v>
      </c>
      <c r="AJ271" s="35">
        <f t="shared" si="23"/>
        <v>0</v>
      </c>
      <c r="AK271" s="35">
        <f t="shared" si="24"/>
        <v>0</v>
      </c>
      <c r="AL271" s="35">
        <f t="shared" si="25"/>
        <v>0</v>
      </c>
      <c r="AM271" s="35" t="n"/>
      <c r="AN271" s="44" t="str">
        <f t="shared" si="26"/>
        <v/>
      </c>
      <c r="AO271" s="44" t="str">
        <f t="shared" si="27"/>
        <v/>
      </c>
      <c r="AP271" s="35" t="str">
        <f>IF('DQE marché-cadre'!$D274="","",'DQE marché-cadre'!$D274)</f>
        <v/>
      </c>
      <c r="AQ271" s="35" t="str">
        <f>IF('DQE marché-cadre'!$E274="","",'DQE marché-cadre'!$E274)</f>
        <v/>
      </c>
      <c r="AR271" s="77" t="str">
        <f>DQE!$F274</f>
        <v/>
      </c>
      <c r="AS271" s="77" t="str">
        <f>BPDE!$G274</f>
        <v/>
      </c>
      <c r="AT271" s="35" t="str">
        <f t="shared" si="28"/>
        <v/>
      </c>
    </row>
    <row r="272">
      <c r="A272" s="35" t="str">
        <f>IF(BPU!$A275="","",BPU!$A275)</f>
        <v/>
      </c>
      <c r="B272" s="44" t="str">
        <f>IF(BPU!$B275="","",BPU!$B275)</f>
        <v/>
      </c>
      <c r="C272" s="35" t="str">
        <f>IF(BPU!$C275="","",BPU!$C275)</f>
        <v/>
      </c>
      <c r="D272" s="44" t="str">
        <f>IF(DQE!$D275="","",DQE!$D275)</f>
        <v/>
      </c>
      <c r="E272" s="37" t="str">
        <f>IF(BPU!$D275="","",BPU!$D275)</f>
        <v/>
      </c>
      <c r="F272" s="35" t="str">
        <f t="shared" si="0"/>
        <v/>
      </c>
      <c r="G272" s="44" t="str">
        <f t="shared" si="1"/>
        <v/>
      </c>
      <c r="H272" s="36" t="n"/>
      <c r="I272" s="23" t="n"/>
      <c r="J272" s="36" t="n"/>
      <c r="K272" s="36" t="n"/>
      <c r="L272" s="44" t="str">
        <f t="shared" si="2"/>
        <v/>
      </c>
      <c r="M272" s="35" t="str">
        <f t="shared" si="3"/>
        <v/>
      </c>
      <c r="N272" s="35" t="str">
        <f t="shared" si="4"/>
        <v/>
      </c>
      <c r="O272" s="35" t="str">
        <f t="shared" si="5"/>
        <v/>
      </c>
      <c r="P272" s="35" t="str">
        <f t="shared" si="6"/>
        <v/>
      </c>
      <c r="Q272" s="35" t="str">
        <f t="shared" si="7"/>
        <v/>
      </c>
      <c r="R272" s="35" t="str">
        <f t="shared" si="8"/>
        <v/>
      </c>
      <c r="S272" s="35" t="str">
        <f t="shared" si="9"/>
        <v/>
      </c>
      <c r="T272" s="35" t="str">
        <f t="shared" si="10"/>
        <v/>
      </c>
      <c r="U272" s="35" t="str">
        <f t="shared" si="11"/>
        <v/>
      </c>
      <c r="V272" s="35" t="str">
        <f t="shared" si="12"/>
        <v/>
      </c>
      <c r="W272" s="77" t="str">
        <f t="shared" si="13"/>
        <v/>
      </c>
      <c r="X272" s="35" t="str">
        <f t="shared" si="14"/>
        <v/>
      </c>
      <c r="Y272" s="35" t="str">
        <f t="shared" si="15"/>
        <v/>
      </c>
      <c r="Z272" s="35" t="str">
        <f t="shared" si="16"/>
        <v/>
      </c>
      <c r="AA272" s="35" t="str">
        <f t="shared" si="17"/>
        <v/>
      </c>
      <c r="AB272" s="77">
        <f t="shared" si="29"/>
        <v>6336</v>
      </c>
      <c r="AC272" s="77">
        <f t="shared" si="30"/>
        <v>0</v>
      </c>
      <c r="AD272" s="77">
        <f t="shared" si="31"/>
        <v>0</v>
      </c>
      <c r="AE272" s="78" t="str">
        <f t="shared" si="18"/>
        <v/>
      </c>
      <c r="AF272" s="35" t="str">
        <f t="shared" si="19"/>
        <v/>
      </c>
      <c r="AG272" s="77" t="str">
        <f t="shared" si="20"/>
        <v/>
      </c>
      <c r="AH272" s="77" t="str">
        <f t="shared" si="21"/>
        <v/>
      </c>
      <c r="AI272" s="35">
        <f t="shared" si="22"/>
        <v>0</v>
      </c>
      <c r="AJ272" s="35">
        <f t="shared" si="23"/>
        <v>0</v>
      </c>
      <c r="AK272" s="35">
        <f t="shared" si="24"/>
        <v>0</v>
      </c>
      <c r="AL272" s="35">
        <f t="shared" si="25"/>
        <v>0</v>
      </c>
      <c r="AM272" s="35" t="n"/>
      <c r="AN272" s="44" t="str">
        <f t="shared" si="26"/>
        <v/>
      </c>
      <c r="AO272" s="44" t="str">
        <f t="shared" si="27"/>
        <v/>
      </c>
      <c r="AP272" s="35" t="str">
        <f>IF('DQE marché-cadre'!$D275="","",'DQE marché-cadre'!$D275)</f>
        <v/>
      </c>
      <c r="AQ272" s="35" t="str">
        <f>IF('DQE marché-cadre'!$E275="","",'DQE marché-cadre'!$E275)</f>
        <v/>
      </c>
      <c r="AR272" s="77" t="str">
        <f>DQE!$F275</f>
        <v/>
      </c>
      <c r="AS272" s="77" t="str">
        <f>BPDE!$G275</f>
        <v/>
      </c>
      <c r="AT272" s="35" t="str">
        <f t="shared" si="28"/>
        <v/>
      </c>
    </row>
    <row r="273">
      <c r="A273" s="35" t="str">
        <f>IF(BPU!$A276="","",BPU!$A276)</f>
        <v/>
      </c>
      <c r="B273" s="44" t="str">
        <f>IF(BPU!$B276="","",BPU!$B276)</f>
        <v/>
      </c>
      <c r="C273" s="35" t="str">
        <f>IF(BPU!$C276="","",BPU!$C276)</f>
        <v/>
      </c>
      <c r="D273" s="44" t="str">
        <f>IF(DQE!$D276="","",DQE!$D276)</f>
        <v/>
      </c>
      <c r="E273" s="37" t="str">
        <f>IF(BPU!$D276="","",BPU!$D276)</f>
        <v/>
      </c>
      <c r="F273" s="35" t="str">
        <f t="shared" si="0"/>
        <v/>
      </c>
      <c r="G273" s="44" t="str">
        <f t="shared" si="1"/>
        <v/>
      </c>
      <c r="H273" s="36" t="n"/>
      <c r="I273" s="23" t="n"/>
      <c r="J273" s="36" t="n"/>
      <c r="K273" s="36" t="n"/>
      <c r="L273" s="44" t="str">
        <f t="shared" si="2"/>
        <v/>
      </c>
      <c r="M273" s="35" t="str">
        <f t="shared" si="3"/>
        <v/>
      </c>
      <c r="N273" s="35" t="str">
        <f t="shared" si="4"/>
        <v/>
      </c>
      <c r="O273" s="35" t="str">
        <f t="shared" si="5"/>
        <v/>
      </c>
      <c r="P273" s="35" t="str">
        <f t="shared" si="6"/>
        <v/>
      </c>
      <c r="Q273" s="35" t="str">
        <f t="shared" si="7"/>
        <v/>
      </c>
      <c r="R273" s="35" t="str">
        <f t="shared" si="8"/>
        <v/>
      </c>
      <c r="S273" s="35" t="str">
        <f t="shared" si="9"/>
        <v/>
      </c>
      <c r="T273" s="35" t="str">
        <f t="shared" si="10"/>
        <v/>
      </c>
      <c r="U273" s="35" t="str">
        <f t="shared" si="11"/>
        <v/>
      </c>
      <c r="V273" s="35" t="str">
        <f t="shared" si="12"/>
        <v/>
      </c>
      <c r="W273" s="77" t="str">
        <f t="shared" si="13"/>
        <v/>
      </c>
      <c r="X273" s="35" t="str">
        <f t="shared" si="14"/>
        <v/>
      </c>
      <c r="Y273" s="35" t="str">
        <f t="shared" si="15"/>
        <v/>
      </c>
      <c r="Z273" s="35" t="str">
        <f t="shared" si="16"/>
        <v/>
      </c>
      <c r="AA273" s="35" t="str">
        <f t="shared" si="17"/>
        <v/>
      </c>
      <c r="AB273" s="77">
        <f t="shared" si="29"/>
        <v>6336</v>
      </c>
      <c r="AC273" s="77">
        <f t="shared" si="30"/>
        <v>0</v>
      </c>
      <c r="AD273" s="77">
        <f t="shared" si="31"/>
        <v>0</v>
      </c>
      <c r="AE273" s="78" t="str">
        <f t="shared" si="18"/>
        <v/>
      </c>
      <c r="AF273" s="35" t="str">
        <f t="shared" si="19"/>
        <v/>
      </c>
      <c r="AG273" s="77" t="str">
        <f t="shared" si="20"/>
        <v/>
      </c>
      <c r="AH273" s="77" t="str">
        <f t="shared" si="21"/>
        <v/>
      </c>
      <c r="AI273" s="35">
        <f t="shared" si="22"/>
        <v>0</v>
      </c>
      <c r="AJ273" s="35">
        <f t="shared" si="23"/>
        <v>0</v>
      </c>
      <c r="AK273" s="35">
        <f t="shared" si="24"/>
        <v>0</v>
      </c>
      <c r="AL273" s="35">
        <f t="shared" si="25"/>
        <v>0</v>
      </c>
      <c r="AM273" s="35" t="n"/>
      <c r="AN273" s="44" t="str">
        <f t="shared" si="26"/>
        <v/>
      </c>
      <c r="AO273" s="44" t="str">
        <f t="shared" si="27"/>
        <v/>
      </c>
      <c r="AP273" s="35" t="str">
        <f>IF('DQE marché-cadre'!$D276="","",'DQE marché-cadre'!$D276)</f>
        <v/>
      </c>
      <c r="AQ273" s="35" t="str">
        <f>IF('DQE marché-cadre'!$E276="","",'DQE marché-cadre'!$E276)</f>
        <v/>
      </c>
      <c r="AR273" s="77" t="str">
        <f>DQE!$F276</f>
        <v/>
      </c>
      <c r="AS273" s="77" t="str">
        <f>BPDE!$G276</f>
        <v/>
      </c>
      <c r="AT273" s="35" t="str">
        <f t="shared" si="28"/>
        <v/>
      </c>
    </row>
    <row r="274">
      <c r="A274" s="35" t="str">
        <f>IF(BPU!$A277="","",BPU!$A277)</f>
        <v/>
      </c>
      <c r="B274" s="44" t="str">
        <f>IF(BPU!$B277="","",BPU!$B277)</f>
        <v/>
      </c>
      <c r="C274" s="35" t="str">
        <f>IF(BPU!$C277="","",BPU!$C277)</f>
        <v/>
      </c>
      <c r="D274" s="44" t="str">
        <f>IF(DQE!$D277="","",DQE!$D277)</f>
        <v/>
      </c>
      <c r="E274" s="37" t="str">
        <f>IF(BPU!$D277="","",BPU!$D277)</f>
        <v/>
      </c>
      <c r="F274" s="35" t="str">
        <f t="shared" si="0"/>
        <v/>
      </c>
      <c r="G274" s="44" t="str">
        <f t="shared" si="1"/>
        <v/>
      </c>
      <c r="H274" s="36" t="n"/>
      <c r="I274" s="23" t="n"/>
      <c r="J274" s="36" t="n"/>
      <c r="K274" s="36" t="n"/>
      <c r="L274" s="44" t="str">
        <f t="shared" si="2"/>
        <v/>
      </c>
      <c r="M274" s="35" t="str">
        <f t="shared" si="3"/>
        <v/>
      </c>
      <c r="N274" s="35" t="str">
        <f t="shared" si="4"/>
        <v/>
      </c>
      <c r="O274" s="35" t="str">
        <f t="shared" si="5"/>
        <v/>
      </c>
      <c r="P274" s="35" t="str">
        <f t="shared" si="6"/>
        <v/>
      </c>
      <c r="Q274" s="35" t="str">
        <f t="shared" si="7"/>
        <v/>
      </c>
      <c r="R274" s="35" t="str">
        <f t="shared" si="8"/>
        <v/>
      </c>
      <c r="S274" s="35" t="str">
        <f t="shared" si="9"/>
        <v/>
      </c>
      <c r="T274" s="35" t="str">
        <f t="shared" si="10"/>
        <v/>
      </c>
      <c r="U274" s="35" t="str">
        <f t="shared" si="11"/>
        <v/>
      </c>
      <c r="V274" s="35" t="str">
        <f t="shared" si="12"/>
        <v/>
      </c>
      <c r="W274" s="77" t="str">
        <f t="shared" si="13"/>
        <v/>
      </c>
      <c r="X274" s="35" t="str">
        <f t="shared" si="14"/>
        <v/>
      </c>
      <c r="Y274" s="35" t="str">
        <f t="shared" si="15"/>
        <v/>
      </c>
      <c r="Z274" s="35" t="str">
        <f t="shared" si="16"/>
        <v/>
      </c>
      <c r="AA274" s="35" t="str">
        <f t="shared" si="17"/>
        <v/>
      </c>
      <c r="AB274" s="77">
        <f t="shared" si="29"/>
        <v>6336</v>
      </c>
      <c r="AC274" s="77">
        <f t="shared" si="30"/>
        <v>0</v>
      </c>
      <c r="AD274" s="77">
        <f t="shared" si="31"/>
        <v>0</v>
      </c>
      <c r="AE274" s="78" t="str">
        <f t="shared" si="18"/>
        <v/>
      </c>
      <c r="AF274" s="35" t="str">
        <f t="shared" si="19"/>
        <v/>
      </c>
      <c r="AG274" s="77" t="str">
        <f t="shared" si="20"/>
        <v/>
      </c>
      <c r="AH274" s="77" t="str">
        <f t="shared" si="21"/>
        <v/>
      </c>
      <c r="AI274" s="35">
        <f t="shared" si="22"/>
        <v>0</v>
      </c>
      <c r="AJ274" s="35">
        <f t="shared" si="23"/>
        <v>0</v>
      </c>
      <c r="AK274" s="35">
        <f t="shared" si="24"/>
        <v>0</v>
      </c>
      <c r="AL274" s="35">
        <f t="shared" si="25"/>
        <v>0</v>
      </c>
      <c r="AM274" s="35" t="n"/>
      <c r="AN274" s="44" t="str">
        <f t="shared" si="26"/>
        <v/>
      </c>
      <c r="AO274" s="44" t="str">
        <f t="shared" si="27"/>
        <v/>
      </c>
      <c r="AP274" s="35" t="str">
        <f>IF('DQE marché-cadre'!$D277="","",'DQE marché-cadre'!$D277)</f>
        <v/>
      </c>
      <c r="AQ274" s="35" t="str">
        <f>IF('DQE marché-cadre'!$E277="","",'DQE marché-cadre'!$E277)</f>
        <v/>
      </c>
      <c r="AR274" s="77" t="str">
        <f>DQE!$F277</f>
        <v/>
      </c>
      <c r="AS274" s="77" t="str">
        <f>BPDE!$G277</f>
        <v/>
      </c>
      <c r="AT274" s="35" t="str">
        <f t="shared" si="28"/>
        <v/>
      </c>
    </row>
    <row r="275">
      <c r="A275" s="35" t="str">
        <f>IF(BPU!$A278="","",BPU!$A278)</f>
        <v/>
      </c>
      <c r="B275" s="44" t="str">
        <f>IF(BPU!$B278="","",BPU!$B278)</f>
        <v/>
      </c>
      <c r="C275" s="35" t="str">
        <f>IF(BPU!$C278="","",BPU!$C278)</f>
        <v/>
      </c>
      <c r="D275" s="44" t="str">
        <f>IF(DQE!$D278="","",DQE!$D278)</f>
        <v/>
      </c>
      <c r="E275" s="37" t="str">
        <f>IF(BPU!$D278="","",BPU!$D278)</f>
        <v/>
      </c>
      <c r="F275" s="35" t="str">
        <f t="shared" si="0"/>
        <v/>
      </c>
      <c r="G275" s="44" t="str">
        <f t="shared" si="1"/>
        <v/>
      </c>
      <c r="H275" s="36" t="n"/>
      <c r="I275" s="23" t="n"/>
      <c r="J275" s="36" t="n"/>
      <c r="K275" s="36" t="n"/>
      <c r="L275" s="44" t="str">
        <f t="shared" si="2"/>
        <v/>
      </c>
      <c r="M275" s="35" t="str">
        <f t="shared" si="3"/>
        <v/>
      </c>
      <c r="N275" s="35" t="str">
        <f t="shared" si="4"/>
        <v/>
      </c>
      <c r="O275" s="35" t="str">
        <f t="shared" si="5"/>
        <v/>
      </c>
      <c r="P275" s="35" t="str">
        <f t="shared" si="6"/>
        <v/>
      </c>
      <c r="Q275" s="35" t="str">
        <f t="shared" si="7"/>
        <v/>
      </c>
      <c r="R275" s="35" t="str">
        <f t="shared" si="8"/>
        <v/>
      </c>
      <c r="S275" s="35" t="str">
        <f t="shared" si="9"/>
        <v/>
      </c>
      <c r="T275" s="35" t="str">
        <f t="shared" si="10"/>
        <v/>
      </c>
      <c r="U275" s="35" t="str">
        <f t="shared" si="11"/>
        <v/>
      </c>
      <c r="V275" s="35" t="str">
        <f t="shared" si="12"/>
        <v/>
      </c>
      <c r="W275" s="77" t="str">
        <f t="shared" si="13"/>
        <v/>
      </c>
      <c r="X275" s="35" t="str">
        <f t="shared" si="14"/>
        <v/>
      </c>
      <c r="Y275" s="35" t="str">
        <f t="shared" si="15"/>
        <v/>
      </c>
      <c r="Z275" s="35" t="str">
        <f t="shared" si="16"/>
        <v/>
      </c>
      <c r="AA275" s="35" t="str">
        <f t="shared" si="17"/>
        <v/>
      </c>
      <c r="AB275" s="77">
        <f t="shared" si="29"/>
        <v>6336</v>
      </c>
      <c r="AC275" s="77">
        <f t="shared" si="30"/>
        <v>0</v>
      </c>
      <c r="AD275" s="77">
        <f t="shared" si="31"/>
        <v>0</v>
      </c>
      <c r="AE275" s="78" t="str">
        <f t="shared" si="18"/>
        <v/>
      </c>
      <c r="AF275" s="35" t="str">
        <f t="shared" si="19"/>
        <v/>
      </c>
      <c r="AG275" s="77" t="str">
        <f t="shared" si="20"/>
        <v/>
      </c>
      <c r="AH275" s="77" t="str">
        <f t="shared" si="21"/>
        <v/>
      </c>
      <c r="AI275" s="35">
        <f t="shared" si="22"/>
        <v>0</v>
      </c>
      <c r="AJ275" s="35">
        <f t="shared" si="23"/>
        <v>0</v>
      </c>
      <c r="AK275" s="35">
        <f t="shared" si="24"/>
        <v>0</v>
      </c>
      <c r="AL275" s="35">
        <f t="shared" si="25"/>
        <v>0</v>
      </c>
      <c r="AM275" s="35" t="n"/>
      <c r="AN275" s="44" t="str">
        <f t="shared" si="26"/>
        <v/>
      </c>
      <c r="AO275" s="44" t="str">
        <f t="shared" si="27"/>
        <v/>
      </c>
      <c r="AP275" s="35" t="str">
        <f>IF('DQE marché-cadre'!$D278="","",'DQE marché-cadre'!$D278)</f>
        <v/>
      </c>
      <c r="AQ275" s="35" t="str">
        <f>IF('DQE marché-cadre'!$E278="","",'DQE marché-cadre'!$E278)</f>
        <v/>
      </c>
      <c r="AR275" s="77" t="str">
        <f>DQE!$F278</f>
        <v/>
      </c>
      <c r="AS275" s="77" t="str">
        <f>BPDE!$G278</f>
        <v/>
      </c>
      <c r="AT275" s="35" t="str">
        <f t="shared" si="28"/>
        <v/>
      </c>
    </row>
    <row r="276">
      <c r="A276" s="35" t="str">
        <f>IF(BPU!$A279="","",BPU!$A279)</f>
        <v/>
      </c>
      <c r="B276" s="44" t="str">
        <f>IF(BPU!$B279="","",BPU!$B279)</f>
        <v/>
      </c>
      <c r="C276" s="35" t="str">
        <f>IF(BPU!$C279="","",BPU!$C279)</f>
        <v/>
      </c>
      <c r="D276" s="44" t="str">
        <f>IF(DQE!$D279="","",DQE!$D279)</f>
        <v/>
      </c>
      <c r="E276" s="37" t="str">
        <f>IF(BPU!$D279="","",BPU!$D279)</f>
        <v/>
      </c>
      <c r="F276" s="35" t="str">
        <f t="shared" si="0"/>
        <v/>
      </c>
      <c r="G276" s="44" t="str">
        <f t="shared" si="1"/>
        <v/>
      </c>
      <c r="H276" s="36" t="n"/>
      <c r="I276" s="23" t="n"/>
      <c r="J276" s="36" t="n"/>
      <c r="K276" s="36" t="n"/>
      <c r="L276" s="44" t="str">
        <f t="shared" si="2"/>
        <v/>
      </c>
      <c r="M276" s="35" t="str">
        <f t="shared" si="3"/>
        <v/>
      </c>
      <c r="N276" s="35" t="str">
        <f t="shared" si="4"/>
        <v/>
      </c>
      <c r="O276" s="35" t="str">
        <f t="shared" si="5"/>
        <v/>
      </c>
      <c r="P276" s="35" t="str">
        <f t="shared" si="6"/>
        <v/>
      </c>
      <c r="Q276" s="35" t="str">
        <f t="shared" si="7"/>
        <v/>
      </c>
      <c r="R276" s="35" t="str">
        <f t="shared" si="8"/>
        <v/>
      </c>
      <c r="S276" s="35" t="str">
        <f t="shared" si="9"/>
        <v/>
      </c>
      <c r="T276" s="35" t="str">
        <f t="shared" si="10"/>
        <v/>
      </c>
      <c r="U276" s="35" t="str">
        <f t="shared" si="11"/>
        <v/>
      </c>
      <c r="V276" s="35" t="str">
        <f t="shared" si="12"/>
        <v/>
      </c>
      <c r="W276" s="77" t="str">
        <f t="shared" si="13"/>
        <v/>
      </c>
      <c r="X276" s="35" t="str">
        <f t="shared" si="14"/>
        <v/>
      </c>
      <c r="Y276" s="35" t="str">
        <f t="shared" si="15"/>
        <v/>
      </c>
      <c r="Z276" s="35" t="str">
        <f t="shared" si="16"/>
        <v/>
      </c>
      <c r="AA276" s="35" t="str">
        <f t="shared" si="17"/>
        <v/>
      </c>
      <c r="AB276" s="77">
        <f t="shared" si="29"/>
        <v>6336</v>
      </c>
      <c r="AC276" s="77">
        <f t="shared" si="30"/>
        <v>0</v>
      </c>
      <c r="AD276" s="77">
        <f t="shared" si="31"/>
        <v>0</v>
      </c>
      <c r="AE276" s="78" t="str">
        <f t="shared" si="18"/>
        <v/>
      </c>
      <c r="AF276" s="35" t="str">
        <f t="shared" si="19"/>
        <v/>
      </c>
      <c r="AG276" s="77" t="str">
        <f t="shared" si="20"/>
        <v/>
      </c>
      <c r="AH276" s="77" t="str">
        <f t="shared" si="21"/>
        <v/>
      </c>
      <c r="AI276" s="35">
        <f t="shared" si="22"/>
        <v>0</v>
      </c>
      <c r="AJ276" s="35">
        <f t="shared" si="23"/>
        <v>0</v>
      </c>
      <c r="AK276" s="35">
        <f t="shared" si="24"/>
        <v>0</v>
      </c>
      <c r="AL276" s="35">
        <f t="shared" si="25"/>
        <v>0</v>
      </c>
      <c r="AM276" s="35" t="n"/>
      <c r="AN276" s="44" t="str">
        <f t="shared" si="26"/>
        <v/>
      </c>
      <c r="AO276" s="44" t="str">
        <f t="shared" si="27"/>
        <v/>
      </c>
      <c r="AP276" s="35" t="str">
        <f>IF('DQE marché-cadre'!$D279="","",'DQE marché-cadre'!$D279)</f>
        <v/>
      </c>
      <c r="AQ276" s="35" t="str">
        <f>IF('DQE marché-cadre'!$E279="","",'DQE marché-cadre'!$E279)</f>
        <v/>
      </c>
      <c r="AR276" s="77" t="str">
        <f>DQE!$F279</f>
        <v/>
      </c>
      <c r="AS276" s="77" t="str">
        <f>BPDE!$G279</f>
        <v/>
      </c>
      <c r="AT276" s="35" t="str">
        <f t="shared" si="28"/>
        <v/>
      </c>
    </row>
    <row r="277">
      <c r="A277" s="35" t="str">
        <f>IF(BPU!$A280="","",BPU!$A280)</f>
        <v/>
      </c>
      <c r="B277" s="44" t="str">
        <f>IF(BPU!$B280="","",BPU!$B280)</f>
        <v/>
      </c>
      <c r="C277" s="35" t="str">
        <f>IF(BPU!$C280="","",BPU!$C280)</f>
        <v/>
      </c>
      <c r="D277" s="44" t="str">
        <f>IF(DQE!$D280="","",DQE!$D280)</f>
        <v/>
      </c>
      <c r="E277" s="37" t="str">
        <f>IF(BPU!$D280="","",BPU!$D280)</f>
        <v/>
      </c>
      <c r="F277" s="35" t="str">
        <f t="shared" si="0"/>
        <v/>
      </c>
      <c r="G277" s="44" t="str">
        <f t="shared" si="1"/>
        <v/>
      </c>
      <c r="H277" s="36" t="n"/>
      <c r="I277" s="23" t="n"/>
      <c r="J277" s="36" t="n"/>
      <c r="K277" s="36" t="n"/>
      <c r="L277" s="44" t="str">
        <f t="shared" si="2"/>
        <v/>
      </c>
      <c r="M277" s="35" t="str">
        <f t="shared" si="3"/>
        <v/>
      </c>
      <c r="N277" s="35" t="str">
        <f t="shared" si="4"/>
        <v/>
      </c>
      <c r="O277" s="35" t="str">
        <f t="shared" si="5"/>
        <v/>
      </c>
      <c r="P277" s="35" t="str">
        <f t="shared" si="6"/>
        <v/>
      </c>
      <c r="Q277" s="35" t="str">
        <f t="shared" si="7"/>
        <v/>
      </c>
      <c r="R277" s="35" t="str">
        <f t="shared" si="8"/>
        <v/>
      </c>
      <c r="S277" s="35" t="str">
        <f t="shared" si="9"/>
        <v/>
      </c>
      <c r="T277" s="35" t="str">
        <f t="shared" si="10"/>
        <v/>
      </c>
      <c r="U277" s="35" t="str">
        <f t="shared" si="11"/>
        <v/>
      </c>
      <c r="V277" s="35" t="str">
        <f t="shared" si="12"/>
        <v/>
      </c>
      <c r="W277" s="77" t="str">
        <f t="shared" si="13"/>
        <v/>
      </c>
      <c r="X277" s="35" t="str">
        <f t="shared" si="14"/>
        <v/>
      </c>
      <c r="Y277" s="35" t="str">
        <f t="shared" si="15"/>
        <v/>
      </c>
      <c r="Z277" s="35" t="str">
        <f t="shared" si="16"/>
        <v/>
      </c>
      <c r="AA277" s="35" t="str">
        <f t="shared" si="17"/>
        <v/>
      </c>
      <c r="AB277" s="77">
        <f t="shared" si="29"/>
        <v>6336</v>
      </c>
      <c r="AC277" s="77">
        <f t="shared" si="30"/>
        <v>0</v>
      </c>
      <c r="AD277" s="77">
        <f t="shared" si="31"/>
        <v>0</v>
      </c>
      <c r="AE277" s="78" t="str">
        <f t="shared" si="18"/>
        <v/>
      </c>
      <c r="AF277" s="35" t="str">
        <f t="shared" si="19"/>
        <v/>
      </c>
      <c r="AG277" s="77" t="str">
        <f t="shared" si="20"/>
        <v/>
      </c>
      <c r="AH277" s="77" t="str">
        <f t="shared" si="21"/>
        <v/>
      </c>
      <c r="AI277" s="35">
        <f t="shared" si="22"/>
        <v>0</v>
      </c>
      <c r="AJ277" s="35">
        <f t="shared" si="23"/>
        <v>0</v>
      </c>
      <c r="AK277" s="35">
        <f t="shared" si="24"/>
        <v>0</v>
      </c>
      <c r="AL277" s="35">
        <f t="shared" si="25"/>
        <v>0</v>
      </c>
      <c r="AM277" s="35" t="n"/>
      <c r="AN277" s="44" t="str">
        <f t="shared" si="26"/>
        <v/>
      </c>
      <c r="AO277" s="44" t="str">
        <f t="shared" si="27"/>
        <v/>
      </c>
      <c r="AP277" s="35" t="str">
        <f>IF('DQE marché-cadre'!$D280="","",'DQE marché-cadre'!$D280)</f>
        <v/>
      </c>
      <c r="AQ277" s="35" t="str">
        <f>IF('DQE marché-cadre'!$E280="","",'DQE marché-cadre'!$E280)</f>
        <v/>
      </c>
      <c r="AR277" s="77" t="str">
        <f>DQE!$F280</f>
        <v/>
      </c>
      <c r="AS277" s="77" t="str">
        <f>BPDE!$G280</f>
        <v/>
      </c>
      <c r="AT277" s="35" t="str">
        <f t="shared" si="28"/>
        <v/>
      </c>
    </row>
    <row r="278">
      <c r="A278" s="35" t="str">
        <f>IF(BPU!$A281="","",BPU!$A281)</f>
        <v/>
      </c>
      <c r="B278" s="44" t="str">
        <f>IF(BPU!$B281="","",BPU!$B281)</f>
        <v/>
      </c>
      <c r="C278" s="35" t="str">
        <f>IF(BPU!$C281="","",BPU!$C281)</f>
        <v/>
      </c>
      <c r="D278" s="44" t="str">
        <f>IF(DQE!$D281="","",DQE!$D281)</f>
        <v/>
      </c>
      <c r="E278" s="37" t="str">
        <f>IF(BPU!$D281="","",BPU!$D281)</f>
        <v/>
      </c>
      <c r="F278" s="35" t="str">
        <f t="shared" si="0"/>
        <v/>
      </c>
      <c r="G278" s="44" t="str">
        <f t="shared" si="1"/>
        <v/>
      </c>
      <c r="H278" s="36" t="n"/>
      <c r="I278" s="23" t="n"/>
      <c r="J278" s="36" t="n"/>
      <c r="K278" s="36" t="n"/>
      <c r="L278" s="44" t="str">
        <f t="shared" si="2"/>
        <v/>
      </c>
      <c r="M278" s="35" t="str">
        <f t="shared" si="3"/>
        <v/>
      </c>
      <c r="N278" s="35" t="str">
        <f t="shared" si="4"/>
        <v/>
      </c>
      <c r="O278" s="35" t="str">
        <f t="shared" si="5"/>
        <v/>
      </c>
      <c r="P278" s="35" t="str">
        <f t="shared" si="6"/>
        <v/>
      </c>
      <c r="Q278" s="35" t="str">
        <f t="shared" si="7"/>
        <v/>
      </c>
      <c r="R278" s="35" t="str">
        <f t="shared" si="8"/>
        <v/>
      </c>
      <c r="S278" s="35" t="str">
        <f t="shared" si="9"/>
        <v/>
      </c>
      <c r="T278" s="35" t="str">
        <f t="shared" si="10"/>
        <v/>
      </c>
      <c r="U278" s="35" t="str">
        <f t="shared" si="11"/>
        <v/>
      </c>
      <c r="V278" s="35" t="str">
        <f t="shared" si="12"/>
        <v/>
      </c>
      <c r="W278" s="77" t="str">
        <f t="shared" si="13"/>
        <v/>
      </c>
      <c r="X278" s="35" t="str">
        <f t="shared" si="14"/>
        <v/>
      </c>
      <c r="Y278" s="35" t="str">
        <f t="shared" si="15"/>
        <v/>
      </c>
      <c r="Z278" s="35" t="str">
        <f t="shared" si="16"/>
        <v/>
      </c>
      <c r="AA278" s="35" t="str">
        <f t="shared" si="17"/>
        <v/>
      </c>
      <c r="AB278" s="77">
        <f t="shared" si="29"/>
        <v>6336</v>
      </c>
      <c r="AC278" s="77">
        <f t="shared" si="30"/>
        <v>0</v>
      </c>
      <c r="AD278" s="77">
        <f t="shared" si="31"/>
        <v>0</v>
      </c>
      <c r="AE278" s="78" t="str">
        <f t="shared" si="18"/>
        <v/>
      </c>
      <c r="AF278" s="35" t="str">
        <f t="shared" si="19"/>
        <v/>
      </c>
      <c r="AG278" s="77" t="str">
        <f t="shared" si="20"/>
        <v/>
      </c>
      <c r="AH278" s="77" t="str">
        <f t="shared" si="21"/>
        <v/>
      </c>
      <c r="AI278" s="35">
        <f t="shared" si="22"/>
        <v>0</v>
      </c>
      <c r="AJ278" s="35">
        <f t="shared" si="23"/>
        <v>0</v>
      </c>
      <c r="AK278" s="35">
        <f t="shared" si="24"/>
        <v>0</v>
      </c>
      <c r="AL278" s="35">
        <f t="shared" si="25"/>
        <v>0</v>
      </c>
      <c r="AM278" s="35" t="n"/>
      <c r="AN278" s="44" t="str">
        <f t="shared" si="26"/>
        <v/>
      </c>
      <c r="AO278" s="44" t="str">
        <f t="shared" si="27"/>
        <v/>
      </c>
      <c r="AP278" s="35" t="str">
        <f>IF('DQE marché-cadre'!$D281="","",'DQE marché-cadre'!$D281)</f>
        <v/>
      </c>
      <c r="AQ278" s="35" t="str">
        <f>IF('DQE marché-cadre'!$E281="","",'DQE marché-cadre'!$E281)</f>
        <v/>
      </c>
      <c r="AR278" s="77" t="str">
        <f>DQE!$F281</f>
        <v/>
      </c>
      <c r="AS278" s="77" t="str">
        <f>BPDE!$G281</f>
        <v/>
      </c>
      <c r="AT278" s="35" t="str">
        <f t="shared" si="28"/>
        <v/>
      </c>
    </row>
    <row r="279">
      <c r="A279" s="35" t="str">
        <f>IF(BPU!$A282="","",BPU!$A282)</f>
        <v/>
      </c>
      <c r="B279" s="44" t="str">
        <f>IF(BPU!$B282="","",BPU!$B282)</f>
        <v/>
      </c>
      <c r="C279" s="35" t="str">
        <f>IF(BPU!$C282="","",BPU!$C282)</f>
        <v/>
      </c>
      <c r="D279" s="44" t="str">
        <f>IF(DQE!$D282="","",DQE!$D282)</f>
        <v/>
      </c>
      <c r="E279" s="37" t="str">
        <f>IF(BPU!$D282="","",BPU!$D282)</f>
        <v/>
      </c>
      <c r="F279" s="35" t="str">
        <f t="shared" si="0"/>
        <v/>
      </c>
      <c r="G279" s="44" t="str">
        <f t="shared" si="1"/>
        <v/>
      </c>
      <c r="H279" s="36" t="n"/>
      <c r="I279" s="23" t="n"/>
      <c r="J279" s="36" t="n"/>
      <c r="K279" s="36" t="n"/>
      <c r="L279" s="44" t="str">
        <f t="shared" si="2"/>
        <v/>
      </c>
      <c r="M279" s="35" t="str">
        <f t="shared" si="3"/>
        <v/>
      </c>
      <c r="N279" s="35" t="str">
        <f t="shared" si="4"/>
        <v/>
      </c>
      <c r="O279" s="35" t="str">
        <f t="shared" si="5"/>
        <v/>
      </c>
      <c r="P279" s="35" t="str">
        <f t="shared" si="6"/>
        <v/>
      </c>
      <c r="Q279" s="35" t="str">
        <f t="shared" si="7"/>
        <v/>
      </c>
      <c r="R279" s="35" t="str">
        <f t="shared" si="8"/>
        <v/>
      </c>
      <c r="S279" s="35" t="str">
        <f t="shared" si="9"/>
        <v/>
      </c>
      <c r="T279" s="35" t="str">
        <f t="shared" si="10"/>
        <v/>
      </c>
      <c r="U279" s="35" t="str">
        <f t="shared" si="11"/>
        <v/>
      </c>
      <c r="V279" s="35" t="str">
        <f t="shared" si="12"/>
        <v/>
      </c>
      <c r="W279" s="77" t="str">
        <f t="shared" si="13"/>
        <v/>
      </c>
      <c r="X279" s="35" t="str">
        <f t="shared" si="14"/>
        <v/>
      </c>
      <c r="Y279" s="35" t="str">
        <f t="shared" si="15"/>
        <v/>
      </c>
      <c r="Z279" s="35" t="str">
        <f t="shared" si="16"/>
        <v/>
      </c>
      <c r="AA279" s="35" t="str">
        <f t="shared" si="17"/>
        <v/>
      </c>
      <c r="AB279" s="77">
        <f t="shared" si="29"/>
        <v>6336</v>
      </c>
      <c r="AC279" s="77">
        <f t="shared" si="30"/>
        <v>0</v>
      </c>
      <c r="AD279" s="77">
        <f t="shared" si="31"/>
        <v>0</v>
      </c>
      <c r="AE279" s="78" t="str">
        <f t="shared" si="18"/>
        <v/>
      </c>
      <c r="AF279" s="35" t="str">
        <f t="shared" si="19"/>
        <v/>
      </c>
      <c r="AG279" s="77" t="str">
        <f t="shared" si="20"/>
        <v/>
      </c>
      <c r="AH279" s="77" t="str">
        <f t="shared" si="21"/>
        <v/>
      </c>
      <c r="AI279" s="35">
        <f t="shared" si="22"/>
        <v>0</v>
      </c>
      <c r="AJ279" s="35">
        <f t="shared" si="23"/>
        <v>0</v>
      </c>
      <c r="AK279" s="35">
        <f t="shared" si="24"/>
        <v>0</v>
      </c>
      <c r="AL279" s="35">
        <f t="shared" si="25"/>
        <v>0</v>
      </c>
      <c r="AM279" s="35" t="n"/>
      <c r="AN279" s="44" t="str">
        <f t="shared" si="26"/>
        <v/>
      </c>
      <c r="AO279" s="44" t="str">
        <f t="shared" si="27"/>
        <v/>
      </c>
      <c r="AP279" s="35" t="str">
        <f>IF('DQE marché-cadre'!$D282="","",'DQE marché-cadre'!$D282)</f>
        <v/>
      </c>
      <c r="AQ279" s="35" t="str">
        <f>IF('DQE marché-cadre'!$E282="","",'DQE marché-cadre'!$E282)</f>
        <v/>
      </c>
      <c r="AR279" s="77" t="str">
        <f>DQE!$F282</f>
        <v/>
      </c>
      <c r="AS279" s="77" t="str">
        <f>BPDE!$G282</f>
        <v/>
      </c>
      <c r="AT279" s="35" t="str">
        <f t="shared" si="28"/>
        <v/>
      </c>
    </row>
    <row r="280">
      <c r="A280" s="35" t="str">
        <f>IF(BPU!$A283="","",BPU!$A283)</f>
        <v/>
      </c>
      <c r="B280" s="44" t="str">
        <f>IF(BPU!$B283="","",BPU!$B283)</f>
        <v/>
      </c>
      <c r="C280" s="35" t="str">
        <f>IF(BPU!$C283="","",BPU!$C283)</f>
        <v/>
      </c>
      <c r="D280" s="44" t="str">
        <f>IF(DQE!$D283="","",DQE!$D283)</f>
        <v/>
      </c>
      <c r="E280" s="37" t="str">
        <f>IF(BPU!$D283="","",BPU!$D283)</f>
        <v/>
      </c>
      <c r="F280" s="35" t="str">
        <f t="shared" si="0"/>
        <v/>
      </c>
      <c r="G280" s="44" t="str">
        <f t="shared" si="1"/>
        <v/>
      </c>
      <c r="H280" s="36" t="n"/>
      <c r="I280" s="23" t="n"/>
      <c r="J280" s="36" t="n"/>
      <c r="K280" s="36" t="n"/>
      <c r="L280" s="44" t="str">
        <f t="shared" si="2"/>
        <v/>
      </c>
      <c r="M280" s="35" t="str">
        <f t="shared" si="3"/>
        <v/>
      </c>
      <c r="N280" s="35" t="str">
        <f t="shared" si="4"/>
        <v/>
      </c>
      <c r="O280" s="35" t="str">
        <f t="shared" si="5"/>
        <v/>
      </c>
      <c r="P280" s="35" t="str">
        <f t="shared" si="6"/>
        <v/>
      </c>
      <c r="Q280" s="35" t="str">
        <f t="shared" si="7"/>
        <v/>
      </c>
      <c r="R280" s="35" t="str">
        <f t="shared" si="8"/>
        <v/>
      </c>
      <c r="S280" s="35" t="str">
        <f t="shared" si="9"/>
        <v/>
      </c>
      <c r="T280" s="35" t="str">
        <f t="shared" si="10"/>
        <v/>
      </c>
      <c r="U280" s="35" t="str">
        <f t="shared" si="11"/>
        <v/>
      </c>
      <c r="V280" s="35" t="str">
        <f t="shared" si="12"/>
        <v/>
      </c>
      <c r="W280" s="77" t="str">
        <f t="shared" si="13"/>
        <v/>
      </c>
      <c r="X280" s="35" t="str">
        <f t="shared" si="14"/>
        <v/>
      </c>
      <c r="Y280" s="35" t="str">
        <f t="shared" si="15"/>
        <v/>
      </c>
      <c r="Z280" s="35" t="str">
        <f t="shared" si="16"/>
        <v/>
      </c>
      <c r="AA280" s="35" t="str">
        <f t="shared" si="17"/>
        <v/>
      </c>
      <c r="AB280" s="77">
        <f t="shared" si="29"/>
        <v>6336</v>
      </c>
      <c r="AC280" s="77">
        <f t="shared" si="30"/>
        <v>0</v>
      </c>
      <c r="AD280" s="77">
        <f t="shared" si="31"/>
        <v>0</v>
      </c>
      <c r="AE280" s="78" t="str">
        <f t="shared" si="18"/>
        <v/>
      </c>
      <c r="AF280" s="35" t="str">
        <f t="shared" si="19"/>
        <v/>
      </c>
      <c r="AG280" s="77" t="str">
        <f t="shared" si="20"/>
        <v/>
      </c>
      <c r="AH280" s="77" t="str">
        <f t="shared" si="21"/>
        <v/>
      </c>
      <c r="AI280" s="35">
        <f t="shared" si="22"/>
        <v>0</v>
      </c>
      <c r="AJ280" s="35">
        <f t="shared" si="23"/>
        <v>0</v>
      </c>
      <c r="AK280" s="35">
        <f t="shared" si="24"/>
        <v>0</v>
      </c>
      <c r="AL280" s="35">
        <f t="shared" si="25"/>
        <v>0</v>
      </c>
      <c r="AM280" s="35" t="n"/>
      <c r="AN280" s="44" t="str">
        <f t="shared" si="26"/>
        <v/>
      </c>
      <c r="AO280" s="44" t="str">
        <f t="shared" si="27"/>
        <v/>
      </c>
      <c r="AP280" s="35" t="str">
        <f>IF('DQE marché-cadre'!$D283="","",'DQE marché-cadre'!$D283)</f>
        <v/>
      </c>
      <c r="AQ280" s="35" t="str">
        <f>IF('DQE marché-cadre'!$E283="","",'DQE marché-cadre'!$E283)</f>
        <v/>
      </c>
      <c r="AR280" s="77" t="str">
        <f>DQE!$F283</f>
        <v/>
      </c>
      <c r="AS280" s="77" t="str">
        <f>BPDE!$G283</f>
        <v/>
      </c>
      <c r="AT280" s="35" t="str">
        <f t="shared" si="28"/>
        <v/>
      </c>
    </row>
    <row r="281">
      <c r="A281" s="35" t="str">
        <f>IF(BPU!$A284="","",BPU!$A284)</f>
        <v/>
      </c>
      <c r="B281" s="44" t="str">
        <f>IF(BPU!$B284="","",BPU!$B284)</f>
        <v/>
      </c>
      <c r="C281" s="35" t="str">
        <f>IF(BPU!$C284="","",BPU!$C284)</f>
        <v/>
      </c>
      <c r="D281" s="44" t="str">
        <f>IF(DQE!$D284="","",DQE!$D284)</f>
        <v/>
      </c>
      <c r="E281" s="37" t="str">
        <f>IF(BPU!$D284="","",BPU!$D284)</f>
        <v/>
      </c>
      <c r="F281" s="35" t="str">
        <f t="shared" si="0"/>
        <v/>
      </c>
      <c r="G281" s="44" t="str">
        <f t="shared" si="1"/>
        <v/>
      </c>
      <c r="H281" s="36" t="n"/>
      <c r="I281" s="23" t="n"/>
      <c r="J281" s="36" t="n"/>
      <c r="K281" s="36" t="n"/>
      <c r="L281" s="44" t="str">
        <f t="shared" si="2"/>
        <v/>
      </c>
      <c r="M281" s="35" t="str">
        <f t="shared" si="3"/>
        <v/>
      </c>
      <c r="N281" s="35" t="str">
        <f t="shared" si="4"/>
        <v/>
      </c>
      <c r="O281" s="35" t="str">
        <f t="shared" si="5"/>
        <v/>
      </c>
      <c r="P281" s="35" t="str">
        <f t="shared" si="6"/>
        <v/>
      </c>
      <c r="Q281" s="35" t="str">
        <f t="shared" si="7"/>
        <v/>
      </c>
      <c r="R281" s="35" t="str">
        <f t="shared" si="8"/>
        <v/>
      </c>
      <c r="S281" s="35" t="str">
        <f t="shared" si="9"/>
        <v/>
      </c>
      <c r="T281" s="35" t="str">
        <f t="shared" si="10"/>
        <v/>
      </c>
      <c r="U281" s="35" t="str">
        <f t="shared" si="11"/>
        <v/>
      </c>
      <c r="V281" s="35" t="str">
        <f t="shared" si="12"/>
        <v/>
      </c>
      <c r="W281" s="77" t="str">
        <f t="shared" si="13"/>
        <v/>
      </c>
      <c r="X281" s="35" t="str">
        <f t="shared" si="14"/>
        <v/>
      </c>
      <c r="Y281" s="35" t="str">
        <f t="shared" si="15"/>
        <v/>
      </c>
      <c r="Z281" s="35" t="str">
        <f t="shared" si="16"/>
        <v/>
      </c>
      <c r="AA281" s="35" t="str">
        <f t="shared" si="17"/>
        <v/>
      </c>
      <c r="AB281" s="77">
        <f t="shared" si="29"/>
        <v>6336</v>
      </c>
      <c r="AC281" s="77">
        <f t="shared" si="30"/>
        <v>0</v>
      </c>
      <c r="AD281" s="77">
        <f t="shared" si="31"/>
        <v>0</v>
      </c>
      <c r="AE281" s="78" t="str">
        <f t="shared" si="18"/>
        <v/>
      </c>
      <c r="AF281" s="35" t="str">
        <f t="shared" si="19"/>
        <v/>
      </c>
      <c r="AG281" s="77" t="str">
        <f t="shared" si="20"/>
        <v/>
      </c>
      <c r="AH281" s="77" t="str">
        <f t="shared" si="21"/>
        <v/>
      </c>
      <c r="AI281" s="35">
        <f t="shared" si="22"/>
        <v>0</v>
      </c>
      <c r="AJ281" s="35">
        <f t="shared" si="23"/>
        <v>0</v>
      </c>
      <c r="AK281" s="35">
        <f t="shared" si="24"/>
        <v>0</v>
      </c>
      <c r="AL281" s="35">
        <f t="shared" si="25"/>
        <v>0</v>
      </c>
      <c r="AM281" s="35" t="n"/>
      <c r="AN281" s="44" t="str">
        <f t="shared" si="26"/>
        <v/>
      </c>
      <c r="AO281" s="44" t="str">
        <f t="shared" si="27"/>
        <v/>
      </c>
      <c r="AP281" s="35" t="str">
        <f>IF('DQE marché-cadre'!$D284="","",'DQE marché-cadre'!$D284)</f>
        <v/>
      </c>
      <c r="AQ281" s="35" t="str">
        <f>IF('DQE marché-cadre'!$E284="","",'DQE marché-cadre'!$E284)</f>
        <v/>
      </c>
      <c r="AR281" s="77" t="str">
        <f>DQE!$F284</f>
        <v/>
      </c>
      <c r="AS281" s="77" t="str">
        <f>BPDE!$G284</f>
        <v/>
      </c>
      <c r="AT281" s="35" t="str">
        <f t="shared" si="28"/>
        <v/>
      </c>
    </row>
    <row r="282">
      <c r="A282" s="35" t="str">
        <f>IF(BPU!$A285="","",BPU!$A285)</f>
        <v/>
      </c>
      <c r="B282" s="44" t="str">
        <f>IF(BPU!$B285="","",BPU!$B285)</f>
        <v/>
      </c>
      <c r="C282" s="35" t="str">
        <f>IF(BPU!$C285="","",BPU!$C285)</f>
        <v/>
      </c>
      <c r="D282" s="44" t="str">
        <f>IF(DQE!$D285="","",DQE!$D285)</f>
        <v/>
      </c>
      <c r="E282" s="37" t="str">
        <f>IF(BPU!$D285="","",BPU!$D285)</f>
        <v/>
      </c>
      <c r="F282" s="35" t="str">
        <f t="shared" si="0"/>
        <v/>
      </c>
      <c r="G282" s="44" t="str">
        <f t="shared" si="1"/>
        <v/>
      </c>
      <c r="H282" s="36" t="n"/>
      <c r="I282" s="23" t="n"/>
      <c r="J282" s="36" t="n"/>
      <c r="K282" s="36" t="n"/>
      <c r="L282" s="44" t="str">
        <f t="shared" si="2"/>
        <v/>
      </c>
      <c r="M282" s="35" t="str">
        <f t="shared" si="3"/>
        <v/>
      </c>
      <c r="N282" s="35" t="str">
        <f t="shared" si="4"/>
        <v/>
      </c>
      <c r="O282" s="35" t="str">
        <f t="shared" si="5"/>
        <v/>
      </c>
      <c r="P282" s="35" t="str">
        <f t="shared" si="6"/>
        <v/>
      </c>
      <c r="Q282" s="35" t="str">
        <f t="shared" si="7"/>
        <v/>
      </c>
      <c r="R282" s="35" t="str">
        <f t="shared" si="8"/>
        <v/>
      </c>
      <c r="S282" s="35" t="str">
        <f t="shared" si="9"/>
        <v/>
      </c>
      <c r="T282" s="35" t="str">
        <f t="shared" si="10"/>
        <v/>
      </c>
      <c r="U282" s="35" t="str">
        <f t="shared" si="11"/>
        <v/>
      </c>
      <c r="V282" s="35" t="str">
        <f t="shared" si="12"/>
        <v/>
      </c>
      <c r="W282" s="77" t="str">
        <f t="shared" si="13"/>
        <v/>
      </c>
      <c r="X282" s="35" t="str">
        <f t="shared" si="14"/>
        <v/>
      </c>
      <c r="Y282" s="35" t="str">
        <f t="shared" si="15"/>
        <v/>
      </c>
      <c r="Z282" s="35" t="str">
        <f t="shared" si="16"/>
        <v/>
      </c>
      <c r="AA282" s="35" t="str">
        <f t="shared" si="17"/>
        <v/>
      </c>
      <c r="AB282" s="77">
        <f t="shared" si="29"/>
        <v>6336</v>
      </c>
      <c r="AC282" s="77">
        <f t="shared" si="30"/>
        <v>0</v>
      </c>
      <c r="AD282" s="77">
        <f t="shared" si="31"/>
        <v>0</v>
      </c>
      <c r="AE282" s="78" t="str">
        <f t="shared" si="18"/>
        <v/>
      </c>
      <c r="AF282" s="35" t="str">
        <f t="shared" si="19"/>
        <v/>
      </c>
      <c r="AG282" s="77" t="str">
        <f t="shared" si="20"/>
        <v/>
      </c>
      <c r="AH282" s="77" t="str">
        <f t="shared" si="21"/>
        <v/>
      </c>
      <c r="AI282" s="35">
        <f t="shared" si="22"/>
        <v>0</v>
      </c>
      <c r="AJ282" s="35">
        <f t="shared" si="23"/>
        <v>0</v>
      </c>
      <c r="AK282" s="35">
        <f t="shared" si="24"/>
        <v>0</v>
      </c>
      <c r="AL282" s="35">
        <f t="shared" si="25"/>
        <v>0</v>
      </c>
      <c r="AM282" s="35" t="n"/>
      <c r="AN282" s="44" t="str">
        <f t="shared" si="26"/>
        <v/>
      </c>
      <c r="AO282" s="44" t="str">
        <f t="shared" si="27"/>
        <v/>
      </c>
      <c r="AP282" s="35" t="str">
        <f>IF('DQE marché-cadre'!$D285="","",'DQE marché-cadre'!$D285)</f>
        <v/>
      </c>
      <c r="AQ282" s="35" t="str">
        <f>IF('DQE marché-cadre'!$E285="","",'DQE marché-cadre'!$E285)</f>
        <v/>
      </c>
      <c r="AR282" s="77" t="str">
        <f>DQE!$F285</f>
        <v/>
      </c>
      <c r="AS282" s="77" t="str">
        <f>BPDE!$G285</f>
        <v/>
      </c>
      <c r="AT282" s="35" t="str">
        <f t="shared" si="28"/>
        <v/>
      </c>
    </row>
    <row r="283">
      <c r="A283" s="35" t="str">
        <f>IF(BPU!$A286="","",BPU!$A286)</f>
        <v/>
      </c>
      <c r="B283" s="44" t="str">
        <f>IF(BPU!$B286="","",BPU!$B286)</f>
        <v/>
      </c>
      <c r="C283" s="35" t="str">
        <f>IF(BPU!$C286="","",BPU!$C286)</f>
        <v/>
      </c>
      <c r="D283" s="44" t="str">
        <f>IF(DQE!$D286="","",DQE!$D286)</f>
        <v/>
      </c>
      <c r="E283" s="37" t="str">
        <f>IF(BPU!$D286="","",BPU!$D286)</f>
        <v/>
      </c>
      <c r="F283" s="35" t="str">
        <f t="shared" si="0"/>
        <v/>
      </c>
      <c r="G283" s="44" t="str">
        <f t="shared" si="1"/>
        <v/>
      </c>
      <c r="H283" s="36" t="n"/>
      <c r="I283" s="23" t="n"/>
      <c r="J283" s="36" t="n"/>
      <c r="K283" s="36" t="n"/>
      <c r="L283" s="44" t="str">
        <f t="shared" si="2"/>
        <v/>
      </c>
      <c r="M283" s="35" t="str">
        <f t="shared" si="3"/>
        <v/>
      </c>
      <c r="N283" s="35" t="str">
        <f t="shared" si="4"/>
        <v/>
      </c>
      <c r="O283" s="35" t="str">
        <f t="shared" si="5"/>
        <v/>
      </c>
      <c r="P283" s="35" t="str">
        <f t="shared" si="6"/>
        <v/>
      </c>
      <c r="Q283" s="35" t="str">
        <f t="shared" si="7"/>
        <v/>
      </c>
      <c r="R283" s="35" t="str">
        <f t="shared" si="8"/>
        <v/>
      </c>
      <c r="S283" s="35" t="str">
        <f t="shared" si="9"/>
        <v/>
      </c>
      <c r="T283" s="35" t="str">
        <f t="shared" si="10"/>
        <v/>
      </c>
      <c r="U283" s="35" t="str">
        <f t="shared" si="11"/>
        <v/>
      </c>
      <c r="V283" s="35" t="str">
        <f t="shared" si="12"/>
        <v/>
      </c>
      <c r="W283" s="77" t="str">
        <f t="shared" si="13"/>
        <v/>
      </c>
      <c r="X283" s="35" t="str">
        <f t="shared" si="14"/>
        <v/>
      </c>
      <c r="Y283" s="35" t="str">
        <f t="shared" si="15"/>
        <v/>
      </c>
      <c r="Z283" s="35" t="str">
        <f t="shared" si="16"/>
        <v/>
      </c>
      <c r="AA283" s="35" t="str">
        <f t="shared" si="17"/>
        <v/>
      </c>
      <c r="AB283" s="77">
        <f t="shared" si="29"/>
        <v>6336</v>
      </c>
      <c r="AC283" s="77">
        <f t="shared" si="30"/>
        <v>0</v>
      </c>
      <c r="AD283" s="77">
        <f t="shared" si="31"/>
        <v>0</v>
      </c>
      <c r="AE283" s="78" t="str">
        <f t="shared" si="18"/>
        <v/>
      </c>
      <c r="AF283" s="35" t="str">
        <f t="shared" si="19"/>
        <v/>
      </c>
      <c r="AG283" s="77" t="str">
        <f t="shared" si="20"/>
        <v/>
      </c>
      <c r="AH283" s="77" t="str">
        <f t="shared" si="21"/>
        <v/>
      </c>
      <c r="AI283" s="35">
        <f t="shared" si="22"/>
        <v>0</v>
      </c>
      <c r="AJ283" s="35">
        <f t="shared" si="23"/>
        <v>0</v>
      </c>
      <c r="AK283" s="35">
        <f t="shared" si="24"/>
        <v>0</v>
      </c>
      <c r="AL283" s="35">
        <f t="shared" si="25"/>
        <v>0</v>
      </c>
      <c r="AM283" s="35" t="n"/>
      <c r="AN283" s="44" t="str">
        <f t="shared" si="26"/>
        <v/>
      </c>
      <c r="AO283" s="44" t="str">
        <f t="shared" si="27"/>
        <v/>
      </c>
      <c r="AP283" s="35" t="str">
        <f>IF('DQE marché-cadre'!$D286="","",'DQE marché-cadre'!$D286)</f>
        <v/>
      </c>
      <c r="AQ283" s="35" t="str">
        <f>IF('DQE marché-cadre'!$E286="","",'DQE marché-cadre'!$E286)</f>
        <v/>
      </c>
      <c r="AR283" s="77" t="str">
        <f>DQE!$F286</f>
        <v/>
      </c>
      <c r="AS283" s="77" t="str">
        <f>BPDE!$G286</f>
        <v/>
      </c>
      <c r="AT283" s="35" t="str">
        <f t="shared" si="28"/>
        <v/>
      </c>
    </row>
    <row r="284">
      <c r="A284" s="35" t="str">
        <f>IF(BPU!$A287="","",BPU!$A287)</f>
        <v/>
      </c>
      <c r="B284" s="44" t="str">
        <f>IF(BPU!$B287="","",BPU!$B287)</f>
        <v/>
      </c>
      <c r="C284" s="35" t="str">
        <f>IF(BPU!$C287="","",BPU!$C287)</f>
        <v/>
      </c>
      <c r="D284" s="44" t="str">
        <f>IF(DQE!$D287="","",DQE!$D287)</f>
        <v/>
      </c>
      <c r="E284" s="37" t="str">
        <f>IF(BPU!$D287="","",BPU!$D287)</f>
        <v/>
      </c>
      <c r="F284" s="35" t="str">
        <f t="shared" si="0"/>
        <v/>
      </c>
      <c r="G284" s="44" t="str">
        <f t="shared" si="1"/>
        <v/>
      </c>
      <c r="H284" s="36" t="n"/>
      <c r="I284" s="23" t="n"/>
      <c r="J284" s="36" t="n"/>
      <c r="K284" s="36" t="n"/>
      <c r="L284" s="44" t="str">
        <f t="shared" si="2"/>
        <v/>
      </c>
      <c r="M284" s="35" t="str">
        <f t="shared" si="3"/>
        <v/>
      </c>
      <c r="N284" s="35" t="str">
        <f t="shared" si="4"/>
        <v/>
      </c>
      <c r="O284" s="35" t="str">
        <f t="shared" si="5"/>
        <v/>
      </c>
      <c r="P284" s="35" t="str">
        <f t="shared" si="6"/>
        <v/>
      </c>
      <c r="Q284" s="35" t="str">
        <f t="shared" si="7"/>
        <v/>
      </c>
      <c r="R284" s="35" t="str">
        <f t="shared" si="8"/>
        <v/>
      </c>
      <c r="S284" s="35" t="str">
        <f t="shared" si="9"/>
        <v/>
      </c>
      <c r="T284" s="35" t="str">
        <f t="shared" si="10"/>
        <v/>
      </c>
      <c r="U284" s="35" t="str">
        <f t="shared" si="11"/>
        <v/>
      </c>
      <c r="V284" s="35" t="str">
        <f t="shared" si="12"/>
        <v/>
      </c>
      <c r="W284" s="77" t="str">
        <f t="shared" si="13"/>
        <v/>
      </c>
      <c r="X284" s="35" t="str">
        <f t="shared" si="14"/>
        <v/>
      </c>
      <c r="Y284" s="35" t="str">
        <f t="shared" si="15"/>
        <v/>
      </c>
      <c r="Z284" s="35" t="str">
        <f t="shared" si="16"/>
        <v/>
      </c>
      <c r="AA284" s="35" t="str">
        <f t="shared" si="17"/>
        <v/>
      </c>
      <c r="AB284" s="77">
        <f t="shared" si="29"/>
        <v>6336</v>
      </c>
      <c r="AC284" s="77">
        <f t="shared" si="30"/>
        <v>0</v>
      </c>
      <c r="AD284" s="77">
        <f t="shared" si="31"/>
        <v>0</v>
      </c>
      <c r="AE284" s="78" t="str">
        <f t="shared" si="18"/>
        <v/>
      </c>
      <c r="AF284" s="35" t="str">
        <f t="shared" si="19"/>
        <v/>
      </c>
      <c r="AG284" s="77" t="str">
        <f t="shared" si="20"/>
        <v/>
      </c>
      <c r="AH284" s="77" t="str">
        <f t="shared" si="21"/>
        <v/>
      </c>
      <c r="AI284" s="35">
        <f t="shared" si="22"/>
        <v>0</v>
      </c>
      <c r="AJ284" s="35">
        <f t="shared" si="23"/>
        <v>0</v>
      </c>
      <c r="AK284" s="35">
        <f t="shared" si="24"/>
        <v>0</v>
      </c>
      <c r="AL284" s="35">
        <f t="shared" si="25"/>
        <v>0</v>
      </c>
      <c r="AM284" s="35" t="n"/>
      <c r="AN284" s="44" t="str">
        <f t="shared" si="26"/>
        <v/>
      </c>
      <c r="AO284" s="44" t="str">
        <f t="shared" si="27"/>
        <v/>
      </c>
      <c r="AP284" s="35" t="str">
        <f>IF('DQE marché-cadre'!$D287="","",'DQE marché-cadre'!$D287)</f>
        <v/>
      </c>
      <c r="AQ284" s="35" t="str">
        <f>IF('DQE marché-cadre'!$E287="","",'DQE marché-cadre'!$E287)</f>
        <v/>
      </c>
      <c r="AR284" s="77" t="str">
        <f>DQE!$F287</f>
        <v/>
      </c>
      <c r="AS284" s="77" t="str">
        <f>BPDE!$G287</f>
        <v/>
      </c>
      <c r="AT284" s="35" t="str">
        <f t="shared" si="28"/>
        <v/>
      </c>
    </row>
    <row r="285">
      <c r="A285" s="35" t="str">
        <f>IF(BPU!$A288="","",BPU!$A288)</f>
        <v/>
      </c>
      <c r="B285" s="44" t="str">
        <f>IF(BPU!$B288="","",BPU!$B288)</f>
        <v/>
      </c>
      <c r="C285" s="35" t="str">
        <f>IF(BPU!$C288="","",BPU!$C288)</f>
        <v/>
      </c>
      <c r="D285" s="44" t="str">
        <f>IF(DQE!$D288="","",DQE!$D288)</f>
        <v/>
      </c>
      <c r="E285" s="37" t="str">
        <f>IF(BPU!$D288="","",BPU!$D288)</f>
        <v/>
      </c>
      <c r="F285" s="35" t="str">
        <f t="shared" si="0"/>
        <v/>
      </c>
      <c r="G285" s="44" t="str">
        <f t="shared" si="1"/>
        <v/>
      </c>
      <c r="H285" s="36" t="n"/>
      <c r="I285" s="23" t="n"/>
      <c r="J285" s="36" t="n"/>
      <c r="K285" s="36" t="n"/>
      <c r="L285" s="44" t="str">
        <f t="shared" si="2"/>
        <v/>
      </c>
      <c r="M285" s="35" t="str">
        <f t="shared" si="3"/>
        <v/>
      </c>
      <c r="N285" s="35" t="str">
        <f t="shared" si="4"/>
        <v/>
      </c>
      <c r="O285" s="35" t="str">
        <f t="shared" si="5"/>
        <v/>
      </c>
      <c r="P285" s="35" t="str">
        <f t="shared" si="6"/>
        <v/>
      </c>
      <c r="Q285" s="35" t="str">
        <f t="shared" si="7"/>
        <v/>
      </c>
      <c r="R285" s="35" t="str">
        <f t="shared" si="8"/>
        <v/>
      </c>
      <c r="S285" s="35" t="str">
        <f t="shared" si="9"/>
        <v/>
      </c>
      <c r="T285" s="35" t="str">
        <f t="shared" si="10"/>
        <v/>
      </c>
      <c r="U285" s="35" t="str">
        <f t="shared" si="11"/>
        <v/>
      </c>
      <c r="V285" s="35" t="str">
        <f t="shared" si="12"/>
        <v/>
      </c>
      <c r="W285" s="77" t="str">
        <f t="shared" si="13"/>
        <v/>
      </c>
      <c r="X285" s="35" t="str">
        <f t="shared" si="14"/>
        <v/>
      </c>
      <c r="Y285" s="35" t="str">
        <f t="shared" si="15"/>
        <v/>
      </c>
      <c r="Z285" s="35" t="str">
        <f t="shared" si="16"/>
        <v/>
      </c>
      <c r="AA285" s="35" t="str">
        <f t="shared" si="17"/>
        <v/>
      </c>
      <c r="AB285" s="77">
        <f t="shared" si="29"/>
        <v>6336</v>
      </c>
      <c r="AC285" s="77">
        <f t="shared" si="30"/>
        <v>0</v>
      </c>
      <c r="AD285" s="77">
        <f t="shared" si="31"/>
        <v>0</v>
      </c>
      <c r="AE285" s="78" t="str">
        <f t="shared" si="18"/>
        <v/>
      </c>
      <c r="AF285" s="35" t="str">
        <f t="shared" si="19"/>
        <v/>
      </c>
      <c r="AG285" s="77" t="str">
        <f t="shared" si="20"/>
        <v/>
      </c>
      <c r="AH285" s="77" t="str">
        <f t="shared" si="21"/>
        <v/>
      </c>
      <c r="AI285" s="35">
        <f t="shared" si="22"/>
        <v>0</v>
      </c>
      <c r="AJ285" s="35">
        <f t="shared" si="23"/>
        <v>0</v>
      </c>
      <c r="AK285" s="35">
        <f t="shared" si="24"/>
        <v>0</v>
      </c>
      <c r="AL285" s="35">
        <f t="shared" si="25"/>
        <v>0</v>
      </c>
      <c r="AM285" s="35" t="n"/>
      <c r="AN285" s="44" t="str">
        <f t="shared" si="26"/>
        <v/>
      </c>
      <c r="AO285" s="44" t="str">
        <f t="shared" si="27"/>
        <v/>
      </c>
      <c r="AP285" s="35" t="str">
        <f>IF('DQE marché-cadre'!$D288="","",'DQE marché-cadre'!$D288)</f>
        <v/>
      </c>
      <c r="AQ285" s="35" t="str">
        <f>IF('DQE marché-cadre'!$E288="","",'DQE marché-cadre'!$E288)</f>
        <v/>
      </c>
      <c r="AR285" s="77" t="str">
        <f>DQE!$F288</f>
        <v/>
      </c>
      <c r="AS285" s="77" t="str">
        <f>BPDE!$G288</f>
        <v/>
      </c>
      <c r="AT285" s="35" t="str">
        <f t="shared" si="28"/>
        <v/>
      </c>
    </row>
    <row r="286">
      <c r="A286" s="35" t="str">
        <f>IF(BPU!$A289="","",BPU!$A289)</f>
        <v/>
      </c>
      <c r="B286" s="44" t="str">
        <f>IF(BPU!$B289="","",BPU!$B289)</f>
        <v/>
      </c>
      <c r="C286" s="35" t="str">
        <f>IF(BPU!$C289="","",BPU!$C289)</f>
        <v/>
      </c>
      <c r="D286" s="44" t="str">
        <f>IF(DQE!$D289="","",DQE!$D289)</f>
        <v/>
      </c>
      <c r="E286" s="37" t="str">
        <f>IF(BPU!$D289="","",BPU!$D289)</f>
        <v/>
      </c>
      <c r="F286" s="35" t="str">
        <f t="shared" si="0"/>
        <v/>
      </c>
      <c r="G286" s="44" t="str">
        <f t="shared" si="1"/>
        <v/>
      </c>
      <c r="H286" s="36" t="n"/>
      <c r="I286" s="23" t="n"/>
      <c r="J286" s="36" t="n"/>
      <c r="K286" s="36" t="n"/>
      <c r="L286" s="44" t="str">
        <f t="shared" si="2"/>
        <v/>
      </c>
      <c r="M286" s="35" t="str">
        <f t="shared" si="3"/>
        <v/>
      </c>
      <c r="N286" s="35" t="str">
        <f t="shared" si="4"/>
        <v/>
      </c>
      <c r="O286" s="35" t="str">
        <f t="shared" si="5"/>
        <v/>
      </c>
      <c r="P286" s="35" t="str">
        <f t="shared" si="6"/>
        <v/>
      </c>
      <c r="Q286" s="35" t="str">
        <f t="shared" si="7"/>
        <v/>
      </c>
      <c r="R286" s="35" t="str">
        <f t="shared" si="8"/>
        <v/>
      </c>
      <c r="S286" s="35" t="str">
        <f t="shared" si="9"/>
        <v/>
      </c>
      <c r="T286" s="35" t="str">
        <f t="shared" si="10"/>
        <v/>
      </c>
      <c r="U286" s="35" t="str">
        <f t="shared" si="11"/>
        <v/>
      </c>
      <c r="V286" s="35" t="str">
        <f t="shared" si="12"/>
        <v/>
      </c>
      <c r="W286" s="77" t="str">
        <f t="shared" si="13"/>
        <v/>
      </c>
      <c r="X286" s="35" t="str">
        <f t="shared" si="14"/>
        <v/>
      </c>
      <c r="Y286" s="35" t="str">
        <f t="shared" si="15"/>
        <v/>
      </c>
      <c r="Z286" s="35" t="str">
        <f t="shared" si="16"/>
        <v/>
      </c>
      <c r="AA286" s="35" t="str">
        <f t="shared" si="17"/>
        <v/>
      </c>
      <c r="AB286" s="77">
        <f t="shared" si="29"/>
        <v>6336</v>
      </c>
      <c r="AC286" s="77">
        <f t="shared" si="30"/>
        <v>0</v>
      </c>
      <c r="AD286" s="77">
        <f t="shared" si="31"/>
        <v>0</v>
      </c>
      <c r="AE286" s="78" t="str">
        <f t="shared" si="18"/>
        <v/>
      </c>
      <c r="AF286" s="35" t="str">
        <f t="shared" si="19"/>
        <v/>
      </c>
      <c r="AG286" s="77" t="str">
        <f t="shared" si="20"/>
        <v/>
      </c>
      <c r="AH286" s="77" t="str">
        <f t="shared" si="21"/>
        <v/>
      </c>
      <c r="AI286" s="35">
        <f t="shared" si="22"/>
        <v>0</v>
      </c>
      <c r="AJ286" s="35">
        <f t="shared" si="23"/>
        <v>0</v>
      </c>
      <c r="AK286" s="35">
        <f t="shared" si="24"/>
        <v>0</v>
      </c>
      <c r="AL286" s="35">
        <f t="shared" si="25"/>
        <v>0</v>
      </c>
      <c r="AM286" s="35" t="n"/>
      <c r="AN286" s="44" t="str">
        <f t="shared" si="26"/>
        <v/>
      </c>
      <c r="AO286" s="44" t="str">
        <f t="shared" si="27"/>
        <v/>
      </c>
      <c r="AP286" s="35" t="str">
        <f>IF('DQE marché-cadre'!$D289="","",'DQE marché-cadre'!$D289)</f>
        <v/>
      </c>
      <c r="AQ286" s="35" t="str">
        <f>IF('DQE marché-cadre'!$E289="","",'DQE marché-cadre'!$E289)</f>
        <v/>
      </c>
      <c r="AR286" s="77" t="str">
        <f>DQE!$F289</f>
        <v/>
      </c>
      <c r="AS286" s="77" t="str">
        <f>BPDE!$G289</f>
        <v/>
      </c>
      <c r="AT286" s="35" t="str">
        <f t="shared" si="28"/>
        <v/>
      </c>
    </row>
    <row r="287">
      <c r="A287" s="35" t="str">
        <f>IF(BPU!$A290="","",BPU!$A290)</f>
        <v/>
      </c>
      <c r="B287" s="44" t="str">
        <f>IF(BPU!$B290="","",BPU!$B290)</f>
        <v/>
      </c>
      <c r="C287" s="35" t="str">
        <f>IF(BPU!$C290="","",BPU!$C290)</f>
        <v/>
      </c>
      <c r="D287" s="44" t="str">
        <f>IF(DQE!$D290="","",DQE!$D290)</f>
        <v/>
      </c>
      <c r="E287" s="37" t="str">
        <f>IF(BPU!$D290="","",BPU!$D290)</f>
        <v/>
      </c>
      <c r="F287" s="35" t="str">
        <f t="shared" si="0"/>
        <v/>
      </c>
      <c r="G287" s="44" t="str">
        <f t="shared" si="1"/>
        <v/>
      </c>
      <c r="H287" s="36" t="n"/>
      <c r="I287" s="23" t="n"/>
      <c r="J287" s="36" t="n"/>
      <c r="K287" s="36" t="n"/>
      <c r="L287" s="44" t="str">
        <f t="shared" si="2"/>
        <v/>
      </c>
      <c r="M287" s="35" t="str">
        <f t="shared" si="3"/>
        <v/>
      </c>
      <c r="N287" s="35" t="str">
        <f t="shared" si="4"/>
        <v/>
      </c>
      <c r="O287" s="35" t="str">
        <f t="shared" si="5"/>
        <v/>
      </c>
      <c r="P287" s="35" t="str">
        <f t="shared" si="6"/>
        <v/>
      </c>
      <c r="Q287" s="35" t="str">
        <f t="shared" si="7"/>
        <v/>
      </c>
      <c r="R287" s="35" t="str">
        <f t="shared" si="8"/>
        <v/>
      </c>
      <c r="S287" s="35" t="str">
        <f t="shared" si="9"/>
        <v/>
      </c>
      <c r="T287" s="35" t="str">
        <f t="shared" si="10"/>
        <v/>
      </c>
      <c r="U287" s="35" t="str">
        <f t="shared" si="11"/>
        <v/>
      </c>
      <c r="V287" s="35" t="str">
        <f t="shared" si="12"/>
        <v/>
      </c>
      <c r="W287" s="77" t="str">
        <f t="shared" si="13"/>
        <v/>
      </c>
      <c r="X287" s="35" t="str">
        <f t="shared" si="14"/>
        <v/>
      </c>
      <c r="Y287" s="35" t="str">
        <f t="shared" si="15"/>
        <v/>
      </c>
      <c r="Z287" s="35" t="str">
        <f t="shared" si="16"/>
        <v/>
      </c>
      <c r="AA287" s="35" t="str">
        <f t="shared" si="17"/>
        <v/>
      </c>
      <c r="AB287" s="77">
        <f t="shared" si="29"/>
        <v>6336</v>
      </c>
      <c r="AC287" s="77">
        <f t="shared" si="30"/>
        <v>0</v>
      </c>
      <c r="AD287" s="77">
        <f t="shared" si="31"/>
        <v>0</v>
      </c>
      <c r="AE287" s="78" t="str">
        <f t="shared" si="18"/>
        <v/>
      </c>
      <c r="AF287" s="35" t="str">
        <f t="shared" si="19"/>
        <v/>
      </c>
      <c r="AG287" s="77" t="str">
        <f t="shared" si="20"/>
        <v/>
      </c>
      <c r="AH287" s="77" t="str">
        <f t="shared" si="21"/>
        <v/>
      </c>
      <c r="AI287" s="35">
        <f t="shared" si="22"/>
        <v>0</v>
      </c>
      <c r="AJ287" s="35">
        <f t="shared" si="23"/>
        <v>0</v>
      </c>
      <c r="AK287" s="35">
        <f t="shared" si="24"/>
        <v>0</v>
      </c>
      <c r="AL287" s="35">
        <f t="shared" si="25"/>
        <v>0</v>
      </c>
      <c r="AM287" s="35" t="n"/>
      <c r="AN287" s="44" t="str">
        <f t="shared" si="26"/>
        <v/>
      </c>
      <c r="AO287" s="44" t="str">
        <f t="shared" si="27"/>
        <v/>
      </c>
      <c r="AP287" s="35" t="str">
        <f>IF('DQE marché-cadre'!$D290="","",'DQE marché-cadre'!$D290)</f>
        <v/>
      </c>
      <c r="AQ287" s="35" t="str">
        <f>IF('DQE marché-cadre'!$E290="","",'DQE marché-cadre'!$E290)</f>
        <v/>
      </c>
      <c r="AR287" s="77" t="str">
        <f>DQE!$F290</f>
        <v/>
      </c>
      <c r="AS287" s="77" t="str">
        <f>BPDE!$G290</f>
        <v/>
      </c>
      <c r="AT287" s="35" t="str">
        <f t="shared" si="28"/>
        <v/>
      </c>
    </row>
    <row r="288">
      <c r="A288" s="35" t="str">
        <f>IF(BPU!$A291="","",BPU!$A291)</f>
        <v/>
      </c>
      <c r="B288" s="44" t="str">
        <f>IF(BPU!$B291="","",BPU!$B291)</f>
        <v/>
      </c>
      <c r="C288" s="35" t="str">
        <f>IF(BPU!$C291="","",BPU!$C291)</f>
        <v/>
      </c>
      <c r="D288" s="44" t="str">
        <f>IF(DQE!$D291="","",DQE!$D291)</f>
        <v/>
      </c>
      <c r="E288" s="37" t="str">
        <f>IF(BPU!$D291="","",BPU!$D291)</f>
        <v/>
      </c>
      <c r="F288" s="35" t="str">
        <f t="shared" si="0"/>
        <v/>
      </c>
      <c r="G288" s="44" t="str">
        <f t="shared" si="1"/>
        <v/>
      </c>
      <c r="H288" s="36" t="n"/>
      <c r="I288" s="23" t="n"/>
      <c r="J288" s="36" t="n"/>
      <c r="K288" s="36" t="n"/>
      <c r="L288" s="44" t="str">
        <f t="shared" si="2"/>
        <v/>
      </c>
      <c r="M288" s="35" t="str">
        <f t="shared" si="3"/>
        <v/>
      </c>
      <c r="N288" s="35" t="str">
        <f t="shared" si="4"/>
        <v/>
      </c>
      <c r="O288" s="35" t="str">
        <f t="shared" si="5"/>
        <v/>
      </c>
      <c r="P288" s="35" t="str">
        <f t="shared" si="6"/>
        <v/>
      </c>
      <c r="Q288" s="35" t="str">
        <f t="shared" si="7"/>
        <v/>
      </c>
      <c r="R288" s="35" t="str">
        <f t="shared" si="8"/>
        <v/>
      </c>
      <c r="S288" s="35" t="str">
        <f t="shared" si="9"/>
        <v/>
      </c>
      <c r="T288" s="35" t="str">
        <f t="shared" si="10"/>
        <v/>
      </c>
      <c r="U288" s="35" t="str">
        <f t="shared" si="11"/>
        <v/>
      </c>
      <c r="V288" s="35" t="str">
        <f t="shared" si="12"/>
        <v/>
      </c>
      <c r="W288" s="77" t="str">
        <f t="shared" si="13"/>
        <v/>
      </c>
      <c r="X288" s="35" t="str">
        <f t="shared" si="14"/>
        <v/>
      </c>
      <c r="Y288" s="35" t="str">
        <f t="shared" si="15"/>
        <v/>
      </c>
      <c r="Z288" s="35" t="str">
        <f t="shared" si="16"/>
        <v/>
      </c>
      <c r="AA288" s="35" t="str">
        <f t="shared" si="17"/>
        <v/>
      </c>
      <c r="AB288" s="77">
        <f t="shared" si="29"/>
        <v>6336</v>
      </c>
      <c r="AC288" s="77">
        <f t="shared" si="30"/>
        <v>0</v>
      </c>
      <c r="AD288" s="77">
        <f t="shared" si="31"/>
        <v>0</v>
      </c>
      <c r="AE288" s="78" t="str">
        <f t="shared" si="18"/>
        <v/>
      </c>
      <c r="AF288" s="35" t="str">
        <f t="shared" si="19"/>
        <v/>
      </c>
      <c r="AG288" s="77" t="str">
        <f t="shared" si="20"/>
        <v/>
      </c>
      <c r="AH288" s="77" t="str">
        <f t="shared" si="21"/>
        <v/>
      </c>
      <c r="AI288" s="35">
        <f t="shared" si="22"/>
        <v>0</v>
      </c>
      <c r="AJ288" s="35">
        <f t="shared" si="23"/>
        <v>0</v>
      </c>
      <c r="AK288" s="35">
        <f t="shared" si="24"/>
        <v>0</v>
      </c>
      <c r="AL288" s="35">
        <f t="shared" si="25"/>
        <v>0</v>
      </c>
      <c r="AM288" s="35" t="n"/>
      <c r="AN288" s="44" t="str">
        <f t="shared" si="26"/>
        <v/>
      </c>
      <c r="AO288" s="44" t="str">
        <f t="shared" si="27"/>
        <v/>
      </c>
      <c r="AP288" s="35" t="str">
        <f>IF('DQE marché-cadre'!$D291="","",'DQE marché-cadre'!$D291)</f>
        <v/>
      </c>
      <c r="AQ288" s="35" t="str">
        <f>IF('DQE marché-cadre'!$E291="","",'DQE marché-cadre'!$E291)</f>
        <v/>
      </c>
      <c r="AR288" s="77" t="str">
        <f>DQE!$F291</f>
        <v/>
      </c>
      <c r="AS288" s="77" t="str">
        <f>BPDE!$G291</f>
        <v/>
      </c>
      <c r="AT288" s="35" t="str">
        <f t="shared" si="28"/>
        <v/>
      </c>
    </row>
    <row r="289">
      <c r="A289" s="35" t="str">
        <f>IF(BPU!$A292="","",BPU!$A292)</f>
        <v/>
      </c>
      <c r="B289" s="44" t="str">
        <f>IF(BPU!$B292="","",BPU!$B292)</f>
        <v/>
      </c>
      <c r="C289" s="35" t="str">
        <f>IF(BPU!$C292="","",BPU!$C292)</f>
        <v/>
      </c>
      <c r="D289" s="44" t="str">
        <f>IF(DQE!$D292="","",DQE!$D292)</f>
        <v/>
      </c>
      <c r="E289" s="37" t="str">
        <f>IF(BPU!$D292="","",BPU!$D292)</f>
        <v/>
      </c>
      <c r="F289" s="35" t="str">
        <f t="shared" si="0"/>
        <v/>
      </c>
      <c r="G289" s="44" t="str">
        <f t="shared" si="1"/>
        <v/>
      </c>
      <c r="H289" s="36" t="n"/>
      <c r="I289" s="23" t="n"/>
      <c r="J289" s="36" t="n"/>
      <c r="K289" s="36" t="n"/>
      <c r="L289" s="44" t="str">
        <f t="shared" si="2"/>
        <v/>
      </c>
      <c r="M289" s="35" t="str">
        <f t="shared" si="3"/>
        <v/>
      </c>
      <c r="N289" s="35" t="str">
        <f t="shared" si="4"/>
        <v/>
      </c>
      <c r="O289" s="35" t="str">
        <f t="shared" si="5"/>
        <v/>
      </c>
      <c r="P289" s="35" t="str">
        <f t="shared" si="6"/>
        <v/>
      </c>
      <c r="Q289" s="35" t="str">
        <f t="shared" si="7"/>
        <v/>
      </c>
      <c r="R289" s="35" t="str">
        <f t="shared" si="8"/>
        <v/>
      </c>
      <c r="S289" s="35" t="str">
        <f t="shared" si="9"/>
        <v/>
      </c>
      <c r="T289" s="35" t="str">
        <f t="shared" si="10"/>
        <v/>
      </c>
      <c r="U289" s="35" t="str">
        <f t="shared" si="11"/>
        <v/>
      </c>
      <c r="V289" s="35" t="str">
        <f t="shared" si="12"/>
        <v/>
      </c>
      <c r="W289" s="77" t="str">
        <f t="shared" si="13"/>
        <v/>
      </c>
      <c r="X289" s="35" t="str">
        <f t="shared" si="14"/>
        <v/>
      </c>
      <c r="Y289" s="35" t="str">
        <f t="shared" si="15"/>
        <v/>
      </c>
      <c r="Z289" s="35" t="str">
        <f t="shared" si="16"/>
        <v/>
      </c>
      <c r="AA289" s="35" t="str">
        <f t="shared" si="17"/>
        <v/>
      </c>
      <c r="AB289" s="77">
        <f t="shared" si="29"/>
        <v>6336</v>
      </c>
      <c r="AC289" s="77">
        <f t="shared" si="30"/>
        <v>0</v>
      </c>
      <c r="AD289" s="77">
        <f t="shared" si="31"/>
        <v>0</v>
      </c>
      <c r="AE289" s="78" t="str">
        <f t="shared" si="18"/>
        <v/>
      </c>
      <c r="AF289" s="35" t="str">
        <f t="shared" si="19"/>
        <v/>
      </c>
      <c r="AG289" s="77" t="str">
        <f t="shared" si="20"/>
        <v/>
      </c>
      <c r="AH289" s="77" t="str">
        <f t="shared" si="21"/>
        <v/>
      </c>
      <c r="AI289" s="35">
        <f t="shared" si="22"/>
        <v>0</v>
      </c>
      <c r="AJ289" s="35">
        <f t="shared" si="23"/>
        <v>0</v>
      </c>
      <c r="AK289" s="35">
        <f t="shared" si="24"/>
        <v>0</v>
      </c>
      <c r="AL289" s="35">
        <f t="shared" si="25"/>
        <v>0</v>
      </c>
      <c r="AM289" s="35" t="n"/>
      <c r="AN289" s="44" t="str">
        <f t="shared" si="26"/>
        <v/>
      </c>
      <c r="AO289" s="44" t="str">
        <f t="shared" si="27"/>
        <v/>
      </c>
      <c r="AP289" s="35" t="str">
        <f>IF('DQE marché-cadre'!$D292="","",'DQE marché-cadre'!$D292)</f>
        <v/>
      </c>
      <c r="AQ289" s="35" t="str">
        <f>IF('DQE marché-cadre'!$E292="","",'DQE marché-cadre'!$E292)</f>
        <v/>
      </c>
      <c r="AR289" s="77" t="str">
        <f>DQE!$F292</f>
        <v/>
      </c>
      <c r="AS289" s="77" t="str">
        <f>BPDE!$G292</f>
        <v/>
      </c>
      <c r="AT289" s="35" t="str">
        <f t="shared" si="28"/>
        <v/>
      </c>
    </row>
    <row r="290">
      <c r="A290" s="35" t="str">
        <f>IF(BPU!$A293="","",BPU!$A293)</f>
        <v/>
      </c>
      <c r="B290" s="44" t="str">
        <f>IF(BPU!$B293="","",BPU!$B293)</f>
        <v/>
      </c>
      <c r="C290" s="35" t="str">
        <f>IF(BPU!$C293="","",BPU!$C293)</f>
        <v/>
      </c>
      <c r="D290" s="44" t="str">
        <f>IF(DQE!$D293="","",DQE!$D293)</f>
        <v/>
      </c>
      <c r="E290" s="37" t="str">
        <f>IF(BPU!$D293="","",BPU!$D293)</f>
        <v/>
      </c>
      <c r="F290" s="35" t="str">
        <f t="shared" si="0"/>
        <v/>
      </c>
      <c r="G290" s="44" t="str">
        <f t="shared" si="1"/>
        <v/>
      </c>
      <c r="H290" s="36" t="n"/>
      <c r="I290" s="23" t="n"/>
      <c r="J290" s="36" t="n"/>
      <c r="K290" s="36" t="n"/>
      <c r="L290" s="44" t="str">
        <f t="shared" si="2"/>
        <v/>
      </c>
      <c r="M290" s="35" t="str">
        <f t="shared" si="3"/>
        <v/>
      </c>
      <c r="N290" s="35" t="str">
        <f t="shared" si="4"/>
        <v/>
      </c>
      <c r="O290" s="35" t="str">
        <f t="shared" si="5"/>
        <v/>
      </c>
      <c r="P290" s="35" t="str">
        <f t="shared" si="6"/>
        <v/>
      </c>
      <c r="Q290" s="35" t="str">
        <f t="shared" si="7"/>
        <v/>
      </c>
      <c r="R290" s="35" t="str">
        <f t="shared" si="8"/>
        <v/>
      </c>
      <c r="S290" s="35" t="str">
        <f t="shared" si="9"/>
        <v/>
      </c>
      <c r="T290" s="35" t="str">
        <f t="shared" si="10"/>
        <v/>
      </c>
      <c r="U290" s="35" t="str">
        <f t="shared" si="11"/>
        <v/>
      </c>
      <c r="V290" s="35" t="str">
        <f t="shared" si="12"/>
        <v/>
      </c>
      <c r="W290" s="77" t="str">
        <f t="shared" si="13"/>
        <v/>
      </c>
      <c r="X290" s="35" t="str">
        <f t="shared" si="14"/>
        <v/>
      </c>
      <c r="Y290" s="35" t="str">
        <f t="shared" si="15"/>
        <v/>
      </c>
      <c r="Z290" s="35" t="str">
        <f t="shared" si="16"/>
        <v/>
      </c>
      <c r="AA290" s="35" t="str">
        <f t="shared" si="17"/>
        <v/>
      </c>
      <c r="AB290" s="77">
        <f t="shared" si="29"/>
        <v>6336</v>
      </c>
      <c r="AC290" s="77">
        <f t="shared" si="30"/>
        <v>0</v>
      </c>
      <c r="AD290" s="77">
        <f t="shared" si="31"/>
        <v>0</v>
      </c>
      <c r="AE290" s="78" t="str">
        <f t="shared" si="18"/>
        <v/>
      </c>
      <c r="AF290" s="35" t="str">
        <f t="shared" si="19"/>
        <v/>
      </c>
      <c r="AG290" s="77" t="str">
        <f t="shared" si="20"/>
        <v/>
      </c>
      <c r="AH290" s="77" t="str">
        <f t="shared" si="21"/>
        <v/>
      </c>
      <c r="AI290" s="35">
        <f t="shared" si="22"/>
        <v>0</v>
      </c>
      <c r="AJ290" s="35">
        <f t="shared" si="23"/>
        <v>0</v>
      </c>
      <c r="AK290" s="35">
        <f t="shared" si="24"/>
        <v>0</v>
      </c>
      <c r="AL290" s="35">
        <f t="shared" si="25"/>
        <v>0</v>
      </c>
      <c r="AM290" s="35" t="n"/>
      <c r="AN290" s="44" t="str">
        <f t="shared" si="26"/>
        <v/>
      </c>
      <c r="AO290" s="44" t="str">
        <f t="shared" si="27"/>
        <v/>
      </c>
      <c r="AP290" s="35" t="str">
        <f>IF('DQE marché-cadre'!$D293="","",'DQE marché-cadre'!$D293)</f>
        <v/>
      </c>
      <c r="AQ290" s="35" t="str">
        <f>IF('DQE marché-cadre'!$E293="","",'DQE marché-cadre'!$E293)</f>
        <v/>
      </c>
      <c r="AR290" s="77" t="str">
        <f>DQE!$F293</f>
        <v/>
      </c>
      <c r="AS290" s="77" t="str">
        <f>BPDE!$G293</f>
        <v/>
      </c>
      <c r="AT290" s="35" t="str">
        <f t="shared" si="28"/>
        <v/>
      </c>
    </row>
    <row r="291">
      <c r="A291" s="35" t="str">
        <f>IF(BPU!$A294="","",BPU!$A294)</f>
        <v/>
      </c>
      <c r="B291" s="44" t="str">
        <f>IF(BPU!$B294="","",BPU!$B294)</f>
        <v/>
      </c>
      <c r="C291" s="35" t="str">
        <f>IF(BPU!$C294="","",BPU!$C294)</f>
        <v/>
      </c>
      <c r="D291" s="44" t="str">
        <f>IF(DQE!$D294="","",DQE!$D294)</f>
        <v/>
      </c>
      <c r="E291" s="37" t="str">
        <f>IF(BPU!$D294="","",BPU!$D294)</f>
        <v/>
      </c>
      <c r="F291" s="35" t="str">
        <f t="shared" si="0"/>
        <v/>
      </c>
      <c r="G291" s="44" t="str">
        <f t="shared" si="1"/>
        <v/>
      </c>
      <c r="H291" s="36" t="n"/>
      <c r="I291" s="23" t="n"/>
      <c r="J291" s="36" t="n"/>
      <c r="K291" s="36" t="n"/>
      <c r="L291" s="44" t="str">
        <f t="shared" si="2"/>
        <v/>
      </c>
      <c r="M291" s="35" t="str">
        <f t="shared" si="3"/>
        <v/>
      </c>
      <c r="N291" s="35" t="str">
        <f t="shared" si="4"/>
        <v/>
      </c>
      <c r="O291" s="35" t="str">
        <f t="shared" si="5"/>
        <v/>
      </c>
      <c r="P291" s="35" t="str">
        <f t="shared" si="6"/>
        <v/>
      </c>
      <c r="Q291" s="35" t="str">
        <f t="shared" si="7"/>
        <v/>
      </c>
      <c r="R291" s="35" t="str">
        <f t="shared" si="8"/>
        <v/>
      </c>
      <c r="S291" s="35" t="str">
        <f t="shared" si="9"/>
        <v/>
      </c>
      <c r="T291" s="35" t="str">
        <f t="shared" si="10"/>
        <v/>
      </c>
      <c r="U291" s="35" t="str">
        <f t="shared" si="11"/>
        <v/>
      </c>
      <c r="V291" s="35" t="str">
        <f t="shared" si="12"/>
        <v/>
      </c>
      <c r="W291" s="77" t="str">
        <f t="shared" si="13"/>
        <v/>
      </c>
      <c r="X291" s="35" t="str">
        <f t="shared" si="14"/>
        <v/>
      </c>
      <c r="Y291" s="35" t="str">
        <f t="shared" si="15"/>
        <v/>
      </c>
      <c r="Z291" s="35" t="str">
        <f t="shared" si="16"/>
        <v/>
      </c>
      <c r="AA291" s="35" t="str">
        <f t="shared" si="17"/>
        <v/>
      </c>
      <c r="AB291" s="77">
        <f t="shared" si="29"/>
        <v>6336</v>
      </c>
      <c r="AC291" s="77">
        <f t="shared" si="30"/>
        <v>0</v>
      </c>
      <c r="AD291" s="77">
        <f t="shared" si="31"/>
        <v>0</v>
      </c>
      <c r="AE291" s="78" t="str">
        <f t="shared" si="18"/>
        <v/>
      </c>
      <c r="AF291" s="35" t="str">
        <f t="shared" si="19"/>
        <v/>
      </c>
      <c r="AG291" s="77" t="str">
        <f t="shared" si="20"/>
        <v/>
      </c>
      <c r="AH291" s="77" t="str">
        <f t="shared" si="21"/>
        <v/>
      </c>
      <c r="AI291" s="35">
        <f t="shared" si="22"/>
        <v>0</v>
      </c>
      <c r="AJ291" s="35">
        <f t="shared" si="23"/>
        <v>0</v>
      </c>
      <c r="AK291" s="35">
        <f t="shared" si="24"/>
        <v>0</v>
      </c>
      <c r="AL291" s="35">
        <f t="shared" si="25"/>
        <v>0</v>
      </c>
      <c r="AM291" s="35" t="n"/>
      <c r="AN291" s="44" t="str">
        <f t="shared" si="26"/>
        <v/>
      </c>
      <c r="AO291" s="44" t="str">
        <f t="shared" si="27"/>
        <v/>
      </c>
      <c r="AP291" s="35" t="str">
        <f>IF('DQE marché-cadre'!$D294="","",'DQE marché-cadre'!$D294)</f>
        <v/>
      </c>
      <c r="AQ291" s="35" t="str">
        <f>IF('DQE marché-cadre'!$E294="","",'DQE marché-cadre'!$E294)</f>
        <v/>
      </c>
      <c r="AR291" s="77" t="str">
        <f>DQE!$F294</f>
        <v/>
      </c>
      <c r="AS291" s="77" t="str">
        <f>BPDE!$G294</f>
        <v/>
      </c>
      <c r="AT291" s="35" t="str">
        <f t="shared" si="28"/>
        <v/>
      </c>
    </row>
    <row r="292">
      <c r="A292" s="35" t="str">
        <f>IF(BPU!$A295="","",BPU!$A295)</f>
        <v/>
      </c>
      <c r="B292" s="44" t="str">
        <f>IF(BPU!$B295="","",BPU!$B295)</f>
        <v/>
      </c>
      <c r="C292" s="35" t="str">
        <f>IF(BPU!$C295="","",BPU!$C295)</f>
        <v/>
      </c>
      <c r="D292" s="44" t="str">
        <f>IF(DQE!$D295="","",DQE!$D295)</f>
        <v/>
      </c>
      <c r="E292" s="37" t="str">
        <f>IF(BPU!$D295="","",BPU!$D295)</f>
        <v/>
      </c>
      <c r="F292" s="35" t="str">
        <f t="shared" si="0"/>
        <v/>
      </c>
      <c r="G292" s="44" t="str">
        <f t="shared" si="1"/>
        <v/>
      </c>
      <c r="H292" s="36" t="n"/>
      <c r="I292" s="23" t="n"/>
      <c r="J292" s="36" t="n"/>
      <c r="K292" s="36" t="n"/>
      <c r="L292" s="44" t="str">
        <f t="shared" si="2"/>
        <v/>
      </c>
      <c r="M292" s="35" t="str">
        <f t="shared" si="3"/>
        <v/>
      </c>
      <c r="N292" s="35" t="str">
        <f t="shared" si="4"/>
        <v/>
      </c>
      <c r="O292" s="35" t="str">
        <f t="shared" si="5"/>
        <v/>
      </c>
      <c r="P292" s="35" t="str">
        <f t="shared" si="6"/>
        <v/>
      </c>
      <c r="Q292" s="35" t="str">
        <f t="shared" si="7"/>
        <v/>
      </c>
      <c r="R292" s="35" t="str">
        <f t="shared" si="8"/>
        <v/>
      </c>
      <c r="S292" s="35" t="str">
        <f t="shared" si="9"/>
        <v/>
      </c>
      <c r="T292" s="35" t="str">
        <f t="shared" si="10"/>
        <v/>
      </c>
      <c r="U292" s="35" t="str">
        <f t="shared" si="11"/>
        <v/>
      </c>
      <c r="V292" s="35" t="str">
        <f t="shared" si="12"/>
        <v/>
      </c>
      <c r="W292" s="77" t="str">
        <f t="shared" si="13"/>
        <v/>
      </c>
      <c r="X292" s="35" t="str">
        <f t="shared" si="14"/>
        <v/>
      </c>
      <c r="Y292" s="35" t="str">
        <f t="shared" si="15"/>
        <v/>
      </c>
      <c r="Z292" s="35" t="str">
        <f t="shared" si="16"/>
        <v/>
      </c>
      <c r="AA292" s="35" t="str">
        <f t="shared" si="17"/>
        <v/>
      </c>
      <c r="AB292" s="77">
        <f t="shared" si="29"/>
        <v>6336</v>
      </c>
      <c r="AC292" s="77">
        <f t="shared" si="30"/>
        <v>0</v>
      </c>
      <c r="AD292" s="77">
        <f t="shared" si="31"/>
        <v>0</v>
      </c>
      <c r="AE292" s="78" t="str">
        <f t="shared" si="18"/>
        <v/>
      </c>
      <c r="AF292" s="35" t="str">
        <f t="shared" si="19"/>
        <v/>
      </c>
      <c r="AG292" s="77" t="str">
        <f t="shared" si="20"/>
        <v/>
      </c>
      <c r="AH292" s="77" t="str">
        <f t="shared" si="21"/>
        <v/>
      </c>
      <c r="AI292" s="35">
        <f t="shared" si="22"/>
        <v>0</v>
      </c>
      <c r="AJ292" s="35">
        <f t="shared" si="23"/>
        <v>0</v>
      </c>
      <c r="AK292" s="35">
        <f t="shared" si="24"/>
        <v>0</v>
      </c>
      <c r="AL292" s="35">
        <f t="shared" si="25"/>
        <v>0</v>
      </c>
      <c r="AM292" s="35" t="n"/>
      <c r="AN292" s="44" t="str">
        <f t="shared" si="26"/>
        <v/>
      </c>
      <c r="AO292" s="44" t="str">
        <f t="shared" si="27"/>
        <v/>
      </c>
      <c r="AP292" s="35" t="str">
        <f>IF('DQE marché-cadre'!$D295="","",'DQE marché-cadre'!$D295)</f>
        <v/>
      </c>
      <c r="AQ292" s="35" t="str">
        <f>IF('DQE marché-cadre'!$E295="","",'DQE marché-cadre'!$E295)</f>
        <v/>
      </c>
      <c r="AR292" s="77" t="str">
        <f>DQE!$F295</f>
        <v/>
      </c>
      <c r="AS292" s="77" t="str">
        <f>BPDE!$G295</f>
        <v/>
      </c>
      <c r="AT292" s="35" t="str">
        <f t="shared" si="28"/>
        <v/>
      </c>
    </row>
    <row r="293">
      <c r="A293" s="35" t="str">
        <f>IF(BPU!$A296="","",BPU!$A296)</f>
        <v/>
      </c>
      <c r="B293" s="44" t="str">
        <f>IF(BPU!$B296="","",BPU!$B296)</f>
        <v/>
      </c>
      <c r="C293" s="35" t="str">
        <f>IF(BPU!$C296="","",BPU!$C296)</f>
        <v/>
      </c>
      <c r="D293" s="44" t="str">
        <f>IF(DQE!$D296="","",DQE!$D296)</f>
        <v/>
      </c>
      <c r="E293" s="37" t="str">
        <f>IF(BPU!$D296="","",BPU!$D296)</f>
        <v/>
      </c>
      <c r="F293" s="35" t="str">
        <f t="shared" si="0"/>
        <v/>
      </c>
      <c r="G293" s="44" t="str">
        <f t="shared" si="1"/>
        <v/>
      </c>
      <c r="H293" s="36" t="n"/>
      <c r="I293" s="23" t="n"/>
      <c r="J293" s="36" t="n"/>
      <c r="K293" s="36" t="n"/>
      <c r="L293" s="44" t="str">
        <f t="shared" si="2"/>
        <v/>
      </c>
      <c r="M293" s="35" t="str">
        <f t="shared" si="3"/>
        <v/>
      </c>
      <c r="N293" s="35" t="str">
        <f t="shared" si="4"/>
        <v/>
      </c>
      <c r="O293" s="35" t="str">
        <f t="shared" si="5"/>
        <v/>
      </c>
      <c r="P293" s="35" t="str">
        <f t="shared" si="6"/>
        <v/>
      </c>
      <c r="Q293" s="35" t="str">
        <f t="shared" si="7"/>
        <v/>
      </c>
      <c r="R293" s="35" t="str">
        <f t="shared" si="8"/>
        <v/>
      </c>
      <c r="S293" s="35" t="str">
        <f t="shared" si="9"/>
        <v/>
      </c>
      <c r="T293" s="35" t="str">
        <f t="shared" si="10"/>
        <v/>
      </c>
      <c r="U293" s="35" t="str">
        <f t="shared" si="11"/>
        <v/>
      </c>
      <c r="V293" s="35" t="str">
        <f t="shared" si="12"/>
        <v/>
      </c>
      <c r="W293" s="77" t="str">
        <f t="shared" si="13"/>
        <v/>
      </c>
      <c r="X293" s="35" t="str">
        <f t="shared" si="14"/>
        <v/>
      </c>
      <c r="Y293" s="35" t="str">
        <f t="shared" si="15"/>
        <v/>
      </c>
      <c r="Z293" s="35" t="str">
        <f t="shared" si="16"/>
        <v/>
      </c>
      <c r="AA293" s="35" t="str">
        <f t="shared" si="17"/>
        <v/>
      </c>
      <c r="AB293" s="77">
        <f t="shared" si="29"/>
        <v>6336</v>
      </c>
      <c r="AC293" s="77">
        <f t="shared" si="30"/>
        <v>0</v>
      </c>
      <c r="AD293" s="77">
        <f t="shared" si="31"/>
        <v>0</v>
      </c>
      <c r="AE293" s="78" t="str">
        <f t="shared" si="18"/>
        <v/>
      </c>
      <c r="AF293" s="35" t="str">
        <f t="shared" si="19"/>
        <v/>
      </c>
      <c r="AG293" s="77" t="str">
        <f t="shared" si="20"/>
        <v/>
      </c>
      <c r="AH293" s="77" t="str">
        <f t="shared" si="21"/>
        <v/>
      </c>
      <c r="AI293" s="35">
        <f t="shared" si="22"/>
        <v>0</v>
      </c>
      <c r="AJ293" s="35">
        <f t="shared" si="23"/>
        <v>0</v>
      </c>
      <c r="AK293" s="35">
        <f t="shared" si="24"/>
        <v>0</v>
      </c>
      <c r="AL293" s="35">
        <f t="shared" si="25"/>
        <v>0</v>
      </c>
      <c r="AM293" s="35" t="n"/>
      <c r="AN293" s="44" t="str">
        <f t="shared" si="26"/>
        <v/>
      </c>
      <c r="AO293" s="44" t="str">
        <f t="shared" si="27"/>
        <v/>
      </c>
      <c r="AP293" s="35" t="str">
        <f>IF('DQE marché-cadre'!$D296="","",'DQE marché-cadre'!$D296)</f>
        <v/>
      </c>
      <c r="AQ293" s="35" t="str">
        <f>IF('DQE marché-cadre'!$E296="","",'DQE marché-cadre'!$E296)</f>
        <v/>
      </c>
      <c r="AR293" s="77" t="str">
        <f>DQE!$F296</f>
        <v/>
      </c>
      <c r="AS293" s="77" t="str">
        <f>BPDE!$G296</f>
        <v/>
      </c>
      <c r="AT293" s="35" t="str">
        <f t="shared" si="28"/>
        <v/>
      </c>
    </row>
    <row r="294">
      <c r="A294" s="35" t="str">
        <f>IF(BPU!$A297="","",BPU!$A297)</f>
        <v/>
      </c>
      <c r="B294" s="44" t="str">
        <f>IF(BPU!$B297="","",BPU!$B297)</f>
        <v/>
      </c>
      <c r="C294" s="35" t="str">
        <f>IF(BPU!$C297="","",BPU!$C297)</f>
        <v/>
      </c>
      <c r="D294" s="44" t="str">
        <f>IF(DQE!$D297="","",DQE!$D297)</f>
        <v/>
      </c>
      <c r="E294" s="37" t="str">
        <f>IF(BPU!$D297="","",BPU!$D297)</f>
        <v/>
      </c>
      <c r="F294" s="35" t="str">
        <f t="shared" si="0"/>
        <v/>
      </c>
      <c r="G294" s="44" t="str">
        <f t="shared" si="1"/>
        <v/>
      </c>
      <c r="H294" s="36" t="n"/>
      <c r="I294" s="23" t="n"/>
      <c r="J294" s="36" t="n"/>
      <c r="K294" s="36" t="n"/>
      <c r="L294" s="44" t="str">
        <f t="shared" si="2"/>
        <v/>
      </c>
      <c r="M294" s="35" t="str">
        <f t="shared" si="3"/>
        <v/>
      </c>
      <c r="N294" s="35" t="str">
        <f t="shared" si="4"/>
        <v/>
      </c>
      <c r="O294" s="35" t="str">
        <f t="shared" si="5"/>
        <v/>
      </c>
      <c r="P294" s="35" t="str">
        <f t="shared" si="6"/>
        <v/>
      </c>
      <c r="Q294" s="35" t="str">
        <f t="shared" si="7"/>
        <v/>
      </c>
      <c r="R294" s="35" t="str">
        <f t="shared" si="8"/>
        <v/>
      </c>
      <c r="S294" s="35" t="str">
        <f t="shared" si="9"/>
        <v/>
      </c>
      <c r="T294" s="35" t="str">
        <f t="shared" si="10"/>
        <v/>
      </c>
      <c r="U294" s="35" t="str">
        <f t="shared" si="11"/>
        <v/>
      </c>
      <c r="V294" s="35" t="str">
        <f t="shared" si="12"/>
        <v/>
      </c>
      <c r="W294" s="77" t="str">
        <f t="shared" si="13"/>
        <v/>
      </c>
      <c r="X294" s="35" t="str">
        <f t="shared" si="14"/>
        <v/>
      </c>
      <c r="Y294" s="35" t="str">
        <f t="shared" si="15"/>
        <v/>
      </c>
      <c r="Z294" s="35" t="str">
        <f t="shared" si="16"/>
        <v/>
      </c>
      <c r="AA294" s="35" t="str">
        <f t="shared" si="17"/>
        <v/>
      </c>
      <c r="AB294" s="77">
        <f t="shared" si="29"/>
        <v>6336</v>
      </c>
      <c r="AC294" s="77">
        <f t="shared" si="30"/>
        <v>0</v>
      </c>
      <c r="AD294" s="77">
        <f t="shared" si="31"/>
        <v>0</v>
      </c>
      <c r="AE294" s="78" t="str">
        <f t="shared" si="18"/>
        <v/>
      </c>
      <c r="AF294" s="35" t="str">
        <f t="shared" si="19"/>
        <v/>
      </c>
      <c r="AG294" s="77" t="str">
        <f t="shared" si="20"/>
        <v/>
      </c>
      <c r="AH294" s="77" t="str">
        <f t="shared" si="21"/>
        <v/>
      </c>
      <c r="AI294" s="35">
        <f t="shared" si="22"/>
        <v>0</v>
      </c>
      <c r="AJ294" s="35">
        <f t="shared" si="23"/>
        <v>0</v>
      </c>
      <c r="AK294" s="35">
        <f t="shared" si="24"/>
        <v>0</v>
      </c>
      <c r="AL294" s="35">
        <f t="shared" si="25"/>
        <v>0</v>
      </c>
      <c r="AM294" s="35" t="n"/>
      <c r="AN294" s="44" t="str">
        <f t="shared" si="26"/>
        <v/>
      </c>
      <c r="AO294" s="44" t="str">
        <f t="shared" si="27"/>
        <v/>
      </c>
      <c r="AP294" s="35" t="str">
        <f>IF('DQE marché-cadre'!$D297="","",'DQE marché-cadre'!$D297)</f>
        <v/>
      </c>
      <c r="AQ294" s="35" t="str">
        <f>IF('DQE marché-cadre'!$E297="","",'DQE marché-cadre'!$E297)</f>
        <v/>
      </c>
      <c r="AR294" s="77" t="str">
        <f>DQE!$F297</f>
        <v/>
      </c>
      <c r="AS294" s="77" t="str">
        <f>BPDE!$G297</f>
        <v/>
      </c>
      <c r="AT294" s="35" t="str">
        <f t="shared" si="28"/>
        <v/>
      </c>
    </row>
    <row r="295">
      <c r="A295" s="35" t="str">
        <f>IF(BPU!$A298="","",BPU!$A298)</f>
        <v/>
      </c>
      <c r="B295" s="44" t="str">
        <f>IF(BPU!$B298="","",BPU!$B298)</f>
        <v/>
      </c>
      <c r="C295" s="35" t="str">
        <f>IF(BPU!$C298="","",BPU!$C298)</f>
        <v/>
      </c>
      <c r="D295" s="44" t="str">
        <f>IF(DQE!$D298="","",DQE!$D298)</f>
        <v/>
      </c>
      <c r="E295" s="37" t="str">
        <f>IF(BPU!$D298="","",BPU!$D298)</f>
        <v/>
      </c>
      <c r="F295" s="35" t="str">
        <f t="shared" si="0"/>
        <v/>
      </c>
      <c r="G295" s="44" t="str">
        <f t="shared" si="1"/>
        <v/>
      </c>
      <c r="H295" s="36" t="n"/>
      <c r="I295" s="23" t="n"/>
      <c r="J295" s="36" t="n"/>
      <c r="K295" s="36" t="n"/>
      <c r="L295" s="44" t="str">
        <f t="shared" si="2"/>
        <v/>
      </c>
      <c r="M295" s="35" t="str">
        <f t="shared" si="3"/>
        <v/>
      </c>
      <c r="N295" s="35" t="str">
        <f t="shared" si="4"/>
        <v/>
      </c>
      <c r="O295" s="35" t="str">
        <f t="shared" si="5"/>
        <v/>
      </c>
      <c r="P295" s="35" t="str">
        <f t="shared" si="6"/>
        <v/>
      </c>
      <c r="Q295" s="35" t="str">
        <f t="shared" si="7"/>
        <v/>
      </c>
      <c r="R295" s="35" t="str">
        <f t="shared" si="8"/>
        <v/>
      </c>
      <c r="S295" s="35" t="str">
        <f t="shared" si="9"/>
        <v/>
      </c>
      <c r="T295" s="35" t="str">
        <f t="shared" si="10"/>
        <v/>
      </c>
      <c r="U295" s="35" t="str">
        <f t="shared" si="11"/>
        <v/>
      </c>
      <c r="V295" s="35" t="str">
        <f t="shared" si="12"/>
        <v/>
      </c>
      <c r="W295" s="77" t="str">
        <f t="shared" si="13"/>
        <v/>
      </c>
      <c r="X295" s="35" t="str">
        <f t="shared" si="14"/>
        <v/>
      </c>
      <c r="Y295" s="35" t="str">
        <f t="shared" si="15"/>
        <v/>
      </c>
      <c r="Z295" s="35" t="str">
        <f t="shared" si="16"/>
        <v/>
      </c>
      <c r="AA295" s="35" t="str">
        <f t="shared" si="17"/>
        <v/>
      </c>
      <c r="AB295" s="77">
        <f t="shared" si="29"/>
        <v>6336</v>
      </c>
      <c r="AC295" s="77">
        <f t="shared" si="30"/>
        <v>0</v>
      </c>
      <c r="AD295" s="77">
        <f t="shared" si="31"/>
        <v>0</v>
      </c>
      <c r="AE295" s="78" t="str">
        <f t="shared" si="18"/>
        <v/>
      </c>
      <c r="AF295" s="35" t="str">
        <f t="shared" si="19"/>
        <v/>
      </c>
      <c r="AG295" s="77" t="str">
        <f t="shared" si="20"/>
        <v/>
      </c>
      <c r="AH295" s="77" t="str">
        <f t="shared" si="21"/>
        <v/>
      </c>
      <c r="AI295" s="35">
        <f t="shared" si="22"/>
        <v>0</v>
      </c>
      <c r="AJ295" s="35">
        <f t="shared" si="23"/>
        <v>0</v>
      </c>
      <c r="AK295" s="35">
        <f t="shared" si="24"/>
        <v>0</v>
      </c>
      <c r="AL295" s="35">
        <f t="shared" si="25"/>
        <v>0</v>
      </c>
      <c r="AM295" s="35" t="n"/>
      <c r="AN295" s="44" t="str">
        <f t="shared" si="26"/>
        <v/>
      </c>
      <c r="AO295" s="44" t="str">
        <f t="shared" si="27"/>
        <v/>
      </c>
      <c r="AP295" s="35" t="str">
        <f>IF('DQE marché-cadre'!$D298="","",'DQE marché-cadre'!$D298)</f>
        <v/>
      </c>
      <c r="AQ295" s="35" t="str">
        <f>IF('DQE marché-cadre'!$E298="","",'DQE marché-cadre'!$E298)</f>
        <v/>
      </c>
      <c r="AR295" s="77" t="str">
        <f>DQE!$F298</f>
        <v/>
      </c>
      <c r="AS295" s="77" t="str">
        <f>BPDE!$G298</f>
        <v/>
      </c>
      <c r="AT295" s="35" t="str">
        <f t="shared" si="28"/>
        <v/>
      </c>
    </row>
    <row r="296">
      <c r="A296" s="35" t="str">
        <f>IF(BPU!$A299="","",BPU!$A299)</f>
        <v/>
      </c>
      <c r="B296" s="44" t="str">
        <f>IF(BPU!$B299="","",BPU!$B299)</f>
        <v/>
      </c>
      <c r="C296" s="35" t="str">
        <f>IF(BPU!$C299="","",BPU!$C299)</f>
        <v/>
      </c>
      <c r="D296" s="44" t="str">
        <f>IF(DQE!$D299="","",DQE!$D299)</f>
        <v/>
      </c>
      <c r="E296" s="37" t="str">
        <f>IF(BPU!$D299="","",BPU!$D299)</f>
        <v/>
      </c>
      <c r="F296" s="35" t="str">
        <f t="shared" si="0"/>
        <v/>
      </c>
      <c r="G296" s="44" t="str">
        <f t="shared" si="1"/>
        <v/>
      </c>
      <c r="H296" s="36" t="n"/>
      <c r="I296" s="23" t="n"/>
      <c r="J296" s="36" t="n"/>
      <c r="K296" s="36" t="n"/>
      <c r="L296" s="44" t="str">
        <f t="shared" si="2"/>
        <v/>
      </c>
      <c r="M296" s="35" t="str">
        <f t="shared" si="3"/>
        <v/>
      </c>
      <c r="N296" s="35" t="str">
        <f t="shared" si="4"/>
        <v/>
      </c>
      <c r="O296" s="35" t="str">
        <f t="shared" si="5"/>
        <v/>
      </c>
      <c r="P296" s="35" t="str">
        <f t="shared" si="6"/>
        <v/>
      </c>
      <c r="Q296" s="35" t="str">
        <f t="shared" si="7"/>
        <v/>
      </c>
      <c r="R296" s="35" t="str">
        <f t="shared" si="8"/>
        <v/>
      </c>
      <c r="S296" s="35" t="str">
        <f t="shared" si="9"/>
        <v/>
      </c>
      <c r="T296" s="35" t="str">
        <f t="shared" si="10"/>
        <v/>
      </c>
      <c r="U296" s="35" t="str">
        <f t="shared" si="11"/>
        <v/>
      </c>
      <c r="V296" s="35" t="str">
        <f t="shared" si="12"/>
        <v/>
      </c>
      <c r="W296" s="77" t="str">
        <f t="shared" si="13"/>
        <v/>
      </c>
      <c r="X296" s="35" t="str">
        <f t="shared" si="14"/>
        <v/>
      </c>
      <c r="Y296" s="35" t="str">
        <f t="shared" si="15"/>
        <v/>
      </c>
      <c r="Z296" s="35" t="str">
        <f t="shared" si="16"/>
        <v/>
      </c>
      <c r="AA296" s="35" t="str">
        <f t="shared" si="17"/>
        <v/>
      </c>
      <c r="AB296" s="77">
        <f t="shared" si="29"/>
        <v>6336</v>
      </c>
      <c r="AC296" s="77">
        <f t="shared" si="30"/>
        <v>0</v>
      </c>
      <c r="AD296" s="77">
        <f t="shared" si="31"/>
        <v>0</v>
      </c>
      <c r="AE296" s="78" t="str">
        <f t="shared" si="18"/>
        <v/>
      </c>
      <c r="AF296" s="35" t="str">
        <f t="shared" si="19"/>
        <v/>
      </c>
      <c r="AG296" s="77" t="str">
        <f t="shared" si="20"/>
        <v/>
      </c>
      <c r="AH296" s="77" t="str">
        <f t="shared" si="21"/>
        <v/>
      </c>
      <c r="AI296" s="35">
        <f t="shared" si="22"/>
        <v>0</v>
      </c>
      <c r="AJ296" s="35">
        <f t="shared" si="23"/>
        <v>0</v>
      </c>
      <c r="AK296" s="35">
        <f t="shared" si="24"/>
        <v>0</v>
      </c>
      <c r="AL296" s="35">
        <f t="shared" si="25"/>
        <v>0</v>
      </c>
      <c r="AM296" s="35" t="n"/>
      <c r="AN296" s="44" t="str">
        <f t="shared" si="26"/>
        <v/>
      </c>
      <c r="AO296" s="44" t="str">
        <f t="shared" si="27"/>
        <v/>
      </c>
      <c r="AP296" s="35" t="str">
        <f>IF('DQE marché-cadre'!$D299="","",'DQE marché-cadre'!$D299)</f>
        <v/>
      </c>
      <c r="AQ296" s="35" t="str">
        <f>IF('DQE marché-cadre'!$E299="","",'DQE marché-cadre'!$E299)</f>
        <v/>
      </c>
      <c r="AR296" s="77" t="str">
        <f>DQE!$F299</f>
        <v/>
      </c>
      <c r="AS296" s="77" t="str">
        <f>BPDE!$G299</f>
        <v/>
      </c>
      <c r="AT296" s="35" t="str">
        <f t="shared" si="28"/>
        <v/>
      </c>
    </row>
    <row r="297">
      <c r="A297" s="35" t="str">
        <f>IF(BPU!$A300="","",BPU!$A300)</f>
        <v/>
      </c>
      <c r="B297" s="44" t="str">
        <f>IF(BPU!$B300="","",BPU!$B300)</f>
        <v/>
      </c>
      <c r="C297" s="35" t="str">
        <f>IF(BPU!$C300="","",BPU!$C300)</f>
        <v/>
      </c>
      <c r="D297" s="44" t="str">
        <f>IF(DQE!$D300="","",DQE!$D300)</f>
        <v/>
      </c>
      <c r="E297" s="37" t="str">
        <f>IF(BPU!$D300="","",BPU!$D300)</f>
        <v/>
      </c>
      <c r="F297" s="35" t="str">
        <f t="shared" si="0"/>
        <v/>
      </c>
      <c r="G297" s="44" t="str">
        <f t="shared" si="1"/>
        <v/>
      </c>
      <c r="H297" s="36" t="n"/>
      <c r="I297" s="23" t="n"/>
      <c r="J297" s="36" t="n"/>
      <c r="K297" s="36" t="n"/>
      <c r="L297" s="44" t="str">
        <f t="shared" si="2"/>
        <v/>
      </c>
      <c r="M297" s="35" t="str">
        <f t="shared" si="3"/>
        <v/>
      </c>
      <c r="N297" s="35" t="str">
        <f t="shared" si="4"/>
        <v/>
      </c>
      <c r="O297" s="35" t="str">
        <f t="shared" si="5"/>
        <v/>
      </c>
      <c r="P297" s="35" t="str">
        <f t="shared" si="6"/>
        <v/>
      </c>
      <c r="Q297" s="35" t="str">
        <f t="shared" si="7"/>
        <v/>
      </c>
      <c r="R297" s="35" t="str">
        <f t="shared" si="8"/>
        <v/>
      </c>
      <c r="S297" s="35" t="str">
        <f t="shared" si="9"/>
        <v/>
      </c>
      <c r="T297" s="35" t="str">
        <f t="shared" si="10"/>
        <v/>
      </c>
      <c r="U297" s="35" t="str">
        <f t="shared" si="11"/>
        <v/>
      </c>
      <c r="V297" s="35" t="str">
        <f t="shared" si="12"/>
        <v/>
      </c>
      <c r="W297" s="77" t="str">
        <f t="shared" si="13"/>
        <v/>
      </c>
      <c r="X297" s="35" t="str">
        <f t="shared" si="14"/>
        <v/>
      </c>
      <c r="Y297" s="35" t="str">
        <f t="shared" si="15"/>
        <v/>
      </c>
      <c r="Z297" s="35" t="str">
        <f t="shared" si="16"/>
        <v/>
      </c>
      <c r="AA297" s="35" t="str">
        <f t="shared" si="17"/>
        <v/>
      </c>
      <c r="AB297" s="77">
        <f t="shared" si="29"/>
        <v>6336</v>
      </c>
      <c r="AC297" s="77">
        <f t="shared" si="30"/>
        <v>0</v>
      </c>
      <c r="AD297" s="77">
        <f t="shared" si="31"/>
        <v>0</v>
      </c>
      <c r="AE297" s="78" t="str">
        <f t="shared" si="18"/>
        <v/>
      </c>
      <c r="AF297" s="35" t="str">
        <f t="shared" si="19"/>
        <v/>
      </c>
      <c r="AG297" s="77" t="str">
        <f t="shared" si="20"/>
        <v/>
      </c>
      <c r="AH297" s="77" t="str">
        <f t="shared" si="21"/>
        <v/>
      </c>
      <c r="AI297" s="35">
        <f t="shared" si="22"/>
        <v>0</v>
      </c>
      <c r="AJ297" s="35">
        <f t="shared" si="23"/>
        <v>0</v>
      </c>
      <c r="AK297" s="35">
        <f t="shared" si="24"/>
        <v>0</v>
      </c>
      <c r="AL297" s="35">
        <f t="shared" si="25"/>
        <v>0</v>
      </c>
      <c r="AM297" s="35" t="n"/>
      <c r="AN297" s="44" t="str">
        <f t="shared" si="26"/>
        <v/>
      </c>
      <c r="AO297" s="44" t="str">
        <f t="shared" si="27"/>
        <v/>
      </c>
      <c r="AP297" s="35" t="str">
        <f>IF('DQE marché-cadre'!$D300="","",'DQE marché-cadre'!$D300)</f>
        <v/>
      </c>
      <c r="AQ297" s="35" t="str">
        <f>IF('DQE marché-cadre'!$E300="","",'DQE marché-cadre'!$E300)</f>
        <v/>
      </c>
      <c r="AR297" s="77" t="str">
        <f>DQE!$F300</f>
        <v/>
      </c>
      <c r="AS297" s="77" t="str">
        <f>BPDE!$G300</f>
        <v/>
      </c>
      <c r="AT297" s="35" t="str">
        <f t="shared" si="28"/>
        <v/>
      </c>
    </row>
    <row r="298">
      <c r="A298" s="35" t="str">
        <f>IF(BPU!$A301="","",BPU!$A301)</f>
        <v/>
      </c>
      <c r="B298" s="44" t="str">
        <f>IF(BPU!$B301="","",BPU!$B301)</f>
        <v/>
      </c>
      <c r="C298" s="35" t="str">
        <f>IF(BPU!$C301="","",BPU!$C301)</f>
        <v/>
      </c>
      <c r="D298" s="44" t="str">
        <f>IF(DQE!$D301="","",DQE!$D301)</f>
        <v/>
      </c>
      <c r="E298" s="37" t="str">
        <f>IF(BPU!$D301="","",BPU!$D301)</f>
        <v/>
      </c>
      <c r="F298" s="35" t="str">
        <f t="shared" si="0"/>
        <v/>
      </c>
      <c r="G298" s="44" t="str">
        <f t="shared" si="1"/>
        <v/>
      </c>
      <c r="H298" s="36" t="n"/>
      <c r="I298" s="23" t="n"/>
      <c r="J298" s="36" t="n"/>
      <c r="K298" s="36" t="n"/>
      <c r="L298" s="44" t="str">
        <f t="shared" si="2"/>
        <v/>
      </c>
      <c r="M298" s="35" t="str">
        <f t="shared" si="3"/>
        <v/>
      </c>
      <c r="N298" s="35" t="str">
        <f t="shared" si="4"/>
        <v/>
      </c>
      <c r="O298" s="35" t="str">
        <f t="shared" si="5"/>
        <v/>
      </c>
      <c r="P298" s="35" t="str">
        <f t="shared" si="6"/>
        <v/>
      </c>
      <c r="Q298" s="35" t="str">
        <f t="shared" si="7"/>
        <v/>
      </c>
      <c r="R298" s="35" t="str">
        <f t="shared" si="8"/>
        <v/>
      </c>
      <c r="S298" s="35" t="str">
        <f t="shared" si="9"/>
        <v/>
      </c>
      <c r="T298" s="35" t="str">
        <f t="shared" si="10"/>
        <v/>
      </c>
      <c r="U298" s="35" t="str">
        <f t="shared" si="11"/>
        <v/>
      </c>
      <c r="V298" s="35" t="str">
        <f t="shared" si="12"/>
        <v/>
      </c>
      <c r="W298" s="77" t="str">
        <f t="shared" si="13"/>
        <v/>
      </c>
      <c r="X298" s="35" t="str">
        <f t="shared" si="14"/>
        <v/>
      </c>
      <c r="Y298" s="35" t="str">
        <f t="shared" si="15"/>
        <v/>
      </c>
      <c r="Z298" s="35" t="str">
        <f t="shared" si="16"/>
        <v/>
      </c>
      <c r="AA298" s="35" t="str">
        <f t="shared" si="17"/>
        <v/>
      </c>
      <c r="AB298" s="77">
        <f t="shared" si="29"/>
        <v>6336</v>
      </c>
      <c r="AC298" s="77">
        <f t="shared" si="30"/>
        <v>0</v>
      </c>
      <c r="AD298" s="77">
        <f t="shared" si="31"/>
        <v>0</v>
      </c>
      <c r="AE298" s="78" t="str">
        <f t="shared" si="18"/>
        <v/>
      </c>
      <c r="AF298" s="35" t="str">
        <f t="shared" si="19"/>
        <v/>
      </c>
      <c r="AG298" s="77" t="str">
        <f t="shared" si="20"/>
        <v/>
      </c>
      <c r="AH298" s="77" t="str">
        <f t="shared" si="21"/>
        <v/>
      </c>
      <c r="AI298" s="35">
        <f t="shared" si="22"/>
        <v>0</v>
      </c>
      <c r="AJ298" s="35">
        <f t="shared" si="23"/>
        <v>0</v>
      </c>
      <c r="AK298" s="35">
        <f t="shared" si="24"/>
        <v>0</v>
      </c>
      <c r="AL298" s="35">
        <f t="shared" si="25"/>
        <v>0</v>
      </c>
      <c r="AM298" s="35" t="n"/>
      <c r="AN298" s="44" t="str">
        <f t="shared" si="26"/>
        <v/>
      </c>
      <c r="AO298" s="44" t="str">
        <f t="shared" si="27"/>
        <v/>
      </c>
      <c r="AP298" s="35" t="str">
        <f>IF('DQE marché-cadre'!$D301="","",'DQE marché-cadre'!$D301)</f>
        <v/>
      </c>
      <c r="AQ298" s="35" t="str">
        <f>IF('DQE marché-cadre'!$E301="","",'DQE marché-cadre'!$E301)</f>
        <v/>
      </c>
      <c r="AR298" s="77" t="str">
        <f>DQE!$F301</f>
        <v/>
      </c>
      <c r="AS298" s="77" t="str">
        <f>BPDE!$G301</f>
        <v/>
      </c>
      <c r="AT298" s="35" t="str">
        <f t="shared" si="28"/>
        <v/>
      </c>
    </row>
    <row r="299">
      <c r="A299" s="35" t="str">
        <f>IF(BPU!$A302="","",BPU!$A302)</f>
        <v/>
      </c>
      <c r="B299" s="44" t="str">
        <f>IF(BPU!$B302="","",BPU!$B302)</f>
        <v/>
      </c>
      <c r="C299" s="35" t="str">
        <f>IF(BPU!$C302="","",BPU!$C302)</f>
        <v/>
      </c>
      <c r="D299" s="44" t="str">
        <f>IF(DQE!$D302="","",DQE!$D302)</f>
        <v/>
      </c>
      <c r="E299" s="37" t="str">
        <f>IF(BPU!$D302="","",BPU!$D302)</f>
        <v/>
      </c>
      <c r="F299" s="35" t="str">
        <f t="shared" si="0"/>
        <v/>
      </c>
      <c r="G299" s="44" t="str">
        <f t="shared" si="1"/>
        <v/>
      </c>
      <c r="H299" s="36" t="n"/>
      <c r="I299" s="23" t="n"/>
      <c r="J299" s="36" t="n"/>
      <c r="K299" s="36" t="n"/>
      <c r="L299" s="44" t="str">
        <f t="shared" si="2"/>
        <v/>
      </c>
      <c r="M299" s="35" t="str">
        <f t="shared" si="3"/>
        <v/>
      </c>
      <c r="N299" s="35" t="str">
        <f t="shared" si="4"/>
        <v/>
      </c>
      <c r="O299" s="35" t="str">
        <f t="shared" si="5"/>
        <v/>
      </c>
      <c r="P299" s="35" t="str">
        <f t="shared" si="6"/>
        <v/>
      </c>
      <c r="Q299" s="35" t="str">
        <f t="shared" si="7"/>
        <v/>
      </c>
      <c r="R299" s="35" t="str">
        <f t="shared" si="8"/>
        <v/>
      </c>
      <c r="S299" s="35" t="str">
        <f t="shared" si="9"/>
        <v/>
      </c>
      <c r="T299" s="35" t="str">
        <f t="shared" si="10"/>
        <v/>
      </c>
      <c r="U299" s="35" t="str">
        <f t="shared" si="11"/>
        <v/>
      </c>
      <c r="V299" s="35" t="str">
        <f t="shared" si="12"/>
        <v/>
      </c>
      <c r="W299" s="77" t="str">
        <f t="shared" si="13"/>
        <v/>
      </c>
      <c r="X299" s="35" t="str">
        <f t="shared" si="14"/>
        <v/>
      </c>
      <c r="Y299" s="35" t="str">
        <f t="shared" si="15"/>
        <v/>
      </c>
      <c r="Z299" s="35" t="str">
        <f t="shared" si="16"/>
        <v/>
      </c>
      <c r="AA299" s="35" t="str">
        <f t="shared" si="17"/>
        <v/>
      </c>
      <c r="AB299" s="77">
        <f t="shared" si="29"/>
        <v>6336</v>
      </c>
      <c r="AC299" s="77">
        <f t="shared" si="30"/>
        <v>0</v>
      </c>
      <c r="AD299" s="77">
        <f t="shared" si="31"/>
        <v>0</v>
      </c>
      <c r="AE299" s="78" t="str">
        <f t="shared" si="18"/>
        <v/>
      </c>
      <c r="AF299" s="35" t="str">
        <f t="shared" si="19"/>
        <v/>
      </c>
      <c r="AG299" s="77" t="str">
        <f t="shared" si="20"/>
        <v/>
      </c>
      <c r="AH299" s="77" t="str">
        <f t="shared" si="21"/>
        <v/>
      </c>
      <c r="AI299" s="35">
        <f t="shared" si="22"/>
        <v>0</v>
      </c>
      <c r="AJ299" s="35">
        <f t="shared" si="23"/>
        <v>0</v>
      </c>
      <c r="AK299" s="35">
        <f t="shared" si="24"/>
        <v>0</v>
      </c>
      <c r="AL299" s="35">
        <f t="shared" si="25"/>
        <v>0</v>
      </c>
      <c r="AM299" s="35" t="n"/>
      <c r="AN299" s="44" t="str">
        <f t="shared" si="26"/>
        <v/>
      </c>
      <c r="AO299" s="44" t="str">
        <f t="shared" si="27"/>
        <v/>
      </c>
      <c r="AP299" s="35" t="str">
        <f>IF('DQE marché-cadre'!$D302="","",'DQE marché-cadre'!$D302)</f>
        <v/>
      </c>
      <c r="AQ299" s="35" t="str">
        <f>IF('DQE marché-cadre'!$E302="","",'DQE marché-cadre'!$E302)</f>
        <v/>
      </c>
      <c r="AR299" s="77" t="str">
        <f>DQE!$F302</f>
        <v/>
      </c>
      <c r="AS299" s="77" t="str">
        <f>BPDE!$G302</f>
        <v/>
      </c>
      <c r="AT299" s="35" t="str">
        <f t="shared" si="28"/>
        <v/>
      </c>
    </row>
    <row r="300">
      <c r="A300" s="35" t="str">
        <f>IF(BPU!$A303="","",BPU!$A303)</f>
        <v/>
      </c>
      <c r="B300" s="44" t="str">
        <f>IF(BPU!$B303="","",BPU!$B303)</f>
        <v/>
      </c>
      <c r="C300" s="35" t="str">
        <f>IF(BPU!$C303="","",BPU!$C303)</f>
        <v/>
      </c>
      <c r="D300" s="44" t="str">
        <f>IF(DQE!$D303="","",DQE!$D303)</f>
        <v/>
      </c>
      <c r="E300" s="37" t="str">
        <f>IF(BPU!$D303="","",BPU!$D303)</f>
        <v/>
      </c>
      <c r="F300" s="35" t="str">
        <f t="shared" si="0"/>
        <v/>
      </c>
      <c r="G300" s="44" t="str">
        <f t="shared" si="1"/>
        <v/>
      </c>
      <c r="H300" s="36" t="n"/>
      <c r="I300" s="23" t="n"/>
      <c r="J300" s="36" t="n"/>
      <c r="K300" s="36" t="n"/>
      <c r="L300" s="44" t="str">
        <f t="shared" si="2"/>
        <v/>
      </c>
      <c r="M300" s="35" t="str">
        <f t="shared" si="3"/>
        <v/>
      </c>
      <c r="N300" s="35" t="str">
        <f t="shared" si="4"/>
        <v/>
      </c>
      <c r="O300" s="35" t="str">
        <f t="shared" si="5"/>
        <v/>
      </c>
      <c r="P300" s="35" t="str">
        <f t="shared" si="6"/>
        <v/>
      </c>
      <c r="Q300" s="35" t="str">
        <f t="shared" si="7"/>
        <v/>
      </c>
      <c r="R300" s="35" t="str">
        <f t="shared" si="8"/>
        <v/>
      </c>
      <c r="S300" s="35" t="str">
        <f t="shared" si="9"/>
        <v/>
      </c>
      <c r="T300" s="35" t="str">
        <f t="shared" si="10"/>
        <v/>
      </c>
      <c r="U300" s="35" t="str">
        <f t="shared" si="11"/>
        <v/>
      </c>
      <c r="V300" s="35" t="str">
        <f t="shared" si="12"/>
        <v/>
      </c>
      <c r="W300" s="77" t="str">
        <f t="shared" si="13"/>
        <v/>
      </c>
      <c r="X300" s="35" t="str">
        <f t="shared" si="14"/>
        <v/>
      </c>
      <c r="Y300" s="35" t="str">
        <f t="shared" si="15"/>
        <v/>
      </c>
      <c r="Z300" s="35" t="str">
        <f t="shared" si="16"/>
        <v/>
      </c>
      <c r="AA300" s="35" t="str">
        <f t="shared" si="17"/>
        <v/>
      </c>
      <c r="AB300" s="77">
        <f t="shared" si="29"/>
        <v>6336</v>
      </c>
      <c r="AC300" s="77">
        <f t="shared" si="30"/>
        <v>0</v>
      </c>
      <c r="AD300" s="77">
        <f t="shared" si="31"/>
        <v>0</v>
      </c>
      <c r="AE300" s="78" t="str">
        <f t="shared" si="18"/>
        <v/>
      </c>
      <c r="AF300" s="35" t="str">
        <f t="shared" si="19"/>
        <v/>
      </c>
      <c r="AG300" s="77" t="str">
        <f t="shared" si="20"/>
        <v/>
      </c>
      <c r="AH300" s="77" t="str">
        <f t="shared" si="21"/>
        <v/>
      </c>
      <c r="AI300" s="35">
        <f t="shared" si="22"/>
        <v>0</v>
      </c>
      <c r="AJ300" s="35">
        <f t="shared" si="23"/>
        <v>0</v>
      </c>
      <c r="AK300" s="35">
        <f t="shared" si="24"/>
        <v>0</v>
      </c>
      <c r="AL300" s="35">
        <f t="shared" si="25"/>
        <v>0</v>
      </c>
      <c r="AM300" s="35" t="n"/>
      <c r="AN300" s="44" t="str">
        <f t="shared" si="26"/>
        <v/>
      </c>
      <c r="AO300" s="44" t="str">
        <f t="shared" si="27"/>
        <v/>
      </c>
      <c r="AP300" s="35" t="str">
        <f>IF('DQE marché-cadre'!$D303="","",'DQE marché-cadre'!$D303)</f>
        <v/>
      </c>
      <c r="AQ300" s="35" t="str">
        <f>IF('DQE marché-cadre'!$E303="","",'DQE marché-cadre'!$E303)</f>
        <v/>
      </c>
      <c r="AR300" s="77" t="str">
        <f>DQE!$F303</f>
        <v/>
      </c>
      <c r="AS300" s="77" t="str">
        <f>BPDE!$G303</f>
        <v/>
      </c>
      <c r="AT300" s="35" t="str">
        <f t="shared" si="28"/>
        <v/>
      </c>
    </row>
    <row r="301">
      <c r="A301" s="35" t="str">
        <f>IF(BPU!$A304="","",BPU!$A304)</f>
        <v/>
      </c>
      <c r="B301" s="44" t="str">
        <f>IF(BPU!$B304="","",BPU!$B304)</f>
        <v/>
      </c>
      <c r="C301" s="35" t="str">
        <f>IF(BPU!$C304="","",BPU!$C304)</f>
        <v/>
      </c>
      <c r="D301" s="44" t="str">
        <f>IF(DQE!$D304="","",DQE!$D304)</f>
        <v/>
      </c>
      <c r="E301" s="37" t="str">
        <f>IF(BPU!$D304="","",BPU!$D304)</f>
        <v/>
      </c>
      <c r="F301" s="35" t="str">
        <f t="shared" si="0"/>
        <v/>
      </c>
      <c r="G301" s="44" t="str">
        <f t="shared" si="1"/>
        <v/>
      </c>
      <c r="H301" s="36" t="n"/>
      <c r="I301" s="23" t="n"/>
      <c r="J301" s="36" t="n"/>
      <c r="K301" s="36" t="n"/>
      <c r="L301" s="44" t="str">
        <f t="shared" si="2"/>
        <v/>
      </c>
      <c r="M301" s="35" t="str">
        <f t="shared" si="3"/>
        <v/>
      </c>
      <c r="N301" s="35" t="str">
        <f t="shared" si="4"/>
        <v/>
      </c>
      <c r="O301" s="35" t="str">
        <f t="shared" si="5"/>
        <v/>
      </c>
      <c r="P301" s="35" t="str">
        <f t="shared" si="6"/>
        <v/>
      </c>
      <c r="Q301" s="35" t="str">
        <f t="shared" si="7"/>
        <v/>
      </c>
      <c r="R301" s="35" t="str">
        <f t="shared" si="8"/>
        <v/>
      </c>
      <c r="S301" s="35" t="str">
        <f t="shared" si="9"/>
        <v/>
      </c>
      <c r="T301" s="35" t="str">
        <f t="shared" si="10"/>
        <v/>
      </c>
      <c r="U301" s="35" t="str">
        <f t="shared" si="11"/>
        <v/>
      </c>
      <c r="V301" s="35" t="str">
        <f t="shared" si="12"/>
        <v/>
      </c>
      <c r="W301" s="77" t="str">
        <f t="shared" si="13"/>
        <v/>
      </c>
      <c r="X301" s="35" t="str">
        <f t="shared" si="14"/>
        <v/>
      </c>
      <c r="Y301" s="35" t="str">
        <f t="shared" si="15"/>
        <v/>
      </c>
      <c r="Z301" s="35" t="str">
        <f t="shared" si="16"/>
        <v/>
      </c>
      <c r="AA301" s="35" t="str">
        <f t="shared" si="17"/>
        <v/>
      </c>
      <c r="AB301" s="77">
        <f t="shared" si="29"/>
        <v>6336</v>
      </c>
      <c r="AC301" s="77">
        <f t="shared" si="30"/>
        <v>0</v>
      </c>
      <c r="AD301" s="77">
        <f t="shared" si="31"/>
        <v>0</v>
      </c>
      <c r="AE301" s="78" t="str">
        <f t="shared" si="18"/>
        <v/>
      </c>
      <c r="AF301" s="35" t="str">
        <f t="shared" si="19"/>
        <v/>
      </c>
      <c r="AG301" s="77" t="str">
        <f t="shared" si="20"/>
        <v/>
      </c>
      <c r="AH301" s="77" t="str">
        <f t="shared" si="21"/>
        <v/>
      </c>
      <c r="AI301" s="35">
        <f t="shared" si="22"/>
        <v>0</v>
      </c>
      <c r="AJ301" s="35">
        <f t="shared" si="23"/>
        <v>0</v>
      </c>
      <c r="AK301" s="35">
        <f t="shared" si="24"/>
        <v>0</v>
      </c>
      <c r="AL301" s="35">
        <f t="shared" si="25"/>
        <v>0</v>
      </c>
      <c r="AM301" s="35" t="n"/>
      <c r="AN301" s="44" t="str">
        <f t="shared" si="26"/>
        <v/>
      </c>
      <c r="AO301" s="44" t="str">
        <f t="shared" si="27"/>
        <v/>
      </c>
      <c r="AP301" s="35" t="str">
        <f>IF('DQE marché-cadre'!$D304="","",'DQE marché-cadre'!$D304)</f>
        <v/>
      </c>
      <c r="AQ301" s="35" t="str">
        <f>IF('DQE marché-cadre'!$E304="","",'DQE marché-cadre'!$E304)</f>
        <v/>
      </c>
      <c r="AR301" s="77" t="str">
        <f>DQE!$F304</f>
        <v/>
      </c>
      <c r="AS301" s="77" t="str">
        <f>BPDE!$G304</f>
        <v/>
      </c>
      <c r="AT301" s="35" t="str">
        <f t="shared" si="28"/>
        <v/>
      </c>
    </row>
    <row r="302">
      <c r="A302" s="35" t="str">
        <f>IF(BPU!$A305="","",BPU!$A305)</f>
        <v/>
      </c>
      <c r="B302" s="44" t="str">
        <f>IF(BPU!$B305="","",BPU!$B305)</f>
        <v/>
      </c>
      <c r="C302" s="35" t="str">
        <f>IF(BPU!$C305="","",BPU!$C305)</f>
        <v/>
      </c>
      <c r="D302" s="44" t="str">
        <f>IF(DQE!$D305="","",DQE!$D305)</f>
        <v/>
      </c>
      <c r="E302" s="37" t="str">
        <f>IF(BPU!$D305="","",BPU!$D305)</f>
        <v/>
      </c>
      <c r="F302" s="35" t="str">
        <f t="shared" si="0"/>
        <v/>
      </c>
      <c r="G302" s="44" t="str">
        <f t="shared" si="1"/>
        <v/>
      </c>
      <c r="H302" s="36" t="n"/>
      <c r="I302" s="23" t="n"/>
      <c r="J302" s="36" t="n"/>
      <c r="K302" s="36" t="n"/>
      <c r="L302" s="44" t="str">
        <f t="shared" si="2"/>
        <v/>
      </c>
      <c r="M302" s="35" t="str">
        <f t="shared" si="3"/>
        <v/>
      </c>
      <c r="N302" s="35" t="str">
        <f t="shared" si="4"/>
        <v/>
      </c>
      <c r="O302" s="35" t="str">
        <f t="shared" si="5"/>
        <v/>
      </c>
      <c r="P302" s="35" t="str">
        <f t="shared" si="6"/>
        <v/>
      </c>
      <c r="Q302" s="35" t="str">
        <f t="shared" si="7"/>
        <v/>
      </c>
      <c r="R302" s="35" t="str">
        <f t="shared" si="8"/>
        <v/>
      </c>
      <c r="S302" s="35" t="str">
        <f t="shared" si="9"/>
        <v/>
      </c>
      <c r="T302" s="35" t="str">
        <f t="shared" si="10"/>
        <v/>
      </c>
      <c r="U302" s="35" t="str">
        <f t="shared" si="11"/>
        <v/>
      </c>
      <c r="V302" s="35" t="str">
        <f t="shared" si="12"/>
        <v/>
      </c>
      <c r="W302" s="77" t="str">
        <f t="shared" si="13"/>
        <v/>
      </c>
      <c r="X302" s="35" t="str">
        <f t="shared" si="14"/>
        <v/>
      </c>
      <c r="Y302" s="35" t="str">
        <f t="shared" si="15"/>
        <v/>
      </c>
      <c r="Z302" s="35" t="str">
        <f t="shared" si="16"/>
        <v/>
      </c>
      <c r="AA302" s="35" t="str">
        <f t="shared" si="17"/>
        <v/>
      </c>
      <c r="AB302" s="77">
        <f t="shared" si="29"/>
        <v>6336</v>
      </c>
      <c r="AC302" s="77">
        <f t="shared" si="30"/>
        <v>0</v>
      </c>
      <c r="AD302" s="77">
        <f t="shared" si="31"/>
        <v>0</v>
      </c>
      <c r="AE302" s="78" t="str">
        <f t="shared" si="18"/>
        <v/>
      </c>
      <c r="AF302" s="35" t="str">
        <f t="shared" si="19"/>
        <v/>
      </c>
      <c r="AG302" s="77" t="str">
        <f t="shared" si="20"/>
        <v/>
      </c>
      <c r="AH302" s="77" t="str">
        <f t="shared" si="21"/>
        <v/>
      </c>
      <c r="AI302" s="35">
        <f t="shared" si="22"/>
        <v>0</v>
      </c>
      <c r="AJ302" s="35">
        <f t="shared" si="23"/>
        <v>0</v>
      </c>
      <c r="AK302" s="35">
        <f t="shared" si="24"/>
        <v>0</v>
      </c>
      <c r="AL302" s="35">
        <f t="shared" si="25"/>
        <v>0</v>
      </c>
      <c r="AM302" s="35" t="n"/>
      <c r="AN302" s="44" t="str">
        <f t="shared" si="26"/>
        <v/>
      </c>
      <c r="AO302" s="44" t="str">
        <f t="shared" si="27"/>
        <v/>
      </c>
      <c r="AP302" s="35" t="str">
        <f>IF('DQE marché-cadre'!$D305="","",'DQE marché-cadre'!$D305)</f>
        <v/>
      </c>
      <c r="AQ302" s="35" t="str">
        <f>IF('DQE marché-cadre'!$E305="","",'DQE marché-cadre'!$E305)</f>
        <v/>
      </c>
      <c r="AR302" s="77" t="str">
        <f>DQE!$F305</f>
        <v/>
      </c>
      <c r="AS302" s="77" t="str">
        <f>BPDE!$G305</f>
        <v/>
      </c>
      <c r="AT302" s="35" t="str">
        <f t="shared" si="28"/>
        <v/>
      </c>
    </row>
    <row r="303">
      <c r="A303" s="35" t="str">
        <f>IF(BPU!$A306="","",BPU!$A306)</f>
        <v/>
      </c>
      <c r="B303" s="44" t="str">
        <f>IF(BPU!$B306="","",BPU!$B306)</f>
        <v/>
      </c>
      <c r="C303" s="35" t="str">
        <f>IF(BPU!$C306="","",BPU!$C306)</f>
        <v/>
      </c>
      <c r="D303" s="44" t="str">
        <f>IF(DQE!$D306="","",DQE!$D306)</f>
        <v/>
      </c>
      <c r="E303" s="37" t="str">
        <f>IF(BPU!$D306="","",BPU!$D306)</f>
        <v/>
      </c>
      <c r="F303" s="35" t="str">
        <f t="shared" si="0"/>
        <v/>
      </c>
      <c r="G303" s="44" t="str">
        <f t="shared" si="1"/>
        <v/>
      </c>
      <c r="H303" s="36" t="n"/>
      <c r="I303" s="23" t="n"/>
      <c r="J303" s="36" t="n"/>
      <c r="K303" s="36" t="n"/>
      <c r="L303" s="44" t="str">
        <f t="shared" si="2"/>
        <v/>
      </c>
      <c r="M303" s="35" t="str">
        <f t="shared" si="3"/>
        <v/>
      </c>
      <c r="N303" s="35" t="str">
        <f t="shared" si="4"/>
        <v/>
      </c>
      <c r="O303" s="35" t="str">
        <f t="shared" si="5"/>
        <v/>
      </c>
      <c r="P303" s="35" t="str">
        <f t="shared" si="6"/>
        <v/>
      </c>
      <c r="Q303" s="35" t="str">
        <f t="shared" si="7"/>
        <v/>
      </c>
      <c r="R303" s="35" t="str">
        <f t="shared" si="8"/>
        <v/>
      </c>
      <c r="S303" s="35" t="str">
        <f t="shared" si="9"/>
        <v/>
      </c>
      <c r="T303" s="35" t="str">
        <f t="shared" si="10"/>
        <v/>
      </c>
      <c r="U303" s="35" t="str">
        <f t="shared" si="11"/>
        <v/>
      </c>
      <c r="V303" s="35" t="str">
        <f t="shared" si="12"/>
        <v/>
      </c>
      <c r="W303" s="77" t="str">
        <f t="shared" si="13"/>
        <v/>
      </c>
      <c r="X303" s="35" t="str">
        <f t="shared" si="14"/>
        <v/>
      </c>
      <c r="Y303" s="35" t="str">
        <f t="shared" si="15"/>
        <v/>
      </c>
      <c r="Z303" s="35" t="str">
        <f t="shared" si="16"/>
        <v/>
      </c>
      <c r="AA303" s="35" t="str">
        <f t="shared" si="17"/>
        <v/>
      </c>
      <c r="AB303" s="77">
        <f t="shared" si="29"/>
        <v>6336</v>
      </c>
      <c r="AC303" s="77">
        <f t="shared" si="30"/>
        <v>0</v>
      </c>
      <c r="AD303" s="77">
        <f t="shared" si="31"/>
        <v>0</v>
      </c>
      <c r="AE303" s="78" t="str">
        <f t="shared" si="18"/>
        <v/>
      </c>
      <c r="AF303" s="35" t="str">
        <f t="shared" si="19"/>
        <v/>
      </c>
      <c r="AG303" s="77" t="str">
        <f t="shared" si="20"/>
        <v/>
      </c>
      <c r="AH303" s="77" t="str">
        <f t="shared" si="21"/>
        <v/>
      </c>
      <c r="AI303" s="35">
        <f t="shared" si="22"/>
        <v>0</v>
      </c>
      <c r="AJ303" s="35">
        <f t="shared" si="23"/>
        <v>0</v>
      </c>
      <c r="AK303" s="35">
        <f t="shared" si="24"/>
        <v>0</v>
      </c>
      <c r="AL303" s="35">
        <f t="shared" si="25"/>
        <v>0</v>
      </c>
      <c r="AM303" s="35" t="n"/>
      <c r="AN303" s="44" t="str">
        <f t="shared" si="26"/>
        <v/>
      </c>
      <c r="AO303" s="44" t="str">
        <f t="shared" si="27"/>
        <v/>
      </c>
      <c r="AP303" s="35" t="str">
        <f>IF('DQE marché-cadre'!$D306="","",'DQE marché-cadre'!$D306)</f>
        <v/>
      </c>
      <c r="AQ303" s="35" t="str">
        <f>IF('DQE marché-cadre'!$E306="","",'DQE marché-cadre'!$E306)</f>
        <v/>
      </c>
      <c r="AR303" s="77" t="str">
        <f>DQE!$F306</f>
        <v/>
      </c>
      <c r="AS303" s="77" t="str">
        <f>BPDE!$G306</f>
        <v/>
      </c>
      <c r="AT303" s="35" t="str">
        <f t="shared" si="28"/>
        <v/>
      </c>
    </row>
    <row r="304">
      <c r="A304" s="35" t="str">
        <f>IF(BPU!$A307="","",BPU!$A307)</f>
        <v/>
      </c>
      <c r="B304" s="44" t="str">
        <f>IF(BPU!$B307="","",BPU!$B307)</f>
        <v/>
      </c>
      <c r="C304" s="35" t="str">
        <f>IF(BPU!$C307="","",BPU!$C307)</f>
        <v/>
      </c>
      <c r="D304" s="44" t="str">
        <f>IF(DQE!$D307="","",DQE!$D307)</f>
        <v/>
      </c>
      <c r="E304" s="37" t="str">
        <f>IF(BPU!$D307="","",BPU!$D307)</f>
        <v/>
      </c>
      <c r="F304" s="35" t="str">
        <f t="shared" si="0"/>
        <v/>
      </c>
      <c r="G304" s="44" t="str">
        <f t="shared" si="1"/>
        <v/>
      </c>
      <c r="H304" s="36" t="n"/>
      <c r="I304" s="23" t="n"/>
      <c r="J304" s="36" t="n"/>
      <c r="K304" s="36" t="n"/>
      <c r="L304" s="44" t="str">
        <f t="shared" si="2"/>
        <v/>
      </c>
      <c r="M304" s="35" t="str">
        <f t="shared" si="3"/>
        <v/>
      </c>
      <c r="N304" s="35" t="str">
        <f t="shared" si="4"/>
        <v/>
      </c>
      <c r="O304" s="35" t="str">
        <f t="shared" si="5"/>
        <v/>
      </c>
      <c r="P304" s="35" t="str">
        <f t="shared" si="6"/>
        <v/>
      </c>
      <c r="Q304" s="35" t="str">
        <f t="shared" si="7"/>
        <v/>
      </c>
      <c r="R304" s="35" t="str">
        <f t="shared" si="8"/>
        <v/>
      </c>
      <c r="S304" s="35" t="str">
        <f t="shared" si="9"/>
        <v/>
      </c>
      <c r="T304" s="35" t="str">
        <f t="shared" si="10"/>
        <v/>
      </c>
      <c r="U304" s="35" t="str">
        <f t="shared" si="11"/>
        <v/>
      </c>
      <c r="V304" s="35" t="str">
        <f t="shared" si="12"/>
        <v/>
      </c>
      <c r="W304" s="77" t="str">
        <f t="shared" si="13"/>
        <v/>
      </c>
      <c r="X304" s="35" t="str">
        <f t="shared" si="14"/>
        <v/>
      </c>
      <c r="Y304" s="35" t="str">
        <f t="shared" si="15"/>
        <v/>
      </c>
      <c r="Z304" s="35" t="str">
        <f t="shared" si="16"/>
        <v/>
      </c>
      <c r="AA304" s="35" t="str">
        <f t="shared" si="17"/>
        <v/>
      </c>
      <c r="AB304" s="77">
        <f t="shared" si="29"/>
        <v>6336</v>
      </c>
      <c r="AC304" s="77">
        <f t="shared" si="30"/>
        <v>0</v>
      </c>
      <c r="AD304" s="77">
        <f t="shared" si="31"/>
        <v>0</v>
      </c>
      <c r="AE304" s="78" t="str">
        <f t="shared" si="18"/>
        <v/>
      </c>
      <c r="AF304" s="35" t="str">
        <f t="shared" si="19"/>
        <v/>
      </c>
      <c r="AG304" s="77" t="str">
        <f t="shared" si="20"/>
        <v/>
      </c>
      <c r="AH304" s="77" t="str">
        <f t="shared" si="21"/>
        <v/>
      </c>
      <c r="AI304" s="35">
        <f t="shared" si="22"/>
        <v>0</v>
      </c>
      <c r="AJ304" s="35">
        <f t="shared" si="23"/>
        <v>0</v>
      </c>
      <c r="AK304" s="35">
        <f t="shared" si="24"/>
        <v>0</v>
      </c>
      <c r="AL304" s="35">
        <f t="shared" si="25"/>
        <v>0</v>
      </c>
      <c r="AM304" s="35" t="n"/>
      <c r="AN304" s="44" t="str">
        <f t="shared" si="26"/>
        <v/>
      </c>
      <c r="AO304" s="44" t="str">
        <f t="shared" si="27"/>
        <v/>
      </c>
      <c r="AP304" s="35" t="str">
        <f>IF('DQE marché-cadre'!$D307="","",'DQE marché-cadre'!$D307)</f>
        <v/>
      </c>
      <c r="AQ304" s="35" t="str">
        <f>IF('DQE marché-cadre'!$E307="","",'DQE marché-cadre'!$E307)</f>
        <v/>
      </c>
      <c r="AR304" s="77" t="str">
        <f>DQE!$F307</f>
        <v/>
      </c>
      <c r="AS304" s="77" t="str">
        <f>BPDE!$G307</f>
        <v/>
      </c>
      <c r="AT304" s="35" t="str">
        <f t="shared" si="28"/>
        <v/>
      </c>
    </row>
    <row r="305">
      <c r="A305" s="35" t="str">
        <f>IF(BPU!$A308="","",BPU!$A308)</f>
        <v/>
      </c>
      <c r="B305" s="44" t="str">
        <f>IF(BPU!$B308="","",BPU!$B308)</f>
        <v/>
      </c>
      <c r="C305" s="35" t="str">
        <f>IF(BPU!$C308="","",BPU!$C308)</f>
        <v/>
      </c>
      <c r="D305" s="44" t="str">
        <f>IF(DQE!$D308="","",DQE!$D308)</f>
        <v/>
      </c>
      <c r="E305" s="37" t="str">
        <f>IF(BPU!$D308="","",BPU!$D308)</f>
        <v/>
      </c>
      <c r="F305" s="35" t="str">
        <f t="shared" si="0"/>
        <v/>
      </c>
      <c r="G305" s="44" t="str">
        <f t="shared" si="1"/>
        <v/>
      </c>
      <c r="H305" s="36" t="n"/>
      <c r="I305" s="23" t="n"/>
      <c r="J305" s="36" t="n"/>
      <c r="K305" s="36" t="n"/>
      <c r="L305" s="44" t="str">
        <f t="shared" si="2"/>
        <v/>
      </c>
      <c r="M305" s="35" t="str">
        <f t="shared" si="3"/>
        <v/>
      </c>
      <c r="N305" s="35" t="str">
        <f t="shared" si="4"/>
        <v/>
      </c>
      <c r="O305" s="35" t="str">
        <f t="shared" si="5"/>
        <v/>
      </c>
      <c r="P305" s="35" t="str">
        <f t="shared" si="6"/>
        <v/>
      </c>
      <c r="Q305" s="35" t="str">
        <f t="shared" si="7"/>
        <v/>
      </c>
      <c r="R305" s="35" t="str">
        <f t="shared" si="8"/>
        <v/>
      </c>
      <c r="S305" s="35" t="str">
        <f t="shared" si="9"/>
        <v/>
      </c>
      <c r="T305" s="35" t="str">
        <f t="shared" si="10"/>
        <v/>
      </c>
      <c r="U305" s="35" t="str">
        <f t="shared" si="11"/>
        <v/>
      </c>
      <c r="V305" s="35" t="str">
        <f t="shared" si="12"/>
        <v/>
      </c>
      <c r="W305" s="77" t="str">
        <f t="shared" si="13"/>
        <v/>
      </c>
      <c r="X305" s="35" t="str">
        <f t="shared" si="14"/>
        <v/>
      </c>
      <c r="Y305" s="35" t="str">
        <f t="shared" si="15"/>
        <v/>
      </c>
      <c r="Z305" s="35" t="str">
        <f t="shared" si="16"/>
        <v/>
      </c>
      <c r="AA305" s="35" t="str">
        <f t="shared" si="17"/>
        <v/>
      </c>
      <c r="AB305" s="77">
        <f t="shared" si="29"/>
        <v>6336</v>
      </c>
      <c r="AC305" s="77">
        <f t="shared" si="30"/>
        <v>0</v>
      </c>
      <c r="AD305" s="77">
        <f t="shared" si="31"/>
        <v>0</v>
      </c>
      <c r="AE305" s="78" t="str">
        <f t="shared" si="18"/>
        <v/>
      </c>
      <c r="AF305" s="35" t="str">
        <f t="shared" si="19"/>
        <v/>
      </c>
      <c r="AG305" s="77" t="str">
        <f t="shared" si="20"/>
        <v/>
      </c>
      <c r="AH305" s="77" t="str">
        <f t="shared" si="21"/>
        <v/>
      </c>
      <c r="AI305" s="35">
        <f t="shared" si="22"/>
        <v>0</v>
      </c>
      <c r="AJ305" s="35">
        <f t="shared" si="23"/>
        <v>0</v>
      </c>
      <c r="AK305" s="35">
        <f t="shared" si="24"/>
        <v>0</v>
      </c>
      <c r="AL305" s="35">
        <f t="shared" si="25"/>
        <v>0</v>
      </c>
      <c r="AM305" s="35" t="n"/>
      <c r="AN305" s="44" t="str">
        <f t="shared" si="26"/>
        <v/>
      </c>
      <c r="AO305" s="44" t="str">
        <f t="shared" si="27"/>
        <v/>
      </c>
      <c r="AP305" s="35" t="str">
        <f>IF('DQE marché-cadre'!$D308="","",'DQE marché-cadre'!$D308)</f>
        <v/>
      </c>
      <c r="AQ305" s="35" t="str">
        <f>IF('DQE marché-cadre'!$E308="","",'DQE marché-cadre'!$E308)</f>
        <v/>
      </c>
      <c r="AR305" s="77" t="str">
        <f>DQE!$F308</f>
        <v/>
      </c>
      <c r="AS305" s="77" t="str">
        <f>BPDE!$G308</f>
        <v/>
      </c>
      <c r="AT305" s="35" t="str">
        <f t="shared" si="28"/>
        <v/>
      </c>
    </row>
    <row r="306">
      <c r="A306" s="35" t="str">
        <f>IF(BPU!$A309="","",BPU!$A309)</f>
        <v/>
      </c>
      <c r="B306" s="44" t="str">
        <f>IF(BPU!$B309="","",BPU!$B309)</f>
        <v/>
      </c>
      <c r="C306" s="35" t="str">
        <f>IF(BPU!$C309="","",BPU!$C309)</f>
        <v/>
      </c>
      <c r="D306" s="44" t="str">
        <f>IF(DQE!$D309="","",DQE!$D309)</f>
        <v/>
      </c>
      <c r="E306" s="37" t="str">
        <f>IF(BPU!$D309="","",BPU!$D309)</f>
        <v/>
      </c>
      <c r="F306" s="35" t="str">
        <f t="shared" si="0"/>
        <v/>
      </c>
      <c r="G306" s="44" t="str">
        <f t="shared" si="1"/>
        <v/>
      </c>
      <c r="H306" s="36" t="n"/>
      <c r="I306" s="23" t="n"/>
      <c r="J306" s="36" t="n"/>
      <c r="K306" s="36" t="n"/>
      <c r="L306" s="44" t="str">
        <f t="shared" si="2"/>
        <v/>
      </c>
      <c r="M306" s="35" t="str">
        <f t="shared" si="3"/>
        <v/>
      </c>
      <c r="N306" s="35" t="str">
        <f t="shared" si="4"/>
        <v/>
      </c>
      <c r="O306" s="35" t="str">
        <f t="shared" si="5"/>
        <v/>
      </c>
      <c r="P306" s="35" t="str">
        <f t="shared" si="6"/>
        <v/>
      </c>
      <c r="Q306" s="35" t="str">
        <f t="shared" si="7"/>
        <v/>
      </c>
      <c r="R306" s="35" t="str">
        <f t="shared" si="8"/>
        <v/>
      </c>
      <c r="S306" s="35" t="str">
        <f t="shared" si="9"/>
        <v/>
      </c>
      <c r="T306" s="35" t="str">
        <f t="shared" si="10"/>
        <v/>
      </c>
      <c r="U306" s="35" t="str">
        <f t="shared" si="11"/>
        <v/>
      </c>
      <c r="V306" s="35" t="str">
        <f t="shared" si="12"/>
        <v/>
      </c>
      <c r="W306" s="77" t="str">
        <f t="shared" si="13"/>
        <v/>
      </c>
      <c r="X306" s="35" t="str">
        <f t="shared" si="14"/>
        <v/>
      </c>
      <c r="Y306" s="35" t="str">
        <f t="shared" si="15"/>
        <v/>
      </c>
      <c r="Z306" s="35" t="str">
        <f t="shared" si="16"/>
        <v/>
      </c>
      <c r="AA306" s="35" t="str">
        <f t="shared" si="17"/>
        <v/>
      </c>
      <c r="AB306" s="77">
        <f t="shared" si="29"/>
        <v>6336</v>
      </c>
      <c r="AC306" s="77">
        <f t="shared" si="30"/>
        <v>0</v>
      </c>
      <c r="AD306" s="77">
        <f t="shared" si="31"/>
        <v>0</v>
      </c>
      <c r="AE306" s="78" t="str">
        <f t="shared" si="18"/>
        <v/>
      </c>
      <c r="AF306" s="35" t="str">
        <f t="shared" si="19"/>
        <v/>
      </c>
      <c r="AG306" s="77" t="str">
        <f t="shared" si="20"/>
        <v/>
      </c>
      <c r="AH306" s="77" t="str">
        <f t="shared" si="21"/>
        <v/>
      </c>
      <c r="AI306" s="35">
        <f t="shared" si="22"/>
        <v>0</v>
      </c>
      <c r="AJ306" s="35">
        <f t="shared" si="23"/>
        <v>0</v>
      </c>
      <c r="AK306" s="35">
        <f t="shared" si="24"/>
        <v>0</v>
      </c>
      <c r="AL306" s="35">
        <f t="shared" si="25"/>
        <v>0</v>
      </c>
      <c r="AM306" s="35" t="n"/>
      <c r="AN306" s="44" t="str">
        <f t="shared" si="26"/>
        <v/>
      </c>
      <c r="AO306" s="44" t="str">
        <f t="shared" si="27"/>
        <v/>
      </c>
      <c r="AP306" s="35" t="str">
        <f>IF('DQE marché-cadre'!$D309="","",'DQE marché-cadre'!$D309)</f>
        <v/>
      </c>
      <c r="AQ306" s="35" t="str">
        <f>IF('DQE marché-cadre'!$E309="","",'DQE marché-cadre'!$E309)</f>
        <v/>
      </c>
      <c r="AR306" s="77" t="str">
        <f>DQE!$F309</f>
        <v/>
      </c>
      <c r="AS306" s="77" t="str">
        <f>BPDE!$G309</f>
        <v/>
      </c>
      <c r="AT306" s="35" t="str">
        <f t="shared" si="28"/>
        <v/>
      </c>
    </row>
    <row r="307">
      <c r="A307" s="35" t="str">
        <f>IF(BPU!$A310="","",BPU!$A310)</f>
        <v/>
      </c>
      <c r="B307" s="44" t="str">
        <f>IF(BPU!$B310="","",BPU!$B310)</f>
        <v/>
      </c>
      <c r="C307" s="35" t="str">
        <f>IF(BPU!$C310="","",BPU!$C310)</f>
        <v/>
      </c>
      <c r="D307" s="44" t="str">
        <f>IF(DQE!$D310="","",DQE!$D310)</f>
        <v/>
      </c>
      <c r="E307" s="37" t="str">
        <f>IF(BPU!$D310="","",BPU!$D310)</f>
        <v/>
      </c>
      <c r="F307" s="35" t="str">
        <f t="shared" si="0"/>
        <v/>
      </c>
      <c r="G307" s="44" t="str">
        <f t="shared" si="1"/>
        <v/>
      </c>
      <c r="H307" s="36" t="n"/>
      <c r="I307" s="23" t="n"/>
      <c r="J307" s="36" t="n"/>
      <c r="K307" s="36" t="n"/>
      <c r="L307" s="44" t="str">
        <f t="shared" si="2"/>
        <v/>
      </c>
      <c r="M307" s="35" t="str">
        <f t="shared" si="3"/>
        <v/>
      </c>
      <c r="N307" s="35" t="str">
        <f t="shared" si="4"/>
        <v/>
      </c>
      <c r="O307" s="35" t="str">
        <f t="shared" si="5"/>
        <v/>
      </c>
      <c r="P307" s="35" t="str">
        <f t="shared" si="6"/>
        <v/>
      </c>
      <c r="Q307" s="35" t="str">
        <f t="shared" si="7"/>
        <v/>
      </c>
      <c r="R307" s="35" t="str">
        <f t="shared" si="8"/>
        <v/>
      </c>
      <c r="S307" s="35" t="str">
        <f t="shared" si="9"/>
        <v/>
      </c>
      <c r="T307" s="35" t="str">
        <f t="shared" si="10"/>
        <v/>
      </c>
      <c r="U307" s="35" t="str">
        <f t="shared" si="11"/>
        <v/>
      </c>
      <c r="V307" s="35" t="str">
        <f t="shared" si="12"/>
        <v/>
      </c>
      <c r="W307" s="77" t="str">
        <f t="shared" si="13"/>
        <v/>
      </c>
      <c r="X307" s="35" t="str">
        <f t="shared" si="14"/>
        <v/>
      </c>
      <c r="Y307" s="35" t="str">
        <f t="shared" si="15"/>
        <v/>
      </c>
      <c r="Z307" s="35" t="str">
        <f t="shared" si="16"/>
        <v/>
      </c>
      <c r="AA307" s="35" t="str">
        <f t="shared" si="17"/>
        <v/>
      </c>
      <c r="AB307" s="77">
        <f t="shared" si="29"/>
        <v>6336</v>
      </c>
      <c r="AC307" s="77">
        <f t="shared" si="30"/>
        <v>0</v>
      </c>
      <c r="AD307" s="77">
        <f t="shared" si="31"/>
        <v>0</v>
      </c>
      <c r="AE307" s="78" t="str">
        <f t="shared" si="18"/>
        <v/>
      </c>
      <c r="AF307" s="35" t="str">
        <f t="shared" si="19"/>
        <v/>
      </c>
      <c r="AG307" s="77" t="str">
        <f t="shared" si="20"/>
        <v/>
      </c>
      <c r="AH307" s="77" t="str">
        <f t="shared" si="21"/>
        <v/>
      </c>
      <c r="AI307" s="35">
        <f t="shared" si="22"/>
        <v>0</v>
      </c>
      <c r="AJ307" s="35">
        <f t="shared" si="23"/>
        <v>0</v>
      </c>
      <c r="AK307" s="35">
        <f t="shared" si="24"/>
        <v>0</v>
      </c>
      <c r="AL307" s="35">
        <f t="shared" si="25"/>
        <v>0</v>
      </c>
      <c r="AM307" s="35" t="n"/>
      <c r="AN307" s="44" t="str">
        <f t="shared" si="26"/>
        <v/>
      </c>
      <c r="AO307" s="44" t="str">
        <f t="shared" si="27"/>
        <v/>
      </c>
      <c r="AP307" s="35" t="str">
        <f>IF('DQE marché-cadre'!$D310="","",'DQE marché-cadre'!$D310)</f>
        <v/>
      </c>
      <c r="AQ307" s="35" t="str">
        <f>IF('DQE marché-cadre'!$E310="","",'DQE marché-cadre'!$E310)</f>
        <v/>
      </c>
      <c r="AR307" s="77" t="str">
        <f>DQE!$F310</f>
        <v/>
      </c>
      <c r="AS307" s="77" t="str">
        <f>BPDE!$G310</f>
        <v/>
      </c>
      <c r="AT307" s="35" t="str">
        <f t="shared" si="28"/>
        <v/>
      </c>
    </row>
    <row r="308">
      <c r="A308" s="35" t="str">
        <f>IF(BPU!$A311="","",BPU!$A311)</f>
        <v/>
      </c>
      <c r="B308" s="44" t="str">
        <f>IF(BPU!$B311="","",BPU!$B311)</f>
        <v/>
      </c>
      <c r="C308" s="35" t="str">
        <f>IF(BPU!$C311="","",BPU!$C311)</f>
        <v/>
      </c>
      <c r="D308" s="44" t="str">
        <f>IF(DQE!$D311="","",DQE!$D311)</f>
        <v/>
      </c>
      <c r="E308" s="37" t="str">
        <f>IF(BPU!$D311="","",BPU!$D311)</f>
        <v/>
      </c>
      <c r="F308" s="35" t="str">
        <f t="shared" si="0"/>
        <v/>
      </c>
      <c r="G308" s="44" t="str">
        <f t="shared" si="1"/>
        <v/>
      </c>
      <c r="H308" s="36" t="n"/>
      <c r="I308" s="23" t="n"/>
      <c r="J308" s="36" t="n"/>
      <c r="K308" s="36" t="n"/>
      <c r="L308" s="44" t="str">
        <f t="shared" si="2"/>
        <v/>
      </c>
      <c r="M308" s="35" t="str">
        <f t="shared" si="3"/>
        <v/>
      </c>
      <c r="N308" s="35" t="str">
        <f t="shared" si="4"/>
        <v/>
      </c>
      <c r="O308" s="35" t="str">
        <f t="shared" si="5"/>
        <v/>
      </c>
      <c r="P308" s="35" t="str">
        <f t="shared" si="6"/>
        <v/>
      </c>
      <c r="Q308" s="35" t="str">
        <f t="shared" si="7"/>
        <v/>
      </c>
      <c r="R308" s="35" t="str">
        <f t="shared" si="8"/>
        <v/>
      </c>
      <c r="S308" s="35" t="str">
        <f t="shared" si="9"/>
        <v/>
      </c>
      <c r="T308" s="35" t="str">
        <f t="shared" si="10"/>
        <v/>
      </c>
      <c r="U308" s="35" t="str">
        <f t="shared" si="11"/>
        <v/>
      </c>
      <c r="V308" s="35" t="str">
        <f t="shared" si="12"/>
        <v/>
      </c>
      <c r="W308" s="77" t="str">
        <f t="shared" si="13"/>
        <v/>
      </c>
      <c r="X308" s="35" t="str">
        <f t="shared" si="14"/>
        <v/>
      </c>
      <c r="Y308" s="35" t="str">
        <f t="shared" si="15"/>
        <v/>
      </c>
      <c r="Z308" s="35" t="str">
        <f t="shared" si="16"/>
        <v/>
      </c>
      <c r="AA308" s="35" t="str">
        <f t="shared" si="17"/>
        <v/>
      </c>
      <c r="AB308" s="77">
        <f t="shared" si="29"/>
        <v>6336</v>
      </c>
      <c r="AC308" s="77">
        <f t="shared" si="30"/>
        <v>0</v>
      </c>
      <c r="AD308" s="77">
        <f t="shared" si="31"/>
        <v>0</v>
      </c>
      <c r="AE308" s="78" t="str">
        <f t="shared" si="18"/>
        <v/>
      </c>
      <c r="AF308" s="35" t="str">
        <f t="shared" si="19"/>
        <v/>
      </c>
      <c r="AG308" s="77" t="str">
        <f t="shared" si="20"/>
        <v/>
      </c>
      <c r="AH308" s="77" t="str">
        <f t="shared" si="21"/>
        <v/>
      </c>
      <c r="AI308" s="35">
        <f t="shared" si="22"/>
        <v>0</v>
      </c>
      <c r="AJ308" s="35">
        <f t="shared" si="23"/>
        <v>0</v>
      </c>
      <c r="AK308" s="35">
        <f t="shared" si="24"/>
        <v>0</v>
      </c>
      <c r="AL308" s="35">
        <f t="shared" si="25"/>
        <v>0</v>
      </c>
      <c r="AM308" s="35" t="n"/>
      <c r="AN308" s="44" t="str">
        <f t="shared" si="26"/>
        <v/>
      </c>
      <c r="AO308" s="44" t="str">
        <f t="shared" si="27"/>
        <v/>
      </c>
      <c r="AP308" s="35" t="str">
        <f>IF('DQE marché-cadre'!$D311="","",'DQE marché-cadre'!$D311)</f>
        <v/>
      </c>
      <c r="AQ308" s="35" t="str">
        <f>IF('DQE marché-cadre'!$E311="","",'DQE marché-cadre'!$E311)</f>
        <v/>
      </c>
      <c r="AR308" s="77" t="str">
        <f>DQE!$F311</f>
        <v/>
      </c>
      <c r="AS308" s="77" t="str">
        <f>BPDE!$G311</f>
        <v/>
      </c>
      <c r="AT308" s="35" t="str">
        <f t="shared" si="28"/>
        <v/>
      </c>
    </row>
    <row r="309">
      <c r="A309" s="35" t="str">
        <f>IF(BPU!$A312="","",BPU!$A312)</f>
        <v/>
      </c>
      <c r="B309" s="44" t="str">
        <f>IF(BPU!$B312="","",BPU!$B312)</f>
        <v/>
      </c>
      <c r="C309" s="35" t="str">
        <f>IF(BPU!$C312="","",BPU!$C312)</f>
        <v/>
      </c>
      <c r="D309" s="44" t="str">
        <f>IF(DQE!$D312="","",DQE!$D312)</f>
        <v/>
      </c>
      <c r="E309" s="37" t="str">
        <f>IF(BPU!$D312="","",BPU!$D312)</f>
        <v/>
      </c>
      <c r="F309" s="35" t="str">
        <f t="shared" si="0"/>
        <v/>
      </c>
      <c r="G309" s="44" t="str">
        <f t="shared" si="1"/>
        <v/>
      </c>
      <c r="H309" s="36" t="n"/>
      <c r="I309" s="23" t="n"/>
      <c r="J309" s="36" t="n"/>
      <c r="K309" s="36" t="n"/>
      <c r="L309" s="44" t="str">
        <f t="shared" si="2"/>
        <v/>
      </c>
      <c r="M309" s="35" t="str">
        <f t="shared" si="3"/>
        <v/>
      </c>
      <c r="N309" s="35" t="str">
        <f t="shared" si="4"/>
        <v/>
      </c>
      <c r="O309" s="35" t="str">
        <f t="shared" si="5"/>
        <v/>
      </c>
      <c r="P309" s="35" t="str">
        <f t="shared" si="6"/>
        <v/>
      </c>
      <c r="Q309" s="35" t="str">
        <f t="shared" si="7"/>
        <v/>
      </c>
      <c r="R309" s="35" t="str">
        <f t="shared" si="8"/>
        <v/>
      </c>
      <c r="S309" s="35" t="str">
        <f t="shared" si="9"/>
        <v/>
      </c>
      <c r="T309" s="35" t="str">
        <f t="shared" si="10"/>
        <v/>
      </c>
      <c r="U309" s="35" t="str">
        <f t="shared" si="11"/>
        <v/>
      </c>
      <c r="V309" s="35" t="str">
        <f t="shared" si="12"/>
        <v/>
      </c>
      <c r="W309" s="77" t="str">
        <f t="shared" si="13"/>
        <v/>
      </c>
      <c r="X309" s="35" t="str">
        <f t="shared" si="14"/>
        <v/>
      </c>
      <c r="Y309" s="35" t="str">
        <f t="shared" si="15"/>
        <v/>
      </c>
      <c r="Z309" s="35" t="str">
        <f t="shared" si="16"/>
        <v/>
      </c>
      <c r="AA309" s="35" t="str">
        <f t="shared" si="17"/>
        <v/>
      </c>
      <c r="AB309" s="77">
        <f t="shared" si="29"/>
        <v>6336</v>
      </c>
      <c r="AC309" s="77">
        <f t="shared" si="30"/>
        <v>0</v>
      </c>
      <c r="AD309" s="77">
        <f t="shared" si="31"/>
        <v>0</v>
      </c>
      <c r="AE309" s="78" t="str">
        <f t="shared" si="18"/>
        <v/>
      </c>
      <c r="AF309" s="35" t="str">
        <f t="shared" si="19"/>
        <v/>
      </c>
      <c r="AG309" s="77" t="str">
        <f t="shared" si="20"/>
        <v/>
      </c>
      <c r="AH309" s="77" t="str">
        <f t="shared" si="21"/>
        <v/>
      </c>
      <c r="AI309" s="35">
        <f t="shared" si="22"/>
        <v>0</v>
      </c>
      <c r="AJ309" s="35">
        <f t="shared" si="23"/>
        <v>0</v>
      </c>
      <c r="AK309" s="35">
        <f t="shared" si="24"/>
        <v>0</v>
      </c>
      <c r="AL309" s="35">
        <f t="shared" si="25"/>
        <v>0</v>
      </c>
      <c r="AM309" s="35" t="n"/>
      <c r="AN309" s="44" t="str">
        <f t="shared" si="26"/>
        <v/>
      </c>
      <c r="AO309" s="44" t="str">
        <f t="shared" si="27"/>
        <v/>
      </c>
      <c r="AP309" s="35" t="str">
        <f>IF('DQE marché-cadre'!$D312="","",'DQE marché-cadre'!$D312)</f>
        <v/>
      </c>
      <c r="AQ309" s="35" t="str">
        <f>IF('DQE marché-cadre'!$E312="","",'DQE marché-cadre'!$E312)</f>
        <v/>
      </c>
      <c r="AR309" s="77" t="str">
        <f>DQE!$F312</f>
        <v/>
      </c>
      <c r="AS309" s="77" t="str">
        <f>BPDE!$G312</f>
        <v/>
      </c>
      <c r="AT309" s="35" t="str">
        <f t="shared" si="28"/>
        <v/>
      </c>
    </row>
    <row r="310">
      <c r="A310" s="35" t="str">
        <f>IF(BPU!$A313="","",BPU!$A313)</f>
        <v/>
      </c>
      <c r="B310" s="44" t="str">
        <f>IF(BPU!$B313="","",BPU!$B313)</f>
        <v/>
      </c>
      <c r="C310" s="35" t="str">
        <f>IF(BPU!$C313="","",BPU!$C313)</f>
        <v/>
      </c>
      <c r="D310" s="44" t="str">
        <f>IF(DQE!$D313="","",DQE!$D313)</f>
        <v/>
      </c>
      <c r="E310" s="37" t="str">
        <f>IF(BPU!$D313="","",BPU!$D313)</f>
        <v/>
      </c>
      <c r="F310" s="35" t="str">
        <f t="shared" si="0"/>
        <v/>
      </c>
      <c r="G310" s="44" t="str">
        <f t="shared" si="1"/>
        <v/>
      </c>
      <c r="H310" s="36" t="n"/>
      <c r="I310" s="23" t="n"/>
      <c r="J310" s="36" t="n"/>
      <c r="K310" s="36" t="n"/>
      <c r="L310" s="44" t="str">
        <f t="shared" si="2"/>
        <v/>
      </c>
      <c r="M310" s="35" t="str">
        <f t="shared" si="3"/>
        <v/>
      </c>
      <c r="N310" s="35" t="str">
        <f t="shared" si="4"/>
        <v/>
      </c>
      <c r="O310" s="35" t="str">
        <f t="shared" si="5"/>
        <v/>
      </c>
      <c r="P310" s="35" t="str">
        <f t="shared" si="6"/>
        <v/>
      </c>
      <c r="Q310" s="35" t="str">
        <f t="shared" si="7"/>
        <v/>
      </c>
      <c r="R310" s="35" t="str">
        <f t="shared" si="8"/>
        <v/>
      </c>
      <c r="S310" s="35" t="str">
        <f t="shared" si="9"/>
        <v/>
      </c>
      <c r="T310" s="35" t="str">
        <f t="shared" si="10"/>
        <v/>
      </c>
      <c r="U310" s="35" t="str">
        <f t="shared" si="11"/>
        <v/>
      </c>
      <c r="V310" s="35" t="str">
        <f t="shared" si="12"/>
        <v/>
      </c>
      <c r="W310" s="77" t="str">
        <f t="shared" si="13"/>
        <v/>
      </c>
      <c r="X310" s="35" t="str">
        <f t="shared" si="14"/>
        <v/>
      </c>
      <c r="Y310" s="35" t="str">
        <f t="shared" si="15"/>
        <v/>
      </c>
      <c r="Z310" s="35" t="str">
        <f t="shared" si="16"/>
        <v/>
      </c>
      <c r="AA310" s="35" t="str">
        <f t="shared" si="17"/>
        <v/>
      </c>
      <c r="AB310" s="77">
        <f t="shared" si="29"/>
        <v>6336</v>
      </c>
      <c r="AC310" s="77">
        <f t="shared" si="30"/>
        <v>0</v>
      </c>
      <c r="AD310" s="77">
        <f t="shared" si="31"/>
        <v>0</v>
      </c>
      <c r="AE310" s="78" t="str">
        <f t="shared" si="18"/>
        <v/>
      </c>
      <c r="AF310" s="35" t="str">
        <f t="shared" si="19"/>
        <v/>
      </c>
      <c r="AG310" s="77" t="str">
        <f t="shared" si="20"/>
        <v/>
      </c>
      <c r="AH310" s="77" t="str">
        <f t="shared" si="21"/>
        <v/>
      </c>
      <c r="AI310" s="35">
        <f t="shared" si="22"/>
        <v>0</v>
      </c>
      <c r="AJ310" s="35">
        <f t="shared" si="23"/>
        <v>0</v>
      </c>
      <c r="AK310" s="35">
        <f t="shared" si="24"/>
        <v>0</v>
      </c>
      <c r="AL310" s="35">
        <f t="shared" si="25"/>
        <v>0</v>
      </c>
      <c r="AM310" s="35" t="n"/>
      <c r="AN310" s="44" t="str">
        <f t="shared" si="26"/>
        <v/>
      </c>
      <c r="AO310" s="44" t="str">
        <f t="shared" si="27"/>
        <v/>
      </c>
      <c r="AP310" s="35" t="str">
        <f>IF('DQE marché-cadre'!$D313="","",'DQE marché-cadre'!$D313)</f>
        <v/>
      </c>
      <c r="AQ310" s="35" t="str">
        <f>IF('DQE marché-cadre'!$E313="","",'DQE marché-cadre'!$E313)</f>
        <v/>
      </c>
      <c r="AR310" s="77" t="str">
        <f>DQE!$F313</f>
        <v/>
      </c>
      <c r="AS310" s="77" t="str">
        <f>BPDE!$G313</f>
        <v/>
      </c>
      <c r="AT310" s="35" t="str">
        <f t="shared" si="28"/>
        <v/>
      </c>
    </row>
    <row r="311">
      <c r="A311" s="35" t="str">
        <f>IF(BPU!$A314="","",BPU!$A314)</f>
        <v/>
      </c>
      <c r="B311" s="44" t="str">
        <f>IF(BPU!$B314="","",BPU!$B314)</f>
        <v/>
      </c>
      <c r="C311" s="35" t="str">
        <f>IF(BPU!$C314="","",BPU!$C314)</f>
        <v/>
      </c>
      <c r="D311" s="44" t="str">
        <f>IF(DQE!$D314="","",DQE!$D314)</f>
        <v/>
      </c>
      <c r="E311" s="37" t="str">
        <f>IF(BPU!$D314="","",BPU!$D314)</f>
        <v/>
      </c>
      <c r="F311" s="35" t="str">
        <f t="shared" si="0"/>
        <v/>
      </c>
      <c r="G311" s="44" t="str">
        <f t="shared" si="1"/>
        <v/>
      </c>
      <c r="H311" s="36" t="n"/>
      <c r="I311" s="23" t="n"/>
      <c r="J311" s="36" t="n"/>
      <c r="K311" s="36" t="n"/>
      <c r="L311" s="44" t="str">
        <f t="shared" si="2"/>
        <v/>
      </c>
      <c r="M311" s="35" t="str">
        <f t="shared" si="3"/>
        <v/>
      </c>
      <c r="N311" s="35" t="str">
        <f t="shared" si="4"/>
        <v/>
      </c>
      <c r="O311" s="35" t="str">
        <f t="shared" si="5"/>
        <v/>
      </c>
      <c r="P311" s="35" t="str">
        <f t="shared" si="6"/>
        <v/>
      </c>
      <c r="Q311" s="35" t="str">
        <f t="shared" si="7"/>
        <v/>
      </c>
      <c r="R311" s="35" t="str">
        <f t="shared" si="8"/>
        <v/>
      </c>
      <c r="S311" s="35" t="str">
        <f t="shared" si="9"/>
        <v/>
      </c>
      <c r="T311" s="35" t="str">
        <f t="shared" si="10"/>
        <v/>
      </c>
      <c r="U311" s="35" t="str">
        <f t="shared" si="11"/>
        <v/>
      </c>
      <c r="V311" s="35" t="str">
        <f t="shared" si="12"/>
        <v/>
      </c>
      <c r="W311" s="77" t="str">
        <f t="shared" si="13"/>
        <v/>
      </c>
      <c r="X311" s="35" t="str">
        <f t="shared" si="14"/>
        <v/>
      </c>
      <c r="Y311" s="35" t="str">
        <f t="shared" si="15"/>
        <v/>
      </c>
      <c r="Z311" s="35" t="str">
        <f t="shared" si="16"/>
        <v/>
      </c>
      <c r="AA311" s="35" t="str">
        <f t="shared" si="17"/>
        <v/>
      </c>
      <c r="AB311" s="77">
        <f t="shared" si="29"/>
        <v>6336</v>
      </c>
      <c r="AC311" s="77">
        <f t="shared" si="30"/>
        <v>0</v>
      </c>
      <c r="AD311" s="77">
        <f t="shared" si="31"/>
        <v>0</v>
      </c>
      <c r="AE311" s="78" t="str">
        <f t="shared" si="18"/>
        <v/>
      </c>
      <c r="AF311" s="35" t="str">
        <f t="shared" si="19"/>
        <v/>
      </c>
      <c r="AG311" s="77" t="str">
        <f t="shared" si="20"/>
        <v/>
      </c>
      <c r="AH311" s="77" t="str">
        <f t="shared" si="21"/>
        <v/>
      </c>
      <c r="AI311" s="35">
        <f t="shared" si="22"/>
        <v>0</v>
      </c>
      <c r="AJ311" s="35">
        <f t="shared" si="23"/>
        <v>0</v>
      </c>
      <c r="AK311" s="35">
        <f t="shared" si="24"/>
        <v>0</v>
      </c>
      <c r="AL311" s="35">
        <f t="shared" si="25"/>
        <v>0</v>
      </c>
      <c r="AM311" s="35" t="n"/>
      <c r="AN311" s="44" t="str">
        <f t="shared" si="26"/>
        <v/>
      </c>
      <c r="AO311" s="44" t="str">
        <f t="shared" si="27"/>
        <v/>
      </c>
      <c r="AP311" s="35" t="str">
        <f>IF('DQE marché-cadre'!$D314="","",'DQE marché-cadre'!$D314)</f>
        <v/>
      </c>
      <c r="AQ311" s="35" t="str">
        <f>IF('DQE marché-cadre'!$E314="","",'DQE marché-cadre'!$E314)</f>
        <v/>
      </c>
      <c r="AR311" s="77" t="str">
        <f>DQE!$F314</f>
        <v/>
      </c>
      <c r="AS311" s="77" t="str">
        <f>BPDE!$G314</f>
        <v/>
      </c>
      <c r="AT311" s="35" t="str">
        <f t="shared" si="28"/>
        <v/>
      </c>
    </row>
    <row r="312">
      <c r="A312" s="35" t="str">
        <f>IF(BPU!$A315="","",BPU!$A315)</f>
        <v/>
      </c>
      <c r="B312" s="44" t="str">
        <f>IF(BPU!$B315="","",BPU!$B315)</f>
        <v/>
      </c>
      <c r="C312" s="35" t="str">
        <f>IF(BPU!$C315="","",BPU!$C315)</f>
        <v/>
      </c>
      <c r="D312" s="44" t="str">
        <f>IF(DQE!$D315="","",DQE!$D315)</f>
        <v/>
      </c>
      <c r="E312" s="37" t="str">
        <f>IF(BPU!$D315="","",BPU!$D315)</f>
        <v/>
      </c>
      <c r="F312" s="35" t="str">
        <f t="shared" si="0"/>
        <v/>
      </c>
      <c r="G312" s="44" t="str">
        <f t="shared" si="1"/>
        <v/>
      </c>
      <c r="H312" s="36" t="n"/>
      <c r="I312" s="23" t="n"/>
      <c r="J312" s="36" t="n"/>
      <c r="K312" s="36" t="n"/>
      <c r="L312" s="44" t="str">
        <f t="shared" si="2"/>
        <v/>
      </c>
      <c r="M312" s="35" t="str">
        <f t="shared" si="3"/>
        <v/>
      </c>
      <c r="N312" s="35" t="str">
        <f t="shared" si="4"/>
        <v/>
      </c>
      <c r="O312" s="35" t="str">
        <f t="shared" si="5"/>
        <v/>
      </c>
      <c r="P312" s="35" t="str">
        <f t="shared" si="6"/>
        <v/>
      </c>
      <c r="Q312" s="35" t="str">
        <f t="shared" si="7"/>
        <v/>
      </c>
      <c r="R312" s="35" t="str">
        <f t="shared" si="8"/>
        <v/>
      </c>
      <c r="S312" s="35" t="str">
        <f t="shared" si="9"/>
        <v/>
      </c>
      <c r="T312" s="35" t="str">
        <f t="shared" si="10"/>
        <v/>
      </c>
      <c r="U312" s="35" t="str">
        <f t="shared" si="11"/>
        <v/>
      </c>
      <c r="V312" s="35" t="str">
        <f t="shared" si="12"/>
        <v/>
      </c>
      <c r="W312" s="77" t="str">
        <f t="shared" si="13"/>
        <v/>
      </c>
      <c r="X312" s="35" t="str">
        <f t="shared" si="14"/>
        <v/>
      </c>
      <c r="Y312" s="35" t="str">
        <f t="shared" si="15"/>
        <v/>
      </c>
      <c r="Z312" s="35" t="str">
        <f t="shared" si="16"/>
        <v/>
      </c>
      <c r="AA312" s="35" t="str">
        <f t="shared" si="17"/>
        <v/>
      </c>
      <c r="AB312" s="77">
        <f t="shared" si="29"/>
        <v>6336</v>
      </c>
      <c r="AC312" s="77">
        <f t="shared" si="30"/>
        <v>0</v>
      </c>
      <c r="AD312" s="77">
        <f t="shared" si="31"/>
        <v>0</v>
      </c>
      <c r="AE312" s="78" t="str">
        <f t="shared" si="18"/>
        <v/>
      </c>
      <c r="AF312" s="35" t="str">
        <f t="shared" si="19"/>
        <v/>
      </c>
      <c r="AG312" s="77" t="str">
        <f t="shared" si="20"/>
        <v/>
      </c>
      <c r="AH312" s="77" t="str">
        <f t="shared" si="21"/>
        <v/>
      </c>
      <c r="AI312" s="35">
        <f t="shared" si="22"/>
        <v>0</v>
      </c>
      <c r="AJ312" s="35">
        <f t="shared" si="23"/>
        <v>0</v>
      </c>
      <c r="AK312" s="35">
        <f t="shared" si="24"/>
        <v>0</v>
      </c>
      <c r="AL312" s="35">
        <f t="shared" si="25"/>
        <v>0</v>
      </c>
      <c r="AM312" s="35" t="n"/>
      <c r="AN312" s="44" t="str">
        <f t="shared" si="26"/>
        <v/>
      </c>
      <c r="AO312" s="44" t="str">
        <f t="shared" si="27"/>
        <v/>
      </c>
      <c r="AP312" s="35" t="str">
        <f>IF('DQE marché-cadre'!$D315="","",'DQE marché-cadre'!$D315)</f>
        <v/>
      </c>
      <c r="AQ312" s="35" t="str">
        <f>IF('DQE marché-cadre'!$E315="","",'DQE marché-cadre'!$E315)</f>
        <v/>
      </c>
      <c r="AR312" s="77" t="str">
        <f>DQE!$F315</f>
        <v/>
      </c>
      <c r="AS312" s="77" t="str">
        <f>BPDE!$G315</f>
        <v/>
      </c>
      <c r="AT312" s="35" t="str">
        <f t="shared" si="28"/>
        <v/>
      </c>
    </row>
    <row r="313">
      <c r="A313" s="35" t="str">
        <f>IF(BPU!$A316="","",BPU!$A316)</f>
        <v/>
      </c>
      <c r="B313" s="44" t="str">
        <f>IF(BPU!$B316="","",BPU!$B316)</f>
        <v/>
      </c>
      <c r="C313" s="35" t="str">
        <f>IF(BPU!$C316="","",BPU!$C316)</f>
        <v/>
      </c>
      <c r="D313" s="44" t="str">
        <f>IF(DQE!$D316="","",DQE!$D316)</f>
        <v/>
      </c>
      <c r="E313" s="37" t="str">
        <f>IF(BPU!$D316="","",BPU!$D316)</f>
        <v/>
      </c>
      <c r="F313" s="35" t="str">
        <f t="shared" si="0"/>
        <v/>
      </c>
      <c r="G313" s="44" t="str">
        <f t="shared" si="1"/>
        <v/>
      </c>
      <c r="H313" s="36" t="n"/>
      <c r="I313" s="23" t="n"/>
      <c r="J313" s="36" t="n"/>
      <c r="K313" s="36" t="n"/>
      <c r="L313" s="44" t="str">
        <f t="shared" si="2"/>
        <v/>
      </c>
      <c r="M313" s="35" t="str">
        <f t="shared" si="3"/>
        <v/>
      </c>
      <c r="N313" s="35" t="str">
        <f t="shared" si="4"/>
        <v/>
      </c>
      <c r="O313" s="35" t="str">
        <f t="shared" si="5"/>
        <v/>
      </c>
      <c r="P313" s="35" t="str">
        <f t="shared" si="6"/>
        <v/>
      </c>
      <c r="Q313" s="35" t="str">
        <f t="shared" si="7"/>
        <v/>
      </c>
      <c r="R313" s="35" t="str">
        <f t="shared" si="8"/>
        <v/>
      </c>
      <c r="S313" s="35" t="str">
        <f t="shared" si="9"/>
        <v/>
      </c>
      <c r="T313" s="35" t="str">
        <f t="shared" si="10"/>
        <v/>
      </c>
      <c r="U313" s="35" t="str">
        <f t="shared" si="11"/>
        <v/>
      </c>
      <c r="V313" s="35" t="str">
        <f t="shared" si="12"/>
        <v/>
      </c>
      <c r="W313" s="77" t="str">
        <f t="shared" si="13"/>
        <v/>
      </c>
      <c r="X313" s="35" t="str">
        <f t="shared" si="14"/>
        <v/>
      </c>
      <c r="Y313" s="35" t="str">
        <f t="shared" si="15"/>
        <v/>
      </c>
      <c r="Z313" s="35" t="str">
        <f t="shared" si="16"/>
        <v/>
      </c>
      <c r="AA313" s="35" t="str">
        <f t="shared" si="17"/>
        <v/>
      </c>
      <c r="AB313" s="77">
        <f t="shared" si="29"/>
        <v>6336</v>
      </c>
      <c r="AC313" s="77">
        <f t="shared" si="30"/>
        <v>0</v>
      </c>
      <c r="AD313" s="77">
        <f t="shared" si="31"/>
        <v>0</v>
      </c>
      <c r="AE313" s="78" t="str">
        <f t="shared" si="18"/>
        <v/>
      </c>
      <c r="AF313" s="35" t="str">
        <f t="shared" si="19"/>
        <v/>
      </c>
      <c r="AG313" s="77" t="str">
        <f t="shared" si="20"/>
        <v/>
      </c>
      <c r="AH313" s="77" t="str">
        <f t="shared" si="21"/>
        <v/>
      </c>
      <c r="AI313" s="35">
        <f t="shared" si="22"/>
        <v>0</v>
      </c>
      <c r="AJ313" s="35">
        <f t="shared" si="23"/>
        <v>0</v>
      </c>
      <c r="AK313" s="35">
        <f t="shared" si="24"/>
        <v>0</v>
      </c>
      <c r="AL313" s="35">
        <f t="shared" si="25"/>
        <v>0</v>
      </c>
      <c r="AM313" s="35" t="n"/>
      <c r="AN313" s="44" t="str">
        <f t="shared" si="26"/>
        <v/>
      </c>
      <c r="AO313" s="44" t="str">
        <f t="shared" si="27"/>
        <v/>
      </c>
      <c r="AP313" s="35" t="str">
        <f>IF('DQE marché-cadre'!$D316="","",'DQE marché-cadre'!$D316)</f>
        <v/>
      </c>
      <c r="AQ313" s="35" t="str">
        <f>IF('DQE marché-cadre'!$E316="","",'DQE marché-cadre'!$E316)</f>
        <v/>
      </c>
      <c r="AR313" s="77" t="str">
        <f>DQE!$F316</f>
        <v/>
      </c>
      <c r="AS313" s="77" t="str">
        <f>BPDE!$G316</f>
        <v/>
      </c>
      <c r="AT313" s="35" t="str">
        <f t="shared" si="28"/>
        <v/>
      </c>
    </row>
    <row r="314">
      <c r="A314" s="35" t="str">
        <f>IF(BPU!$A317="","",BPU!$A317)</f>
        <v/>
      </c>
      <c r="B314" s="44" t="str">
        <f>IF(BPU!$B317="","",BPU!$B317)</f>
        <v/>
      </c>
      <c r="C314" s="35" t="str">
        <f>IF(BPU!$C317="","",BPU!$C317)</f>
        <v/>
      </c>
      <c r="D314" s="44" t="str">
        <f>IF(DQE!$D317="","",DQE!$D317)</f>
        <v/>
      </c>
      <c r="E314" s="37" t="str">
        <f>IF(BPU!$D317="","",BPU!$D317)</f>
        <v/>
      </c>
      <c r="F314" s="35" t="str">
        <f t="shared" si="0"/>
        <v/>
      </c>
      <c r="G314" s="44" t="str">
        <f t="shared" si="1"/>
        <v/>
      </c>
      <c r="H314" s="36" t="n"/>
      <c r="I314" s="23" t="n"/>
      <c r="J314" s="36" t="n"/>
      <c r="K314" s="36" t="n"/>
      <c r="L314" s="44" t="str">
        <f t="shared" si="2"/>
        <v/>
      </c>
      <c r="M314" s="35" t="str">
        <f t="shared" si="3"/>
        <v/>
      </c>
      <c r="N314" s="35" t="str">
        <f t="shared" si="4"/>
        <v/>
      </c>
      <c r="O314" s="35" t="str">
        <f t="shared" si="5"/>
        <v/>
      </c>
      <c r="P314" s="35" t="str">
        <f t="shared" si="6"/>
        <v/>
      </c>
      <c r="Q314" s="35" t="str">
        <f t="shared" si="7"/>
        <v/>
      </c>
      <c r="R314" s="35" t="str">
        <f t="shared" si="8"/>
        <v/>
      </c>
      <c r="S314" s="35" t="str">
        <f t="shared" si="9"/>
        <v/>
      </c>
      <c r="T314" s="35" t="str">
        <f t="shared" si="10"/>
        <v/>
      </c>
      <c r="U314" s="35" t="str">
        <f t="shared" si="11"/>
        <v/>
      </c>
      <c r="V314" s="35" t="str">
        <f t="shared" si="12"/>
        <v/>
      </c>
      <c r="W314" s="77" t="str">
        <f t="shared" si="13"/>
        <v/>
      </c>
      <c r="X314" s="35" t="str">
        <f t="shared" si="14"/>
        <v/>
      </c>
      <c r="Y314" s="35" t="str">
        <f t="shared" si="15"/>
        <v/>
      </c>
      <c r="Z314" s="35" t="str">
        <f t="shared" si="16"/>
        <v/>
      </c>
      <c r="AA314" s="35" t="str">
        <f t="shared" si="17"/>
        <v/>
      </c>
      <c r="AB314" s="77">
        <f t="shared" si="29"/>
        <v>6336</v>
      </c>
      <c r="AC314" s="77">
        <f t="shared" si="30"/>
        <v>0</v>
      </c>
      <c r="AD314" s="77">
        <f t="shared" si="31"/>
        <v>0</v>
      </c>
      <c r="AE314" s="78" t="str">
        <f t="shared" si="18"/>
        <v/>
      </c>
      <c r="AF314" s="35" t="str">
        <f t="shared" si="19"/>
        <v/>
      </c>
      <c r="AG314" s="77" t="str">
        <f t="shared" si="20"/>
        <v/>
      </c>
      <c r="AH314" s="77" t="str">
        <f t="shared" si="21"/>
        <v/>
      </c>
      <c r="AI314" s="35">
        <f t="shared" si="22"/>
        <v>0</v>
      </c>
      <c r="AJ314" s="35">
        <f t="shared" si="23"/>
        <v>0</v>
      </c>
      <c r="AK314" s="35">
        <f t="shared" si="24"/>
        <v>0</v>
      </c>
      <c r="AL314" s="35">
        <f t="shared" si="25"/>
        <v>0</v>
      </c>
      <c r="AM314" s="35" t="n"/>
      <c r="AN314" s="44" t="str">
        <f t="shared" si="26"/>
        <v/>
      </c>
      <c r="AO314" s="44" t="str">
        <f t="shared" si="27"/>
        <v/>
      </c>
      <c r="AP314" s="35" t="str">
        <f>IF('DQE marché-cadre'!$D317="","",'DQE marché-cadre'!$D317)</f>
        <v/>
      </c>
      <c r="AQ314" s="35" t="str">
        <f>IF('DQE marché-cadre'!$E317="","",'DQE marché-cadre'!$E317)</f>
        <v/>
      </c>
      <c r="AR314" s="77" t="str">
        <f>DQE!$F317</f>
        <v/>
      </c>
      <c r="AS314" s="77" t="str">
        <f>BPDE!$G317</f>
        <v/>
      </c>
      <c r="AT314" s="35" t="str">
        <f t="shared" si="28"/>
        <v/>
      </c>
    </row>
    <row r="315">
      <c r="A315" s="35" t="str">
        <f>IF(BPU!$A318="","",BPU!$A318)</f>
        <v/>
      </c>
      <c r="B315" s="44" t="str">
        <f>IF(BPU!$B318="","",BPU!$B318)</f>
        <v/>
      </c>
      <c r="C315" s="35" t="str">
        <f>IF(BPU!$C318="","",BPU!$C318)</f>
        <v/>
      </c>
      <c r="D315" s="44" t="str">
        <f>IF(DQE!$D318="","",DQE!$D318)</f>
        <v/>
      </c>
      <c r="E315" s="37" t="str">
        <f>IF(BPU!$D318="","",BPU!$D318)</f>
        <v/>
      </c>
      <c r="F315" s="35" t="str">
        <f t="shared" si="0"/>
        <v/>
      </c>
      <c r="G315" s="44" t="str">
        <f t="shared" si="1"/>
        <v/>
      </c>
      <c r="H315" s="36" t="n"/>
      <c r="I315" s="23" t="n"/>
      <c r="J315" s="36" t="n"/>
      <c r="K315" s="36" t="n"/>
      <c r="L315" s="44" t="str">
        <f t="shared" si="2"/>
        <v/>
      </c>
      <c r="M315" s="35" t="str">
        <f t="shared" si="3"/>
        <v/>
      </c>
      <c r="N315" s="35" t="str">
        <f t="shared" si="4"/>
        <v/>
      </c>
      <c r="O315" s="35" t="str">
        <f t="shared" si="5"/>
        <v/>
      </c>
      <c r="P315" s="35" t="str">
        <f t="shared" si="6"/>
        <v/>
      </c>
      <c r="Q315" s="35" t="str">
        <f t="shared" si="7"/>
        <v/>
      </c>
      <c r="R315" s="35" t="str">
        <f t="shared" si="8"/>
        <v/>
      </c>
      <c r="S315" s="35" t="str">
        <f t="shared" si="9"/>
        <v/>
      </c>
      <c r="T315" s="35" t="str">
        <f t="shared" si="10"/>
        <v/>
      </c>
      <c r="U315" s="35" t="str">
        <f t="shared" si="11"/>
        <v/>
      </c>
      <c r="V315" s="35" t="str">
        <f t="shared" si="12"/>
        <v/>
      </c>
      <c r="W315" s="77" t="str">
        <f t="shared" si="13"/>
        <v/>
      </c>
      <c r="X315" s="35" t="str">
        <f t="shared" si="14"/>
        <v/>
      </c>
      <c r="Y315" s="35" t="str">
        <f t="shared" si="15"/>
        <v/>
      </c>
      <c r="Z315" s="35" t="str">
        <f t="shared" si="16"/>
        <v/>
      </c>
      <c r="AA315" s="35" t="str">
        <f t="shared" si="17"/>
        <v/>
      </c>
      <c r="AB315" s="77">
        <f t="shared" si="29"/>
        <v>6336</v>
      </c>
      <c r="AC315" s="77">
        <f t="shared" si="30"/>
        <v>0</v>
      </c>
      <c r="AD315" s="77">
        <f t="shared" si="31"/>
        <v>0</v>
      </c>
      <c r="AE315" s="78" t="str">
        <f t="shared" si="18"/>
        <v/>
      </c>
      <c r="AF315" s="35" t="str">
        <f t="shared" si="19"/>
        <v/>
      </c>
      <c r="AG315" s="77" t="str">
        <f t="shared" si="20"/>
        <v/>
      </c>
      <c r="AH315" s="77" t="str">
        <f t="shared" si="21"/>
        <v/>
      </c>
      <c r="AI315" s="35">
        <f t="shared" si="22"/>
        <v>0</v>
      </c>
      <c r="AJ315" s="35">
        <f t="shared" si="23"/>
        <v>0</v>
      </c>
      <c r="AK315" s="35">
        <f t="shared" si="24"/>
        <v>0</v>
      </c>
      <c r="AL315" s="35">
        <f t="shared" si="25"/>
        <v>0</v>
      </c>
      <c r="AM315" s="35" t="n"/>
      <c r="AN315" s="44" t="str">
        <f t="shared" si="26"/>
        <v/>
      </c>
      <c r="AO315" s="44" t="str">
        <f t="shared" si="27"/>
        <v/>
      </c>
      <c r="AP315" s="35" t="str">
        <f>IF('DQE marché-cadre'!$D318="","",'DQE marché-cadre'!$D318)</f>
        <v/>
      </c>
      <c r="AQ315" s="35" t="str">
        <f>IF('DQE marché-cadre'!$E318="","",'DQE marché-cadre'!$E318)</f>
        <v/>
      </c>
      <c r="AR315" s="77" t="str">
        <f>DQE!$F318</f>
        <v/>
      </c>
      <c r="AS315" s="77" t="str">
        <f>BPDE!$G318</f>
        <v/>
      </c>
      <c r="AT315" s="35" t="str">
        <f t="shared" si="28"/>
        <v/>
      </c>
    </row>
    <row r="316">
      <c r="A316" s="35" t="str">
        <f>IF(BPU!$A319="","",BPU!$A319)</f>
        <v/>
      </c>
      <c r="B316" s="44" t="str">
        <f>IF(BPU!$B319="","",BPU!$B319)</f>
        <v/>
      </c>
      <c r="C316" s="35" t="str">
        <f>IF(BPU!$C319="","",BPU!$C319)</f>
        <v/>
      </c>
      <c r="D316" s="44" t="str">
        <f>IF(DQE!$D319="","",DQE!$D319)</f>
        <v/>
      </c>
      <c r="E316" s="37" t="str">
        <f>IF(BPU!$D319="","",BPU!$D319)</f>
        <v/>
      </c>
      <c r="F316" s="35" t="str">
        <f t="shared" si="0"/>
        <v/>
      </c>
      <c r="G316" s="44" t="str">
        <f t="shared" si="1"/>
        <v/>
      </c>
      <c r="H316" s="36" t="n"/>
      <c r="I316" s="23" t="n"/>
      <c r="J316" s="36" t="n"/>
      <c r="K316" s="36" t="n"/>
      <c r="L316" s="44" t="str">
        <f t="shared" si="2"/>
        <v/>
      </c>
      <c r="M316" s="35" t="str">
        <f t="shared" si="3"/>
        <v/>
      </c>
      <c r="N316" s="35" t="str">
        <f t="shared" si="4"/>
        <v/>
      </c>
      <c r="O316" s="35" t="str">
        <f t="shared" si="5"/>
        <v/>
      </c>
      <c r="P316" s="35" t="str">
        <f t="shared" si="6"/>
        <v/>
      </c>
      <c r="Q316" s="35" t="str">
        <f t="shared" si="7"/>
        <v/>
      </c>
      <c r="R316" s="35" t="str">
        <f t="shared" si="8"/>
        <v/>
      </c>
      <c r="S316" s="35" t="str">
        <f t="shared" si="9"/>
        <v/>
      </c>
      <c r="T316" s="35" t="str">
        <f t="shared" si="10"/>
        <v/>
      </c>
      <c r="U316" s="35" t="str">
        <f t="shared" si="11"/>
        <v/>
      </c>
      <c r="V316" s="35" t="str">
        <f t="shared" si="12"/>
        <v/>
      </c>
      <c r="W316" s="77" t="str">
        <f t="shared" si="13"/>
        <v/>
      </c>
      <c r="X316" s="35" t="str">
        <f t="shared" si="14"/>
        <v/>
      </c>
      <c r="Y316" s="35" t="str">
        <f t="shared" si="15"/>
        <v/>
      </c>
      <c r="Z316" s="35" t="str">
        <f t="shared" si="16"/>
        <v/>
      </c>
      <c r="AA316" s="35" t="str">
        <f t="shared" si="17"/>
        <v/>
      </c>
      <c r="AB316" s="77">
        <f t="shared" si="29"/>
        <v>6336</v>
      </c>
      <c r="AC316" s="77">
        <f t="shared" si="30"/>
        <v>0</v>
      </c>
      <c r="AD316" s="77">
        <f t="shared" si="31"/>
        <v>0</v>
      </c>
      <c r="AE316" s="78" t="str">
        <f t="shared" si="18"/>
        <v/>
      </c>
      <c r="AF316" s="35" t="str">
        <f t="shared" si="19"/>
        <v/>
      </c>
      <c r="AG316" s="77" t="str">
        <f t="shared" si="20"/>
        <v/>
      </c>
      <c r="AH316" s="77" t="str">
        <f t="shared" si="21"/>
        <v/>
      </c>
      <c r="AI316" s="35">
        <f t="shared" si="22"/>
        <v>0</v>
      </c>
      <c r="AJ316" s="35">
        <f t="shared" si="23"/>
        <v>0</v>
      </c>
      <c r="AK316" s="35">
        <f t="shared" si="24"/>
        <v>0</v>
      </c>
      <c r="AL316" s="35">
        <f t="shared" si="25"/>
        <v>0</v>
      </c>
      <c r="AM316" s="35" t="n"/>
      <c r="AN316" s="44" t="str">
        <f t="shared" si="26"/>
        <v/>
      </c>
      <c r="AO316" s="44" t="str">
        <f t="shared" si="27"/>
        <v/>
      </c>
      <c r="AP316" s="35" t="str">
        <f>IF('DQE marché-cadre'!$D319="","",'DQE marché-cadre'!$D319)</f>
        <v/>
      </c>
      <c r="AQ316" s="35" t="str">
        <f>IF('DQE marché-cadre'!$E319="","",'DQE marché-cadre'!$E319)</f>
        <v/>
      </c>
      <c r="AR316" s="77" t="str">
        <f>DQE!$F319</f>
        <v/>
      </c>
      <c r="AS316" s="77" t="str">
        <f>BPDE!$G319</f>
        <v/>
      </c>
      <c r="AT316" s="35" t="str">
        <f t="shared" si="28"/>
        <v/>
      </c>
    </row>
    <row r="317">
      <c r="A317" s="35" t="str">
        <f>IF(BPU!$A320="","",BPU!$A320)</f>
        <v/>
      </c>
      <c r="B317" s="44" t="str">
        <f>IF(BPU!$B320="","",BPU!$B320)</f>
        <v/>
      </c>
      <c r="C317" s="35" t="str">
        <f>IF(BPU!$C320="","",BPU!$C320)</f>
        <v/>
      </c>
      <c r="D317" s="44" t="str">
        <f>IF(DQE!$D320="","",DQE!$D320)</f>
        <v/>
      </c>
      <c r="E317" s="37" t="str">
        <f>IF(BPU!$D320="","",BPU!$D320)</f>
        <v/>
      </c>
      <c r="F317" s="35" t="str">
        <f t="shared" si="0"/>
        <v/>
      </c>
      <c r="G317" s="44" t="str">
        <f t="shared" si="1"/>
        <v/>
      </c>
      <c r="H317" s="36" t="n"/>
      <c r="I317" s="23" t="n"/>
      <c r="J317" s="36" t="n"/>
      <c r="K317" s="36" t="n"/>
      <c r="L317" s="44" t="str">
        <f t="shared" si="2"/>
        <v/>
      </c>
      <c r="M317" s="35" t="str">
        <f t="shared" si="3"/>
        <v/>
      </c>
      <c r="N317" s="35" t="str">
        <f t="shared" si="4"/>
        <v/>
      </c>
      <c r="O317" s="35" t="str">
        <f t="shared" si="5"/>
        <v/>
      </c>
      <c r="P317" s="35" t="str">
        <f t="shared" si="6"/>
        <v/>
      </c>
      <c r="Q317" s="35" t="str">
        <f t="shared" si="7"/>
        <v/>
      </c>
      <c r="R317" s="35" t="str">
        <f t="shared" si="8"/>
        <v/>
      </c>
      <c r="S317" s="35" t="str">
        <f t="shared" si="9"/>
        <v/>
      </c>
      <c r="T317" s="35" t="str">
        <f t="shared" si="10"/>
        <v/>
      </c>
      <c r="U317" s="35" t="str">
        <f t="shared" si="11"/>
        <v/>
      </c>
      <c r="V317" s="35" t="str">
        <f t="shared" si="12"/>
        <v/>
      </c>
      <c r="W317" s="77" t="str">
        <f t="shared" si="13"/>
        <v/>
      </c>
      <c r="X317" s="35" t="str">
        <f t="shared" si="14"/>
        <v/>
      </c>
      <c r="Y317" s="35" t="str">
        <f t="shared" si="15"/>
        <v/>
      </c>
      <c r="Z317" s="35" t="str">
        <f t="shared" si="16"/>
        <v/>
      </c>
      <c r="AA317" s="35" t="str">
        <f t="shared" si="17"/>
        <v/>
      </c>
      <c r="AB317" s="77">
        <f t="shared" si="29"/>
        <v>6336</v>
      </c>
      <c r="AC317" s="77">
        <f t="shared" si="30"/>
        <v>0</v>
      </c>
      <c r="AD317" s="77">
        <f t="shared" si="31"/>
        <v>0</v>
      </c>
      <c r="AE317" s="78" t="str">
        <f t="shared" si="18"/>
        <v/>
      </c>
      <c r="AF317" s="35" t="str">
        <f t="shared" si="19"/>
        <v/>
      </c>
      <c r="AG317" s="77" t="str">
        <f t="shared" si="20"/>
        <v/>
      </c>
      <c r="AH317" s="77" t="str">
        <f t="shared" si="21"/>
        <v/>
      </c>
      <c r="AI317" s="35">
        <f t="shared" si="22"/>
        <v>0</v>
      </c>
      <c r="AJ317" s="35">
        <f t="shared" si="23"/>
        <v>0</v>
      </c>
      <c r="AK317" s="35">
        <f t="shared" si="24"/>
        <v>0</v>
      </c>
      <c r="AL317" s="35">
        <f t="shared" si="25"/>
        <v>0</v>
      </c>
      <c r="AM317" s="35" t="n"/>
      <c r="AN317" s="44" t="str">
        <f t="shared" si="26"/>
        <v/>
      </c>
      <c r="AO317" s="44" t="str">
        <f t="shared" si="27"/>
        <v/>
      </c>
      <c r="AP317" s="35" t="str">
        <f>IF('DQE marché-cadre'!$D320="","",'DQE marché-cadre'!$D320)</f>
        <v/>
      </c>
      <c r="AQ317" s="35" t="str">
        <f>IF('DQE marché-cadre'!$E320="","",'DQE marché-cadre'!$E320)</f>
        <v/>
      </c>
      <c r="AR317" s="77" t="str">
        <f>DQE!$F320</f>
        <v/>
      </c>
      <c r="AS317" s="77" t="str">
        <f>BPDE!$G320</f>
        <v/>
      </c>
      <c r="AT317" s="35" t="str">
        <f t="shared" si="28"/>
        <v/>
      </c>
    </row>
    <row r="318">
      <c r="A318" s="35" t="str">
        <f>IF(BPU!$A321="","",BPU!$A321)</f>
        <v/>
      </c>
      <c r="B318" s="44" t="str">
        <f>IF(BPU!$B321="","",BPU!$B321)</f>
        <v/>
      </c>
      <c r="C318" s="35" t="str">
        <f>IF(BPU!$C321="","",BPU!$C321)</f>
        <v/>
      </c>
      <c r="D318" s="44" t="str">
        <f>IF(DQE!$D321="","",DQE!$D321)</f>
        <v/>
      </c>
      <c r="E318" s="37" t="str">
        <f>IF(BPU!$D321="","",BPU!$D321)</f>
        <v/>
      </c>
      <c r="F318" s="35" t="str">
        <f t="shared" si="0"/>
        <v/>
      </c>
      <c r="G318" s="44" t="str">
        <f t="shared" si="1"/>
        <v/>
      </c>
      <c r="H318" s="36" t="n"/>
      <c r="I318" s="23" t="n"/>
      <c r="J318" s="36" t="n"/>
      <c r="K318" s="36" t="n"/>
      <c r="L318" s="44" t="str">
        <f t="shared" si="2"/>
        <v/>
      </c>
      <c r="M318" s="35" t="str">
        <f t="shared" si="3"/>
        <v/>
      </c>
      <c r="N318" s="35" t="str">
        <f t="shared" si="4"/>
        <v/>
      </c>
      <c r="O318" s="35" t="str">
        <f t="shared" si="5"/>
        <v/>
      </c>
      <c r="P318" s="35" t="str">
        <f t="shared" si="6"/>
        <v/>
      </c>
      <c r="Q318" s="35" t="str">
        <f t="shared" si="7"/>
        <v/>
      </c>
      <c r="R318" s="35" t="str">
        <f t="shared" si="8"/>
        <v/>
      </c>
      <c r="S318" s="35" t="str">
        <f t="shared" si="9"/>
        <v/>
      </c>
      <c r="T318" s="35" t="str">
        <f t="shared" si="10"/>
        <v/>
      </c>
      <c r="U318" s="35" t="str">
        <f t="shared" si="11"/>
        <v/>
      </c>
      <c r="V318" s="35" t="str">
        <f t="shared" si="12"/>
        <v/>
      </c>
      <c r="W318" s="77" t="str">
        <f t="shared" si="13"/>
        <v/>
      </c>
      <c r="X318" s="35" t="str">
        <f t="shared" si="14"/>
        <v/>
      </c>
      <c r="Y318" s="35" t="str">
        <f t="shared" si="15"/>
        <v/>
      </c>
      <c r="Z318" s="35" t="str">
        <f t="shared" si="16"/>
        <v/>
      </c>
      <c r="AA318" s="35" t="str">
        <f t="shared" si="17"/>
        <v/>
      </c>
      <c r="AB318" s="77">
        <f t="shared" si="29"/>
        <v>6336</v>
      </c>
      <c r="AC318" s="77">
        <f t="shared" si="30"/>
        <v>0</v>
      </c>
      <c r="AD318" s="77">
        <f t="shared" si="31"/>
        <v>0</v>
      </c>
      <c r="AE318" s="78" t="str">
        <f t="shared" si="18"/>
        <v/>
      </c>
      <c r="AF318" s="35" t="str">
        <f t="shared" si="19"/>
        <v/>
      </c>
      <c r="AG318" s="77" t="str">
        <f t="shared" si="20"/>
        <v/>
      </c>
      <c r="AH318" s="77" t="str">
        <f t="shared" si="21"/>
        <v/>
      </c>
      <c r="AI318" s="35">
        <f t="shared" si="22"/>
        <v>0</v>
      </c>
      <c r="AJ318" s="35">
        <f t="shared" si="23"/>
        <v>0</v>
      </c>
      <c r="AK318" s="35">
        <f t="shared" si="24"/>
        <v>0</v>
      </c>
      <c r="AL318" s="35">
        <f t="shared" si="25"/>
        <v>0</v>
      </c>
      <c r="AM318" s="35" t="n"/>
      <c r="AN318" s="44" t="str">
        <f t="shared" si="26"/>
        <v/>
      </c>
      <c r="AO318" s="44" t="str">
        <f t="shared" si="27"/>
        <v/>
      </c>
      <c r="AP318" s="35" t="str">
        <f>IF('DQE marché-cadre'!$D321="","",'DQE marché-cadre'!$D321)</f>
        <v/>
      </c>
      <c r="AQ318" s="35" t="str">
        <f>IF('DQE marché-cadre'!$E321="","",'DQE marché-cadre'!$E321)</f>
        <v/>
      </c>
      <c r="AR318" s="77" t="str">
        <f>DQE!$F321</f>
        <v/>
      </c>
      <c r="AS318" s="77" t="str">
        <f>BPDE!$G321</f>
        <v/>
      </c>
      <c r="AT318" s="35" t="str">
        <f t="shared" si="28"/>
        <v/>
      </c>
    </row>
    <row r="319">
      <c r="A319" s="35" t="str">
        <f>IF(BPU!$A322="","",BPU!$A322)</f>
        <v/>
      </c>
      <c r="B319" s="44" t="str">
        <f>IF(BPU!$B322="","",BPU!$B322)</f>
        <v/>
      </c>
      <c r="C319" s="35" t="str">
        <f>IF(BPU!$C322="","",BPU!$C322)</f>
        <v/>
      </c>
      <c r="D319" s="44" t="str">
        <f>IF(DQE!$D322="","",DQE!$D322)</f>
        <v/>
      </c>
      <c r="E319" s="37" t="str">
        <f>IF(BPU!$D322="","",BPU!$D322)</f>
        <v/>
      </c>
      <c r="F319" s="35" t="str">
        <f t="shared" si="0"/>
        <v/>
      </c>
      <c r="G319" s="44" t="str">
        <f t="shared" si="1"/>
        <v/>
      </c>
      <c r="H319" s="36" t="n"/>
      <c r="I319" s="23" t="n"/>
      <c r="J319" s="36" t="n"/>
      <c r="K319" s="36" t="n"/>
      <c r="L319" s="44" t="str">
        <f t="shared" si="2"/>
        <v/>
      </c>
      <c r="M319" s="35" t="str">
        <f t="shared" si="3"/>
        <v/>
      </c>
      <c r="N319" s="35" t="str">
        <f t="shared" si="4"/>
        <v/>
      </c>
      <c r="O319" s="35" t="str">
        <f t="shared" si="5"/>
        <v/>
      </c>
      <c r="P319" s="35" t="str">
        <f t="shared" si="6"/>
        <v/>
      </c>
      <c r="Q319" s="35" t="str">
        <f t="shared" si="7"/>
        <v/>
      </c>
      <c r="R319" s="35" t="str">
        <f t="shared" si="8"/>
        <v/>
      </c>
      <c r="S319" s="35" t="str">
        <f t="shared" si="9"/>
        <v/>
      </c>
      <c r="T319" s="35" t="str">
        <f t="shared" si="10"/>
        <v/>
      </c>
      <c r="U319" s="35" t="str">
        <f t="shared" si="11"/>
        <v/>
      </c>
      <c r="V319" s="35" t="str">
        <f t="shared" si="12"/>
        <v/>
      </c>
      <c r="W319" s="77" t="str">
        <f t="shared" si="13"/>
        <v/>
      </c>
      <c r="X319" s="35" t="str">
        <f t="shared" si="14"/>
        <v/>
      </c>
      <c r="Y319" s="35" t="str">
        <f t="shared" si="15"/>
        <v/>
      </c>
      <c r="Z319" s="35" t="str">
        <f t="shared" si="16"/>
        <v/>
      </c>
      <c r="AA319" s="35" t="str">
        <f t="shared" si="17"/>
        <v/>
      </c>
      <c r="AB319" s="77">
        <f t="shared" si="29"/>
        <v>6336</v>
      </c>
      <c r="AC319" s="77">
        <f t="shared" si="30"/>
        <v>0</v>
      </c>
      <c r="AD319" s="77">
        <f t="shared" si="31"/>
        <v>0</v>
      </c>
      <c r="AE319" s="78" t="str">
        <f t="shared" si="18"/>
        <v/>
      </c>
      <c r="AF319" s="35" t="str">
        <f t="shared" si="19"/>
        <v/>
      </c>
      <c r="AG319" s="77" t="str">
        <f t="shared" si="20"/>
        <v/>
      </c>
      <c r="AH319" s="77" t="str">
        <f t="shared" si="21"/>
        <v/>
      </c>
      <c r="AI319" s="35">
        <f t="shared" si="22"/>
        <v>0</v>
      </c>
      <c r="AJ319" s="35">
        <f t="shared" si="23"/>
        <v>0</v>
      </c>
      <c r="AK319" s="35">
        <f t="shared" si="24"/>
        <v>0</v>
      </c>
      <c r="AL319" s="35">
        <f t="shared" si="25"/>
        <v>0</v>
      </c>
      <c r="AM319" s="35" t="n"/>
      <c r="AN319" s="44" t="str">
        <f t="shared" si="26"/>
        <v/>
      </c>
      <c r="AO319" s="44" t="str">
        <f t="shared" si="27"/>
        <v/>
      </c>
      <c r="AP319" s="35" t="str">
        <f>IF('DQE marché-cadre'!$D322="","",'DQE marché-cadre'!$D322)</f>
        <v/>
      </c>
      <c r="AQ319" s="35" t="str">
        <f>IF('DQE marché-cadre'!$E322="","",'DQE marché-cadre'!$E322)</f>
        <v/>
      </c>
      <c r="AR319" s="77" t="str">
        <f>DQE!$F322</f>
        <v/>
      </c>
      <c r="AS319" s="77" t="str">
        <f>BPDE!$G322</f>
        <v/>
      </c>
      <c r="AT319" s="35" t="str">
        <f t="shared" si="28"/>
        <v/>
      </c>
    </row>
    <row r="320">
      <c r="A320" s="35" t="str">
        <f>IF(BPU!$A323="","",BPU!$A323)</f>
        <v/>
      </c>
      <c r="B320" s="44" t="str">
        <f>IF(BPU!$B323="","",BPU!$B323)</f>
        <v/>
      </c>
      <c r="C320" s="35" t="str">
        <f>IF(BPU!$C323="","",BPU!$C323)</f>
        <v/>
      </c>
      <c r="D320" s="44" t="str">
        <f>IF(DQE!$D323="","",DQE!$D323)</f>
        <v/>
      </c>
      <c r="E320" s="37" t="str">
        <f>IF(BPU!$D323="","",BPU!$D323)</f>
        <v/>
      </c>
      <c r="F320" s="35" t="str">
        <f t="shared" si="0"/>
        <v/>
      </c>
      <c r="G320" s="44" t="str">
        <f t="shared" si="1"/>
        <v/>
      </c>
      <c r="H320" s="36" t="n"/>
      <c r="I320" s="23" t="n"/>
      <c r="J320" s="36" t="n"/>
      <c r="K320" s="36" t="n"/>
      <c r="L320" s="44" t="str">
        <f t="shared" si="2"/>
        <v/>
      </c>
      <c r="M320" s="35" t="str">
        <f t="shared" si="3"/>
        <v/>
      </c>
      <c r="N320" s="35" t="str">
        <f t="shared" si="4"/>
        <v/>
      </c>
      <c r="O320" s="35" t="str">
        <f t="shared" si="5"/>
        <v/>
      </c>
      <c r="P320" s="35" t="str">
        <f t="shared" si="6"/>
        <v/>
      </c>
      <c r="Q320" s="35" t="str">
        <f t="shared" si="7"/>
        <v/>
      </c>
      <c r="R320" s="35" t="str">
        <f t="shared" si="8"/>
        <v/>
      </c>
      <c r="S320" s="35" t="str">
        <f t="shared" si="9"/>
        <v/>
      </c>
      <c r="T320" s="35" t="str">
        <f t="shared" si="10"/>
        <v/>
      </c>
      <c r="U320" s="35" t="str">
        <f t="shared" si="11"/>
        <v/>
      </c>
      <c r="V320" s="35" t="str">
        <f t="shared" si="12"/>
        <v/>
      </c>
      <c r="W320" s="77" t="str">
        <f t="shared" si="13"/>
        <v/>
      </c>
      <c r="X320" s="35" t="str">
        <f t="shared" si="14"/>
        <v/>
      </c>
      <c r="Y320" s="35" t="str">
        <f t="shared" si="15"/>
        <v/>
      </c>
      <c r="Z320" s="35" t="str">
        <f t="shared" si="16"/>
        <v/>
      </c>
      <c r="AA320" s="35" t="str">
        <f t="shared" si="17"/>
        <v/>
      </c>
      <c r="AB320" s="77">
        <f t="shared" si="29"/>
        <v>6336</v>
      </c>
      <c r="AC320" s="77">
        <f t="shared" si="30"/>
        <v>0</v>
      </c>
      <c r="AD320" s="77">
        <f t="shared" si="31"/>
        <v>0</v>
      </c>
      <c r="AE320" s="78" t="str">
        <f t="shared" si="18"/>
        <v/>
      </c>
      <c r="AF320" s="35" t="str">
        <f t="shared" si="19"/>
        <v/>
      </c>
      <c r="AG320" s="77" t="str">
        <f t="shared" si="20"/>
        <v/>
      </c>
      <c r="AH320" s="77" t="str">
        <f t="shared" si="21"/>
        <v/>
      </c>
      <c r="AI320" s="35">
        <f t="shared" si="22"/>
        <v>0</v>
      </c>
      <c r="AJ320" s="35">
        <f t="shared" si="23"/>
        <v>0</v>
      </c>
      <c r="AK320" s="35">
        <f t="shared" si="24"/>
        <v>0</v>
      </c>
      <c r="AL320" s="35">
        <f t="shared" si="25"/>
        <v>0</v>
      </c>
      <c r="AM320" s="35" t="n"/>
      <c r="AN320" s="44" t="str">
        <f t="shared" si="26"/>
        <v/>
      </c>
      <c r="AO320" s="44" t="str">
        <f t="shared" si="27"/>
        <v/>
      </c>
      <c r="AP320" s="35" t="str">
        <f>IF('DQE marché-cadre'!$D323="","",'DQE marché-cadre'!$D323)</f>
        <v/>
      </c>
      <c r="AQ320" s="35" t="str">
        <f>IF('DQE marché-cadre'!$E323="","",'DQE marché-cadre'!$E323)</f>
        <v/>
      </c>
      <c r="AR320" s="77" t="str">
        <f>DQE!$F323</f>
        <v/>
      </c>
      <c r="AS320" s="77" t="str">
        <f>BPDE!$G323</f>
        <v/>
      </c>
      <c r="AT320" s="35" t="str">
        <f t="shared" si="28"/>
        <v/>
      </c>
    </row>
    <row r="321">
      <c r="A321" s="35" t="str">
        <f>IF(BPU!$A324="","",BPU!$A324)</f>
        <v/>
      </c>
      <c r="B321" s="44" t="str">
        <f>IF(BPU!$B324="","",BPU!$B324)</f>
        <v/>
      </c>
      <c r="C321" s="35" t="str">
        <f>IF(BPU!$C324="","",BPU!$C324)</f>
        <v/>
      </c>
      <c r="D321" s="44" t="str">
        <f>IF(DQE!$D324="","",DQE!$D324)</f>
        <v/>
      </c>
      <c r="E321" s="37" t="str">
        <f>IF(BPU!$D324="","",BPU!$D324)</f>
        <v/>
      </c>
      <c r="F321" s="35" t="str">
        <f t="shared" si="0"/>
        <v/>
      </c>
      <c r="G321" s="44" t="str">
        <f t="shared" si="1"/>
        <v/>
      </c>
      <c r="H321" s="36" t="n"/>
      <c r="I321" s="23" t="n"/>
      <c r="J321" s="36" t="n"/>
      <c r="K321" s="36" t="n"/>
      <c r="L321" s="44" t="str">
        <f t="shared" si="2"/>
        <v/>
      </c>
      <c r="M321" s="35" t="str">
        <f t="shared" si="3"/>
        <v/>
      </c>
      <c r="N321" s="35" t="str">
        <f t="shared" si="4"/>
        <v/>
      </c>
      <c r="O321" s="35" t="str">
        <f t="shared" si="5"/>
        <v/>
      </c>
      <c r="P321" s="35" t="str">
        <f t="shared" si="6"/>
        <v/>
      </c>
      <c r="Q321" s="35" t="str">
        <f t="shared" si="7"/>
        <v/>
      </c>
      <c r="R321" s="35" t="str">
        <f t="shared" si="8"/>
        <v/>
      </c>
      <c r="S321" s="35" t="str">
        <f t="shared" si="9"/>
        <v/>
      </c>
      <c r="T321" s="35" t="str">
        <f t="shared" si="10"/>
        <v/>
      </c>
      <c r="U321" s="35" t="str">
        <f t="shared" si="11"/>
        <v/>
      </c>
      <c r="V321" s="35" t="str">
        <f t="shared" si="12"/>
        <v/>
      </c>
      <c r="W321" s="77" t="str">
        <f t="shared" si="13"/>
        <v/>
      </c>
      <c r="X321" s="35" t="str">
        <f t="shared" si="14"/>
        <v/>
      </c>
      <c r="Y321" s="35" t="str">
        <f t="shared" si="15"/>
        <v/>
      </c>
      <c r="Z321" s="35" t="str">
        <f t="shared" si="16"/>
        <v/>
      </c>
      <c r="AA321" s="35" t="str">
        <f t="shared" si="17"/>
        <v/>
      </c>
      <c r="AB321" s="77">
        <f t="shared" si="29"/>
        <v>6336</v>
      </c>
      <c r="AC321" s="77">
        <f t="shared" si="30"/>
        <v>0</v>
      </c>
      <c r="AD321" s="77">
        <f t="shared" si="31"/>
        <v>0</v>
      </c>
      <c r="AE321" s="78" t="str">
        <f t="shared" si="18"/>
        <v/>
      </c>
      <c r="AF321" s="35" t="str">
        <f t="shared" si="19"/>
        <v/>
      </c>
      <c r="AG321" s="77" t="str">
        <f t="shared" si="20"/>
        <v/>
      </c>
      <c r="AH321" s="77" t="str">
        <f t="shared" si="21"/>
        <v/>
      </c>
      <c r="AI321" s="35">
        <f t="shared" si="22"/>
        <v>0</v>
      </c>
      <c r="AJ321" s="35">
        <f t="shared" si="23"/>
        <v>0</v>
      </c>
      <c r="AK321" s="35">
        <f t="shared" si="24"/>
        <v>0</v>
      </c>
      <c r="AL321" s="35">
        <f t="shared" si="25"/>
        <v>0</v>
      </c>
      <c r="AM321" s="35" t="n"/>
      <c r="AN321" s="44" t="str">
        <f t="shared" si="26"/>
        <v/>
      </c>
      <c r="AO321" s="44" t="str">
        <f t="shared" si="27"/>
        <v/>
      </c>
      <c r="AP321" s="35" t="str">
        <f>IF('DQE marché-cadre'!$D324="","",'DQE marché-cadre'!$D324)</f>
        <v/>
      </c>
      <c r="AQ321" s="35" t="str">
        <f>IF('DQE marché-cadre'!$E324="","",'DQE marché-cadre'!$E324)</f>
        <v/>
      </c>
      <c r="AR321" s="77" t="str">
        <f>DQE!$F324</f>
        <v/>
      </c>
      <c r="AS321" s="77" t="str">
        <f>BPDE!$G324</f>
        <v/>
      </c>
      <c r="AT321" s="35" t="str">
        <f t="shared" si="28"/>
        <v/>
      </c>
    </row>
    <row r="322">
      <c r="A322" s="35" t="str">
        <f>IF(BPU!$A325="","",BPU!$A325)</f>
        <v/>
      </c>
      <c r="B322" s="44" t="str">
        <f>IF(BPU!$B325="","",BPU!$B325)</f>
        <v/>
      </c>
      <c r="C322" s="35" t="str">
        <f>IF(BPU!$C325="","",BPU!$C325)</f>
        <v/>
      </c>
      <c r="D322" s="44" t="str">
        <f>IF(DQE!$D325="","",DQE!$D325)</f>
        <v/>
      </c>
      <c r="E322" s="37" t="str">
        <f>IF(BPU!$D325="","",BPU!$D325)</f>
        <v/>
      </c>
      <c r="F322" s="35" t="str">
        <f t="shared" si="0"/>
        <v/>
      </c>
      <c r="G322" s="44" t="str">
        <f t="shared" si="1"/>
        <v/>
      </c>
      <c r="H322" s="36" t="n"/>
      <c r="I322" s="23" t="n"/>
      <c r="J322" s="36" t="n"/>
      <c r="K322" s="36" t="n"/>
      <c r="L322" s="44" t="str">
        <f t="shared" si="2"/>
        <v/>
      </c>
      <c r="M322" s="35" t="str">
        <f t="shared" si="3"/>
        <v/>
      </c>
      <c r="N322" s="35" t="str">
        <f t="shared" si="4"/>
        <v/>
      </c>
      <c r="O322" s="35" t="str">
        <f t="shared" si="5"/>
        <v/>
      </c>
      <c r="P322" s="35" t="str">
        <f t="shared" si="6"/>
        <v/>
      </c>
      <c r="Q322" s="35" t="str">
        <f t="shared" si="7"/>
        <v/>
      </c>
      <c r="R322" s="35" t="str">
        <f t="shared" si="8"/>
        <v/>
      </c>
      <c r="S322" s="35" t="str">
        <f t="shared" si="9"/>
        <v/>
      </c>
      <c r="T322" s="35" t="str">
        <f t="shared" si="10"/>
        <v/>
      </c>
      <c r="U322" s="35" t="str">
        <f t="shared" si="11"/>
        <v/>
      </c>
      <c r="V322" s="35" t="str">
        <f t="shared" si="12"/>
        <v/>
      </c>
      <c r="W322" s="77" t="str">
        <f t="shared" si="13"/>
        <v/>
      </c>
      <c r="X322" s="35" t="str">
        <f t="shared" si="14"/>
        <v/>
      </c>
      <c r="Y322" s="35" t="str">
        <f t="shared" si="15"/>
        <v/>
      </c>
      <c r="Z322" s="35" t="str">
        <f t="shared" si="16"/>
        <v/>
      </c>
      <c r="AA322" s="35" t="str">
        <f t="shared" si="17"/>
        <v/>
      </c>
      <c r="AB322" s="77">
        <f t="shared" si="29"/>
        <v>6336</v>
      </c>
      <c r="AC322" s="77">
        <f t="shared" si="30"/>
        <v>0</v>
      </c>
      <c r="AD322" s="77">
        <f t="shared" si="31"/>
        <v>0</v>
      </c>
      <c r="AE322" s="78" t="str">
        <f t="shared" si="18"/>
        <v/>
      </c>
      <c r="AF322" s="35" t="str">
        <f t="shared" si="19"/>
        <v/>
      </c>
      <c r="AG322" s="77" t="str">
        <f t="shared" si="20"/>
        <v/>
      </c>
      <c r="AH322" s="77" t="str">
        <f t="shared" si="21"/>
        <v/>
      </c>
      <c r="AI322" s="35">
        <f t="shared" si="22"/>
        <v>0</v>
      </c>
      <c r="AJ322" s="35">
        <f t="shared" si="23"/>
        <v>0</v>
      </c>
      <c r="AK322" s="35">
        <f t="shared" si="24"/>
        <v>0</v>
      </c>
      <c r="AL322" s="35">
        <f t="shared" si="25"/>
        <v>0</v>
      </c>
      <c r="AM322" s="35" t="n"/>
      <c r="AN322" s="44" t="str">
        <f t="shared" si="26"/>
        <v/>
      </c>
      <c r="AO322" s="44" t="str">
        <f t="shared" si="27"/>
        <v/>
      </c>
      <c r="AP322" s="35" t="str">
        <f>IF('DQE marché-cadre'!$D325="","",'DQE marché-cadre'!$D325)</f>
        <v/>
      </c>
      <c r="AQ322" s="35" t="str">
        <f>IF('DQE marché-cadre'!$E325="","",'DQE marché-cadre'!$E325)</f>
        <v/>
      </c>
      <c r="AR322" s="77" t="str">
        <f>DQE!$F325</f>
        <v/>
      </c>
      <c r="AS322" s="77" t="str">
        <f>BPDE!$G325</f>
        <v/>
      </c>
      <c r="AT322" s="35" t="str">
        <f t="shared" si="28"/>
        <v/>
      </c>
    </row>
    <row r="323">
      <c r="A323" s="35" t="str">
        <f>IF(BPU!$A326="","",BPU!$A326)</f>
        <v/>
      </c>
      <c r="B323" s="44" t="str">
        <f>IF(BPU!$B326="","",BPU!$B326)</f>
        <v/>
      </c>
      <c r="C323" s="35" t="str">
        <f>IF(BPU!$C326="","",BPU!$C326)</f>
        <v/>
      </c>
      <c r="D323" s="44" t="str">
        <f>IF(DQE!$D326="","",DQE!$D326)</f>
        <v/>
      </c>
      <c r="E323" s="37" t="str">
        <f>IF(BPU!$D326="","",BPU!$D326)</f>
        <v/>
      </c>
      <c r="F323" s="35" t="str">
        <f t="shared" si="0"/>
        <v/>
      </c>
      <c r="G323" s="44" t="str">
        <f t="shared" si="1"/>
        <v/>
      </c>
      <c r="H323" s="36" t="n"/>
      <c r="I323" s="23" t="n"/>
      <c r="J323" s="36" t="n"/>
      <c r="K323" s="36" t="n"/>
      <c r="L323" s="44" t="str">
        <f t="shared" si="2"/>
        <v/>
      </c>
      <c r="M323" s="35" t="str">
        <f t="shared" si="3"/>
        <v/>
      </c>
      <c r="N323" s="35" t="str">
        <f t="shared" si="4"/>
        <v/>
      </c>
      <c r="O323" s="35" t="str">
        <f t="shared" si="5"/>
        <v/>
      </c>
      <c r="P323" s="35" t="str">
        <f t="shared" si="6"/>
        <v/>
      </c>
      <c r="Q323" s="35" t="str">
        <f t="shared" si="7"/>
        <v/>
      </c>
      <c r="R323" s="35" t="str">
        <f t="shared" si="8"/>
        <v/>
      </c>
      <c r="S323" s="35" t="str">
        <f t="shared" si="9"/>
        <v/>
      </c>
      <c r="T323" s="35" t="str">
        <f t="shared" si="10"/>
        <v/>
      </c>
      <c r="U323" s="35" t="str">
        <f t="shared" si="11"/>
        <v/>
      </c>
      <c r="V323" s="35" t="str">
        <f t="shared" si="12"/>
        <v/>
      </c>
      <c r="W323" s="77" t="str">
        <f t="shared" si="13"/>
        <v/>
      </c>
      <c r="X323" s="35" t="str">
        <f t="shared" si="14"/>
        <v/>
      </c>
      <c r="Y323" s="35" t="str">
        <f t="shared" si="15"/>
        <v/>
      </c>
      <c r="Z323" s="35" t="str">
        <f t="shared" si="16"/>
        <v/>
      </c>
      <c r="AA323" s="35" t="str">
        <f t="shared" si="17"/>
        <v/>
      </c>
      <c r="AB323" s="77">
        <f t="shared" si="29"/>
        <v>6336</v>
      </c>
      <c r="AC323" s="77">
        <f t="shared" si="30"/>
        <v>0</v>
      </c>
      <c r="AD323" s="77">
        <f t="shared" si="31"/>
        <v>0</v>
      </c>
      <c r="AE323" s="78" t="str">
        <f t="shared" si="18"/>
        <v/>
      </c>
      <c r="AF323" s="35" t="str">
        <f t="shared" si="19"/>
        <v/>
      </c>
      <c r="AG323" s="77" t="str">
        <f t="shared" si="20"/>
        <v/>
      </c>
      <c r="AH323" s="77" t="str">
        <f t="shared" si="21"/>
        <v/>
      </c>
      <c r="AI323" s="35">
        <f t="shared" si="22"/>
        <v>0</v>
      </c>
      <c r="AJ323" s="35">
        <f t="shared" si="23"/>
        <v>0</v>
      </c>
      <c r="AK323" s="35">
        <f t="shared" si="24"/>
        <v>0</v>
      </c>
      <c r="AL323" s="35">
        <f t="shared" si="25"/>
        <v>0</v>
      </c>
      <c r="AM323" s="35" t="n"/>
      <c r="AN323" s="44" t="str">
        <f t="shared" si="26"/>
        <v/>
      </c>
      <c r="AO323" s="44" t="str">
        <f t="shared" si="27"/>
        <v/>
      </c>
      <c r="AP323" s="35" t="str">
        <f>IF('DQE marché-cadre'!$D326="","",'DQE marché-cadre'!$D326)</f>
        <v/>
      </c>
      <c r="AQ323" s="35" t="str">
        <f>IF('DQE marché-cadre'!$E326="","",'DQE marché-cadre'!$E326)</f>
        <v/>
      </c>
      <c r="AR323" s="77" t="str">
        <f>DQE!$F326</f>
        <v/>
      </c>
      <c r="AS323" s="77" t="str">
        <f>BPDE!$G326</f>
        <v/>
      </c>
      <c r="AT323" s="35" t="str">
        <f t="shared" si="28"/>
        <v/>
      </c>
    </row>
    <row r="324">
      <c r="A324" s="35" t="str">
        <f>IF(BPU!$A327="","",BPU!$A327)</f>
        <v/>
      </c>
      <c r="B324" s="44" t="str">
        <f>IF(BPU!$B327="","",BPU!$B327)</f>
        <v/>
      </c>
      <c r="C324" s="35" t="str">
        <f>IF(BPU!$C327="","",BPU!$C327)</f>
        <v/>
      </c>
      <c r="D324" s="44" t="str">
        <f>IF(DQE!$D327="","",DQE!$D327)</f>
        <v/>
      </c>
      <c r="E324" s="37" t="str">
        <f>IF(BPU!$D327="","",BPU!$D327)</f>
        <v/>
      </c>
      <c r="F324" s="35" t="str">
        <f t="shared" si="0"/>
        <v/>
      </c>
      <c r="G324" s="44" t="str">
        <f t="shared" si="1"/>
        <v/>
      </c>
      <c r="H324" s="36" t="n"/>
      <c r="I324" s="23" t="n"/>
      <c r="J324" s="36" t="n"/>
      <c r="K324" s="36" t="n"/>
      <c r="L324" s="44" t="str">
        <f t="shared" si="2"/>
        <v/>
      </c>
      <c r="M324" s="35" t="str">
        <f t="shared" si="3"/>
        <v/>
      </c>
      <c r="N324" s="35" t="str">
        <f t="shared" si="4"/>
        <v/>
      </c>
      <c r="O324" s="35" t="str">
        <f t="shared" si="5"/>
        <v/>
      </c>
      <c r="P324" s="35" t="str">
        <f t="shared" si="6"/>
        <v/>
      </c>
      <c r="Q324" s="35" t="str">
        <f t="shared" si="7"/>
        <v/>
      </c>
      <c r="R324" s="35" t="str">
        <f t="shared" si="8"/>
        <v/>
      </c>
      <c r="S324" s="35" t="str">
        <f t="shared" si="9"/>
        <v/>
      </c>
      <c r="T324" s="35" t="str">
        <f t="shared" si="10"/>
        <v/>
      </c>
      <c r="U324" s="35" t="str">
        <f t="shared" si="11"/>
        <v/>
      </c>
      <c r="V324" s="35" t="str">
        <f t="shared" si="12"/>
        <v/>
      </c>
      <c r="W324" s="77" t="str">
        <f t="shared" si="13"/>
        <v/>
      </c>
      <c r="X324" s="35" t="str">
        <f t="shared" si="14"/>
        <v/>
      </c>
      <c r="Y324" s="35" t="str">
        <f t="shared" si="15"/>
        <v/>
      </c>
      <c r="Z324" s="35" t="str">
        <f t="shared" si="16"/>
        <v/>
      </c>
      <c r="AA324" s="35" t="str">
        <f t="shared" si="17"/>
        <v/>
      </c>
      <c r="AB324" s="77">
        <f t="shared" si="29"/>
        <v>6336</v>
      </c>
      <c r="AC324" s="77">
        <f t="shared" si="30"/>
        <v>0</v>
      </c>
      <c r="AD324" s="77">
        <f t="shared" si="31"/>
        <v>0</v>
      </c>
      <c r="AE324" s="78" t="str">
        <f t="shared" si="18"/>
        <v/>
      </c>
      <c r="AF324" s="35" t="str">
        <f t="shared" si="19"/>
        <v/>
      </c>
      <c r="AG324" s="77" t="str">
        <f t="shared" si="20"/>
        <v/>
      </c>
      <c r="AH324" s="77" t="str">
        <f t="shared" si="21"/>
        <v/>
      </c>
      <c r="AI324" s="35">
        <f t="shared" si="22"/>
        <v>0</v>
      </c>
      <c r="AJ324" s="35">
        <f t="shared" si="23"/>
        <v>0</v>
      </c>
      <c r="AK324" s="35">
        <f t="shared" si="24"/>
        <v>0</v>
      </c>
      <c r="AL324" s="35">
        <f t="shared" si="25"/>
        <v>0</v>
      </c>
      <c r="AM324" s="35" t="n"/>
      <c r="AN324" s="44" t="str">
        <f t="shared" si="26"/>
        <v/>
      </c>
      <c r="AO324" s="44" t="str">
        <f t="shared" si="27"/>
        <v/>
      </c>
      <c r="AP324" s="35" t="str">
        <f>IF('DQE marché-cadre'!$D327="","",'DQE marché-cadre'!$D327)</f>
        <v/>
      </c>
      <c r="AQ324" s="35" t="str">
        <f>IF('DQE marché-cadre'!$E327="","",'DQE marché-cadre'!$E327)</f>
        <v/>
      </c>
      <c r="AR324" s="77" t="str">
        <f>DQE!$F327</f>
        <v/>
      </c>
      <c r="AS324" s="77" t="str">
        <f>BPDE!$G327</f>
        <v/>
      </c>
      <c r="AT324" s="35" t="str">
        <f t="shared" si="28"/>
        <v/>
      </c>
    </row>
    <row r="325">
      <c r="A325" s="35" t="str">
        <f>IF(BPU!$A328="","",BPU!$A328)</f>
        <v/>
      </c>
      <c r="B325" s="44" t="str">
        <f>IF(BPU!$B328="","",BPU!$B328)</f>
        <v/>
      </c>
      <c r="C325" s="35" t="str">
        <f>IF(BPU!$C328="","",BPU!$C328)</f>
        <v/>
      </c>
      <c r="D325" s="44" t="str">
        <f>IF(DQE!$D328="","",DQE!$D328)</f>
        <v/>
      </c>
      <c r="E325" s="37" t="str">
        <f>IF(BPU!$D328="","",BPU!$D328)</f>
        <v/>
      </c>
      <c r="F325" s="35" t="str">
        <f t="shared" si="0"/>
        <v/>
      </c>
      <c r="G325" s="44" t="str">
        <f t="shared" si="1"/>
        <v/>
      </c>
      <c r="H325" s="36" t="n"/>
      <c r="I325" s="23" t="n"/>
      <c r="J325" s="36" t="n"/>
      <c r="K325" s="36" t="n"/>
      <c r="L325" s="44" t="str">
        <f t="shared" si="2"/>
        <v/>
      </c>
      <c r="M325" s="35" t="str">
        <f t="shared" si="3"/>
        <v/>
      </c>
      <c r="N325" s="35" t="str">
        <f t="shared" si="4"/>
        <v/>
      </c>
      <c r="O325" s="35" t="str">
        <f t="shared" si="5"/>
        <v/>
      </c>
      <c r="P325" s="35" t="str">
        <f t="shared" si="6"/>
        <v/>
      </c>
      <c r="Q325" s="35" t="str">
        <f t="shared" si="7"/>
        <v/>
      </c>
      <c r="R325" s="35" t="str">
        <f t="shared" si="8"/>
        <v/>
      </c>
      <c r="S325" s="35" t="str">
        <f t="shared" si="9"/>
        <v/>
      </c>
      <c r="T325" s="35" t="str">
        <f t="shared" si="10"/>
        <v/>
      </c>
      <c r="U325" s="35" t="str">
        <f t="shared" si="11"/>
        <v/>
      </c>
      <c r="V325" s="35" t="str">
        <f t="shared" si="12"/>
        <v/>
      </c>
      <c r="W325" s="77" t="str">
        <f t="shared" si="13"/>
        <v/>
      </c>
      <c r="X325" s="35" t="str">
        <f t="shared" si="14"/>
        <v/>
      </c>
      <c r="Y325" s="35" t="str">
        <f t="shared" si="15"/>
        <v/>
      </c>
      <c r="Z325" s="35" t="str">
        <f t="shared" si="16"/>
        <v/>
      </c>
      <c r="AA325" s="35" t="str">
        <f t="shared" si="17"/>
        <v/>
      </c>
      <c r="AB325" s="77">
        <f t="shared" si="29"/>
        <v>6336</v>
      </c>
      <c r="AC325" s="77">
        <f t="shared" si="30"/>
        <v>0</v>
      </c>
      <c r="AD325" s="77">
        <f t="shared" si="31"/>
        <v>0</v>
      </c>
      <c r="AE325" s="78" t="str">
        <f t="shared" si="18"/>
        <v/>
      </c>
      <c r="AF325" s="35" t="str">
        <f t="shared" si="19"/>
        <v/>
      </c>
      <c r="AG325" s="77" t="str">
        <f t="shared" si="20"/>
        <v/>
      </c>
      <c r="AH325" s="77" t="str">
        <f t="shared" si="21"/>
        <v/>
      </c>
      <c r="AI325" s="35">
        <f t="shared" si="22"/>
        <v>0</v>
      </c>
      <c r="AJ325" s="35">
        <f t="shared" si="23"/>
        <v>0</v>
      </c>
      <c r="AK325" s="35">
        <f t="shared" si="24"/>
        <v>0</v>
      </c>
      <c r="AL325" s="35">
        <f t="shared" si="25"/>
        <v>0</v>
      </c>
      <c r="AM325" s="35" t="n"/>
      <c r="AN325" s="44" t="str">
        <f t="shared" si="26"/>
        <v/>
      </c>
      <c r="AO325" s="44" t="str">
        <f t="shared" si="27"/>
        <v/>
      </c>
      <c r="AP325" s="35" t="str">
        <f>IF('DQE marché-cadre'!$D328="","",'DQE marché-cadre'!$D328)</f>
        <v/>
      </c>
      <c r="AQ325" s="35" t="str">
        <f>IF('DQE marché-cadre'!$E328="","",'DQE marché-cadre'!$E328)</f>
        <v/>
      </c>
      <c r="AR325" s="77" t="str">
        <f>DQE!$F328</f>
        <v/>
      </c>
      <c r="AS325" s="77" t="str">
        <f>BPDE!$G328</f>
        <v/>
      </c>
      <c r="AT325" s="35" t="str">
        <f t="shared" si="28"/>
        <v/>
      </c>
    </row>
    <row r="326">
      <c r="A326" s="35" t="str">
        <f>IF(BPU!$A329="","",BPU!$A329)</f>
        <v/>
      </c>
      <c r="B326" s="44" t="str">
        <f>IF(BPU!$B329="","",BPU!$B329)</f>
        <v/>
      </c>
      <c r="C326" s="35" t="str">
        <f>IF(BPU!$C329="","",BPU!$C329)</f>
        <v/>
      </c>
      <c r="D326" s="44" t="str">
        <f>IF(DQE!$D329="","",DQE!$D329)</f>
        <v/>
      </c>
      <c r="E326" s="37" t="str">
        <f>IF(BPU!$D329="","",BPU!$D329)</f>
        <v/>
      </c>
      <c r="F326" s="35" t="str">
        <f t="shared" si="0"/>
        <v/>
      </c>
      <c r="G326" s="44" t="str">
        <f t="shared" si="1"/>
        <v/>
      </c>
      <c r="H326" s="36" t="n"/>
      <c r="I326" s="23" t="n"/>
      <c r="J326" s="36" t="n"/>
      <c r="K326" s="36" t="n"/>
      <c r="L326" s="44" t="str">
        <f t="shared" si="2"/>
        <v/>
      </c>
      <c r="M326" s="35" t="str">
        <f t="shared" si="3"/>
        <v/>
      </c>
      <c r="N326" s="35" t="str">
        <f t="shared" si="4"/>
        <v/>
      </c>
      <c r="O326" s="35" t="str">
        <f t="shared" si="5"/>
        <v/>
      </c>
      <c r="P326" s="35" t="str">
        <f t="shared" si="6"/>
        <v/>
      </c>
      <c r="Q326" s="35" t="str">
        <f t="shared" si="7"/>
        <v/>
      </c>
      <c r="R326" s="35" t="str">
        <f t="shared" si="8"/>
        <v/>
      </c>
      <c r="S326" s="35" t="str">
        <f t="shared" si="9"/>
        <v/>
      </c>
      <c r="T326" s="35" t="str">
        <f t="shared" si="10"/>
        <v/>
      </c>
      <c r="U326" s="35" t="str">
        <f t="shared" si="11"/>
        <v/>
      </c>
      <c r="V326" s="35" t="str">
        <f t="shared" si="12"/>
        <v/>
      </c>
      <c r="W326" s="77" t="str">
        <f t="shared" si="13"/>
        <v/>
      </c>
      <c r="X326" s="35" t="str">
        <f t="shared" si="14"/>
        <v/>
      </c>
      <c r="Y326" s="35" t="str">
        <f t="shared" si="15"/>
        <v/>
      </c>
      <c r="Z326" s="35" t="str">
        <f t="shared" si="16"/>
        <v/>
      </c>
      <c r="AA326" s="35" t="str">
        <f t="shared" si="17"/>
        <v/>
      </c>
      <c r="AB326" s="77">
        <f t="shared" si="29"/>
        <v>6336</v>
      </c>
      <c r="AC326" s="77">
        <f t="shared" si="30"/>
        <v>0</v>
      </c>
      <c r="AD326" s="77">
        <f t="shared" si="31"/>
        <v>0</v>
      </c>
      <c r="AE326" s="78" t="str">
        <f t="shared" si="18"/>
        <v/>
      </c>
      <c r="AF326" s="35" t="str">
        <f t="shared" si="19"/>
        <v/>
      </c>
      <c r="AG326" s="77" t="str">
        <f t="shared" si="20"/>
        <v/>
      </c>
      <c r="AH326" s="77" t="str">
        <f t="shared" si="21"/>
        <v/>
      </c>
      <c r="AI326" s="35">
        <f t="shared" si="22"/>
        <v>0</v>
      </c>
      <c r="AJ326" s="35">
        <f t="shared" si="23"/>
        <v>0</v>
      </c>
      <c r="AK326" s="35">
        <f t="shared" si="24"/>
        <v>0</v>
      </c>
      <c r="AL326" s="35">
        <f t="shared" si="25"/>
        <v>0</v>
      </c>
      <c r="AM326" s="35" t="n"/>
      <c r="AN326" s="44" t="str">
        <f t="shared" si="26"/>
        <v/>
      </c>
      <c r="AO326" s="44" t="str">
        <f t="shared" si="27"/>
        <v/>
      </c>
      <c r="AP326" s="35" t="str">
        <f>IF('DQE marché-cadre'!$D329="","",'DQE marché-cadre'!$D329)</f>
        <v/>
      </c>
      <c r="AQ326" s="35" t="str">
        <f>IF('DQE marché-cadre'!$E329="","",'DQE marché-cadre'!$E329)</f>
        <v/>
      </c>
      <c r="AR326" s="77" t="str">
        <f>DQE!$F329</f>
        <v/>
      </c>
      <c r="AS326" s="77" t="str">
        <f>BPDE!$G329</f>
        <v/>
      </c>
      <c r="AT326" s="35" t="str">
        <f t="shared" si="28"/>
        <v/>
      </c>
    </row>
    <row r="327">
      <c r="A327" s="35" t="str">
        <f>IF(BPU!$A330="","",BPU!$A330)</f>
        <v/>
      </c>
      <c r="B327" s="44" t="str">
        <f>IF(BPU!$B330="","",BPU!$B330)</f>
        <v/>
      </c>
      <c r="C327" s="35" t="str">
        <f>IF(BPU!$C330="","",BPU!$C330)</f>
        <v/>
      </c>
      <c r="D327" s="44" t="str">
        <f>IF(DQE!$D330="","",DQE!$D330)</f>
        <v/>
      </c>
      <c r="E327" s="37" t="str">
        <f>IF(BPU!$D330="","",BPU!$D330)</f>
        <v/>
      </c>
      <c r="F327" s="35" t="str">
        <f t="shared" si="0"/>
        <v/>
      </c>
      <c r="G327" s="44" t="str">
        <f t="shared" si="1"/>
        <v/>
      </c>
      <c r="H327" s="36" t="n"/>
      <c r="I327" s="23" t="n"/>
      <c r="J327" s="36" t="n"/>
      <c r="K327" s="36" t="n"/>
      <c r="L327" s="44" t="str">
        <f t="shared" si="2"/>
        <v/>
      </c>
      <c r="M327" s="35" t="str">
        <f t="shared" si="3"/>
        <v/>
      </c>
      <c r="N327" s="35" t="str">
        <f t="shared" si="4"/>
        <v/>
      </c>
      <c r="O327" s="35" t="str">
        <f t="shared" si="5"/>
        <v/>
      </c>
      <c r="P327" s="35" t="str">
        <f t="shared" si="6"/>
        <v/>
      </c>
      <c r="Q327" s="35" t="str">
        <f t="shared" si="7"/>
        <v/>
      </c>
      <c r="R327" s="35" t="str">
        <f t="shared" si="8"/>
        <v/>
      </c>
      <c r="S327" s="35" t="str">
        <f t="shared" si="9"/>
        <v/>
      </c>
      <c r="T327" s="35" t="str">
        <f t="shared" si="10"/>
        <v/>
      </c>
      <c r="U327" s="35" t="str">
        <f t="shared" si="11"/>
        <v/>
      </c>
      <c r="V327" s="35" t="str">
        <f t="shared" si="12"/>
        <v/>
      </c>
      <c r="W327" s="77" t="str">
        <f t="shared" si="13"/>
        <v/>
      </c>
      <c r="X327" s="35" t="str">
        <f t="shared" si="14"/>
        <v/>
      </c>
      <c r="Y327" s="35" t="str">
        <f t="shared" si="15"/>
        <v/>
      </c>
      <c r="Z327" s="35" t="str">
        <f t="shared" si="16"/>
        <v/>
      </c>
      <c r="AA327" s="35" t="str">
        <f t="shared" si="17"/>
        <v/>
      </c>
      <c r="AB327" s="77">
        <f t="shared" si="29"/>
        <v>6336</v>
      </c>
      <c r="AC327" s="77">
        <f t="shared" si="30"/>
        <v>0</v>
      </c>
      <c r="AD327" s="77">
        <f t="shared" si="31"/>
        <v>0</v>
      </c>
      <c r="AE327" s="78" t="str">
        <f t="shared" si="18"/>
        <v/>
      </c>
      <c r="AF327" s="35" t="str">
        <f t="shared" si="19"/>
        <v/>
      </c>
      <c r="AG327" s="77" t="str">
        <f t="shared" si="20"/>
        <v/>
      </c>
      <c r="AH327" s="77" t="str">
        <f t="shared" si="21"/>
        <v/>
      </c>
      <c r="AI327" s="35">
        <f t="shared" si="22"/>
        <v>0</v>
      </c>
      <c r="AJ327" s="35">
        <f t="shared" si="23"/>
        <v>0</v>
      </c>
      <c r="AK327" s="35">
        <f t="shared" si="24"/>
        <v>0</v>
      </c>
      <c r="AL327" s="35">
        <f t="shared" si="25"/>
        <v>0</v>
      </c>
      <c r="AM327" s="35" t="n"/>
      <c r="AN327" s="44" t="str">
        <f t="shared" si="26"/>
        <v/>
      </c>
      <c r="AO327" s="44" t="str">
        <f t="shared" si="27"/>
        <v/>
      </c>
      <c r="AP327" s="35" t="str">
        <f>IF('DQE marché-cadre'!$D330="","",'DQE marché-cadre'!$D330)</f>
        <v/>
      </c>
      <c r="AQ327" s="35" t="str">
        <f>IF('DQE marché-cadre'!$E330="","",'DQE marché-cadre'!$E330)</f>
        <v/>
      </c>
      <c r="AR327" s="77" t="str">
        <f>DQE!$F330</f>
        <v/>
      </c>
      <c r="AS327" s="77" t="str">
        <f>BPDE!$G330</f>
        <v/>
      </c>
      <c r="AT327" s="35" t="str">
        <f t="shared" si="28"/>
        <v/>
      </c>
    </row>
    <row r="328">
      <c r="A328" s="35" t="str">
        <f>IF(BPU!$A331="","",BPU!$A331)</f>
        <v/>
      </c>
      <c r="B328" s="44" t="str">
        <f>IF(BPU!$B331="","",BPU!$B331)</f>
        <v/>
      </c>
      <c r="C328" s="35" t="str">
        <f>IF(BPU!$C331="","",BPU!$C331)</f>
        <v/>
      </c>
      <c r="D328" s="44" t="str">
        <f>IF(DQE!$D331="","",DQE!$D331)</f>
        <v/>
      </c>
      <c r="E328" s="37" t="str">
        <f>IF(BPU!$D331="","",BPU!$D331)</f>
        <v/>
      </c>
      <c r="F328" s="35" t="str">
        <f t="shared" si="0"/>
        <v/>
      </c>
      <c r="G328" s="44" t="str">
        <f t="shared" si="1"/>
        <v/>
      </c>
      <c r="H328" s="36" t="n"/>
      <c r="I328" s="23" t="n"/>
      <c r="J328" s="36" t="n"/>
      <c r="K328" s="36" t="n"/>
      <c r="L328" s="44" t="str">
        <f t="shared" si="2"/>
        <v/>
      </c>
      <c r="M328" s="35" t="str">
        <f t="shared" si="3"/>
        <v/>
      </c>
      <c r="N328" s="35" t="str">
        <f t="shared" si="4"/>
        <v/>
      </c>
      <c r="O328" s="35" t="str">
        <f t="shared" si="5"/>
        <v/>
      </c>
      <c r="P328" s="35" t="str">
        <f t="shared" si="6"/>
        <v/>
      </c>
      <c r="Q328" s="35" t="str">
        <f t="shared" si="7"/>
        <v/>
      </c>
      <c r="R328" s="35" t="str">
        <f t="shared" si="8"/>
        <v/>
      </c>
      <c r="S328" s="35" t="str">
        <f t="shared" si="9"/>
        <v/>
      </c>
      <c r="T328" s="35" t="str">
        <f t="shared" si="10"/>
        <v/>
      </c>
      <c r="U328" s="35" t="str">
        <f t="shared" si="11"/>
        <v/>
      </c>
      <c r="V328" s="35" t="str">
        <f t="shared" si="12"/>
        <v/>
      </c>
      <c r="W328" s="77" t="str">
        <f t="shared" si="13"/>
        <v/>
      </c>
      <c r="X328" s="35" t="str">
        <f t="shared" si="14"/>
        <v/>
      </c>
      <c r="Y328" s="35" t="str">
        <f t="shared" si="15"/>
        <v/>
      </c>
      <c r="Z328" s="35" t="str">
        <f t="shared" si="16"/>
        <v/>
      </c>
      <c r="AA328" s="35" t="str">
        <f t="shared" si="17"/>
        <v/>
      </c>
      <c r="AB328" s="77">
        <f t="shared" si="29"/>
        <v>6336</v>
      </c>
      <c r="AC328" s="77">
        <f t="shared" si="30"/>
        <v>0</v>
      </c>
      <c r="AD328" s="77">
        <f t="shared" si="31"/>
        <v>0</v>
      </c>
      <c r="AE328" s="78" t="str">
        <f t="shared" si="18"/>
        <v/>
      </c>
      <c r="AF328" s="35" t="str">
        <f t="shared" si="19"/>
        <v/>
      </c>
      <c r="AG328" s="77" t="str">
        <f t="shared" si="20"/>
        <v/>
      </c>
      <c r="AH328" s="77" t="str">
        <f t="shared" si="21"/>
        <v/>
      </c>
      <c r="AI328" s="35">
        <f t="shared" si="22"/>
        <v>0</v>
      </c>
      <c r="AJ328" s="35">
        <f t="shared" si="23"/>
        <v>0</v>
      </c>
      <c r="AK328" s="35">
        <f t="shared" si="24"/>
        <v>0</v>
      </c>
      <c r="AL328" s="35">
        <f t="shared" si="25"/>
        <v>0</v>
      </c>
      <c r="AM328" s="35" t="n"/>
      <c r="AN328" s="44" t="str">
        <f t="shared" si="26"/>
        <v/>
      </c>
      <c r="AO328" s="44" t="str">
        <f t="shared" si="27"/>
        <v/>
      </c>
      <c r="AP328" s="35" t="str">
        <f>IF('DQE marché-cadre'!$D331="","",'DQE marché-cadre'!$D331)</f>
        <v/>
      </c>
      <c r="AQ328" s="35" t="str">
        <f>IF('DQE marché-cadre'!$E331="","",'DQE marché-cadre'!$E331)</f>
        <v/>
      </c>
      <c r="AR328" s="77" t="str">
        <f>DQE!$F331</f>
        <v/>
      </c>
      <c r="AS328" s="77" t="str">
        <f>BPDE!$G331</f>
        <v/>
      </c>
      <c r="AT328" s="35" t="str">
        <f t="shared" si="28"/>
        <v/>
      </c>
    </row>
    <row r="329">
      <c r="A329" s="35" t="str">
        <f>IF(BPU!$A332="","",BPU!$A332)</f>
        <v/>
      </c>
      <c r="B329" s="44" t="str">
        <f>IF(BPU!$B332="","",BPU!$B332)</f>
        <v/>
      </c>
      <c r="C329" s="35" t="str">
        <f>IF(BPU!$C332="","",BPU!$C332)</f>
        <v/>
      </c>
      <c r="D329" s="44" t="str">
        <f>IF(DQE!$D332="","",DQE!$D332)</f>
        <v/>
      </c>
      <c r="E329" s="37" t="str">
        <f>IF(BPU!$D332="","",BPU!$D332)</f>
        <v/>
      </c>
      <c r="F329" s="35" t="str">
        <f t="shared" si="0"/>
        <v/>
      </c>
      <c r="G329" s="44" t="str">
        <f t="shared" si="1"/>
        <v/>
      </c>
      <c r="H329" s="36" t="n"/>
      <c r="I329" s="23" t="n"/>
      <c r="J329" s="36" t="n"/>
      <c r="K329" s="36" t="n"/>
      <c r="L329" s="44" t="str">
        <f t="shared" si="2"/>
        <v/>
      </c>
      <c r="M329" s="35" t="str">
        <f t="shared" si="3"/>
        <v/>
      </c>
      <c r="N329" s="35" t="str">
        <f t="shared" si="4"/>
        <v/>
      </c>
      <c r="O329" s="35" t="str">
        <f t="shared" si="5"/>
        <v/>
      </c>
      <c r="P329" s="35" t="str">
        <f t="shared" si="6"/>
        <v/>
      </c>
      <c r="Q329" s="35" t="str">
        <f t="shared" si="7"/>
        <v/>
      </c>
      <c r="R329" s="35" t="str">
        <f t="shared" si="8"/>
        <v/>
      </c>
      <c r="S329" s="35" t="str">
        <f t="shared" si="9"/>
        <v/>
      </c>
      <c r="T329" s="35" t="str">
        <f t="shared" si="10"/>
        <v/>
      </c>
      <c r="U329" s="35" t="str">
        <f t="shared" si="11"/>
        <v/>
      </c>
      <c r="V329" s="35" t="str">
        <f t="shared" si="12"/>
        <v/>
      </c>
      <c r="W329" s="77" t="str">
        <f t="shared" si="13"/>
        <v/>
      </c>
      <c r="X329" s="35" t="str">
        <f t="shared" si="14"/>
        <v/>
      </c>
      <c r="Y329" s="35" t="str">
        <f t="shared" si="15"/>
        <v/>
      </c>
      <c r="Z329" s="35" t="str">
        <f t="shared" si="16"/>
        <v/>
      </c>
      <c r="AA329" s="35" t="str">
        <f t="shared" si="17"/>
        <v/>
      </c>
      <c r="AB329" s="77">
        <f t="shared" si="29"/>
        <v>6336</v>
      </c>
      <c r="AC329" s="77">
        <f t="shared" si="30"/>
        <v>0</v>
      </c>
      <c r="AD329" s="77">
        <f t="shared" si="31"/>
        <v>0</v>
      </c>
      <c r="AE329" s="78" t="str">
        <f t="shared" si="18"/>
        <v/>
      </c>
      <c r="AF329" s="35" t="str">
        <f t="shared" si="19"/>
        <v/>
      </c>
      <c r="AG329" s="77" t="str">
        <f t="shared" si="20"/>
        <v/>
      </c>
      <c r="AH329" s="77" t="str">
        <f t="shared" si="21"/>
        <v/>
      </c>
      <c r="AI329" s="35">
        <f t="shared" si="22"/>
        <v>0</v>
      </c>
      <c r="AJ329" s="35">
        <f t="shared" si="23"/>
        <v>0</v>
      </c>
      <c r="AK329" s="35">
        <f t="shared" si="24"/>
        <v>0</v>
      </c>
      <c r="AL329" s="35">
        <f t="shared" si="25"/>
        <v>0</v>
      </c>
      <c r="AM329" s="35" t="n"/>
      <c r="AN329" s="44" t="str">
        <f t="shared" si="26"/>
        <v/>
      </c>
      <c r="AO329" s="44" t="str">
        <f t="shared" si="27"/>
        <v/>
      </c>
      <c r="AP329" s="35" t="str">
        <f>IF('DQE marché-cadre'!$D332="","",'DQE marché-cadre'!$D332)</f>
        <v/>
      </c>
      <c r="AQ329" s="35" t="str">
        <f>IF('DQE marché-cadre'!$E332="","",'DQE marché-cadre'!$E332)</f>
        <v/>
      </c>
      <c r="AR329" s="77" t="str">
        <f>DQE!$F332</f>
        <v/>
      </c>
      <c r="AS329" s="77" t="str">
        <f>BPDE!$G332</f>
        <v/>
      </c>
      <c r="AT329" s="35" t="str">
        <f t="shared" si="28"/>
        <v/>
      </c>
    </row>
    <row r="330">
      <c r="A330" s="35" t="str">
        <f>IF(BPU!$A333="","",BPU!$A333)</f>
        <v/>
      </c>
      <c r="B330" s="44" t="str">
        <f>IF(BPU!$B333="","",BPU!$B333)</f>
        <v/>
      </c>
      <c r="C330" s="35" t="str">
        <f>IF(BPU!$C333="","",BPU!$C333)</f>
        <v/>
      </c>
      <c r="D330" s="44" t="str">
        <f>IF(DQE!$D333="","",DQE!$D333)</f>
        <v/>
      </c>
      <c r="E330" s="37" t="str">
        <f>IF(BPU!$D333="","",BPU!$D333)</f>
        <v/>
      </c>
      <c r="F330" s="35" t="str">
        <f t="shared" si="0"/>
        <v/>
      </c>
      <c r="G330" s="44" t="str">
        <f t="shared" si="1"/>
        <v/>
      </c>
      <c r="H330" s="36" t="n"/>
      <c r="I330" s="23" t="n"/>
      <c r="J330" s="36" t="n"/>
      <c r="K330" s="36" t="n"/>
      <c r="L330" s="44" t="str">
        <f t="shared" si="2"/>
        <v/>
      </c>
      <c r="M330" s="35" t="str">
        <f t="shared" si="3"/>
        <v/>
      </c>
      <c r="N330" s="35" t="str">
        <f t="shared" si="4"/>
        <v/>
      </c>
      <c r="O330" s="35" t="str">
        <f t="shared" si="5"/>
        <v/>
      </c>
      <c r="P330" s="35" t="str">
        <f t="shared" si="6"/>
        <v/>
      </c>
      <c r="Q330" s="35" t="str">
        <f t="shared" si="7"/>
        <v/>
      </c>
      <c r="R330" s="35" t="str">
        <f t="shared" si="8"/>
        <v/>
      </c>
      <c r="S330" s="35" t="str">
        <f t="shared" si="9"/>
        <v/>
      </c>
      <c r="T330" s="35" t="str">
        <f t="shared" si="10"/>
        <v/>
      </c>
      <c r="U330" s="35" t="str">
        <f t="shared" si="11"/>
        <v/>
      </c>
      <c r="V330" s="35" t="str">
        <f t="shared" si="12"/>
        <v/>
      </c>
      <c r="W330" s="77" t="str">
        <f t="shared" si="13"/>
        <v/>
      </c>
      <c r="X330" s="35" t="str">
        <f t="shared" si="14"/>
        <v/>
      </c>
      <c r="Y330" s="35" t="str">
        <f t="shared" si="15"/>
        <v/>
      </c>
      <c r="Z330" s="35" t="str">
        <f t="shared" si="16"/>
        <v/>
      </c>
      <c r="AA330" s="35" t="str">
        <f t="shared" si="17"/>
        <v/>
      </c>
      <c r="AB330" s="77">
        <f t="shared" si="29"/>
        <v>6336</v>
      </c>
      <c r="AC330" s="77">
        <f t="shared" si="30"/>
        <v>0</v>
      </c>
      <c r="AD330" s="77">
        <f t="shared" si="31"/>
        <v>0</v>
      </c>
      <c r="AE330" s="78" t="str">
        <f t="shared" si="18"/>
        <v/>
      </c>
      <c r="AF330" s="35" t="str">
        <f t="shared" si="19"/>
        <v/>
      </c>
      <c r="AG330" s="77" t="str">
        <f t="shared" si="20"/>
        <v/>
      </c>
      <c r="AH330" s="77" t="str">
        <f t="shared" si="21"/>
        <v/>
      </c>
      <c r="AI330" s="35">
        <f t="shared" si="22"/>
        <v>0</v>
      </c>
      <c r="AJ330" s="35">
        <f t="shared" si="23"/>
        <v>0</v>
      </c>
      <c r="AK330" s="35">
        <f t="shared" si="24"/>
        <v>0</v>
      </c>
      <c r="AL330" s="35">
        <f t="shared" si="25"/>
        <v>0</v>
      </c>
      <c r="AM330" s="35" t="n"/>
      <c r="AN330" s="44" t="str">
        <f t="shared" si="26"/>
        <v/>
      </c>
      <c r="AO330" s="44" t="str">
        <f t="shared" si="27"/>
        <v/>
      </c>
      <c r="AP330" s="35" t="str">
        <f>IF('DQE marché-cadre'!$D333="","",'DQE marché-cadre'!$D333)</f>
        <v/>
      </c>
      <c r="AQ330" s="35" t="str">
        <f>IF('DQE marché-cadre'!$E333="","",'DQE marché-cadre'!$E333)</f>
        <v/>
      </c>
      <c r="AR330" s="77" t="str">
        <f>DQE!$F333</f>
        <v/>
      </c>
      <c r="AS330" s="77" t="str">
        <f>BPDE!$G333</f>
        <v/>
      </c>
      <c r="AT330" s="35" t="str">
        <f t="shared" si="28"/>
        <v/>
      </c>
    </row>
    <row r="331">
      <c r="A331" s="35" t="str">
        <f>IF(BPU!$A334="","",BPU!$A334)</f>
        <v/>
      </c>
      <c r="B331" s="44" t="str">
        <f>IF(BPU!$B334="","",BPU!$B334)</f>
        <v/>
      </c>
      <c r="C331" s="35" t="str">
        <f>IF(BPU!$C334="","",BPU!$C334)</f>
        <v/>
      </c>
      <c r="D331" s="44" t="str">
        <f>IF(DQE!$D334="","",DQE!$D334)</f>
        <v/>
      </c>
      <c r="E331" s="37" t="str">
        <f>IF(BPU!$D334="","",BPU!$D334)</f>
        <v/>
      </c>
      <c r="F331" s="35" t="str">
        <f t="shared" si="0"/>
        <v/>
      </c>
      <c r="G331" s="44" t="str">
        <f t="shared" si="1"/>
        <v/>
      </c>
      <c r="H331" s="36" t="n"/>
      <c r="I331" s="23" t="n"/>
      <c r="J331" s="36" t="n"/>
      <c r="K331" s="36" t="n"/>
      <c r="L331" s="44" t="str">
        <f t="shared" si="2"/>
        <v/>
      </c>
      <c r="M331" s="35" t="str">
        <f t="shared" si="3"/>
        <v/>
      </c>
      <c r="N331" s="35" t="str">
        <f t="shared" si="4"/>
        <v/>
      </c>
      <c r="O331" s="35" t="str">
        <f t="shared" si="5"/>
        <v/>
      </c>
      <c r="P331" s="35" t="str">
        <f t="shared" si="6"/>
        <v/>
      </c>
      <c r="Q331" s="35" t="str">
        <f t="shared" si="7"/>
        <v/>
      </c>
      <c r="R331" s="35" t="str">
        <f t="shared" si="8"/>
        <v/>
      </c>
      <c r="S331" s="35" t="str">
        <f t="shared" si="9"/>
        <v/>
      </c>
      <c r="T331" s="35" t="str">
        <f t="shared" si="10"/>
        <v/>
      </c>
      <c r="U331" s="35" t="str">
        <f t="shared" si="11"/>
        <v/>
      </c>
      <c r="V331" s="35" t="str">
        <f t="shared" si="12"/>
        <v/>
      </c>
      <c r="W331" s="77" t="str">
        <f t="shared" si="13"/>
        <v/>
      </c>
      <c r="X331" s="35" t="str">
        <f t="shared" si="14"/>
        <v/>
      </c>
      <c r="Y331" s="35" t="str">
        <f t="shared" si="15"/>
        <v/>
      </c>
      <c r="Z331" s="35" t="str">
        <f t="shared" si="16"/>
        <v/>
      </c>
      <c r="AA331" s="35" t="str">
        <f t="shared" si="17"/>
        <v/>
      </c>
      <c r="AB331" s="77">
        <f t="shared" si="29"/>
        <v>6336</v>
      </c>
      <c r="AC331" s="77">
        <f t="shared" si="30"/>
        <v>0</v>
      </c>
      <c r="AD331" s="77">
        <f t="shared" si="31"/>
        <v>0</v>
      </c>
      <c r="AE331" s="78" t="str">
        <f t="shared" si="18"/>
        <v/>
      </c>
      <c r="AF331" s="35" t="str">
        <f t="shared" si="19"/>
        <v/>
      </c>
      <c r="AG331" s="77" t="str">
        <f t="shared" si="20"/>
        <v/>
      </c>
      <c r="AH331" s="77" t="str">
        <f t="shared" si="21"/>
        <v/>
      </c>
      <c r="AI331" s="35">
        <f t="shared" si="22"/>
        <v>0</v>
      </c>
      <c r="AJ331" s="35">
        <f t="shared" si="23"/>
        <v>0</v>
      </c>
      <c r="AK331" s="35">
        <f t="shared" si="24"/>
        <v>0</v>
      </c>
      <c r="AL331" s="35">
        <f t="shared" si="25"/>
        <v>0</v>
      </c>
      <c r="AM331" s="35" t="n"/>
      <c r="AN331" s="44" t="str">
        <f t="shared" si="26"/>
        <v/>
      </c>
      <c r="AO331" s="44" t="str">
        <f t="shared" si="27"/>
        <v/>
      </c>
      <c r="AP331" s="35" t="str">
        <f>IF('DQE marché-cadre'!$D334="","",'DQE marché-cadre'!$D334)</f>
        <v/>
      </c>
      <c r="AQ331" s="35" t="str">
        <f>IF('DQE marché-cadre'!$E334="","",'DQE marché-cadre'!$E334)</f>
        <v/>
      </c>
      <c r="AR331" s="77" t="str">
        <f>DQE!$F334</f>
        <v/>
      </c>
      <c r="AS331" s="77" t="str">
        <f>BPDE!$G334</f>
        <v/>
      </c>
      <c r="AT331" s="35" t="str">
        <f t="shared" si="28"/>
        <v/>
      </c>
    </row>
    <row r="332">
      <c r="A332" s="35" t="str">
        <f>IF(BPU!$A335="","",BPU!$A335)</f>
        <v/>
      </c>
      <c r="B332" s="44" t="str">
        <f>IF(BPU!$B335="","",BPU!$B335)</f>
        <v/>
      </c>
      <c r="C332" s="35" t="str">
        <f>IF(BPU!$C335="","",BPU!$C335)</f>
        <v/>
      </c>
      <c r="D332" s="44" t="str">
        <f>IF(DQE!$D335="","",DQE!$D335)</f>
        <v/>
      </c>
      <c r="E332" s="37" t="str">
        <f>IF(BPU!$D335="","",BPU!$D335)</f>
        <v/>
      </c>
      <c r="F332" s="35" t="str">
        <f t="shared" si="0"/>
        <v/>
      </c>
      <c r="G332" s="44" t="str">
        <f t="shared" si="1"/>
        <v/>
      </c>
      <c r="H332" s="36" t="n"/>
      <c r="I332" s="23" t="n"/>
      <c r="J332" s="36" t="n"/>
      <c r="K332" s="36" t="n"/>
      <c r="L332" s="44" t="str">
        <f t="shared" si="2"/>
        <v/>
      </c>
      <c r="M332" s="35" t="str">
        <f t="shared" si="3"/>
        <v/>
      </c>
      <c r="N332" s="35" t="str">
        <f t="shared" si="4"/>
        <v/>
      </c>
      <c r="O332" s="35" t="str">
        <f t="shared" si="5"/>
        <v/>
      </c>
      <c r="P332" s="35" t="str">
        <f t="shared" si="6"/>
        <v/>
      </c>
      <c r="Q332" s="35" t="str">
        <f t="shared" si="7"/>
        <v/>
      </c>
      <c r="R332" s="35" t="str">
        <f t="shared" si="8"/>
        <v/>
      </c>
      <c r="S332" s="35" t="str">
        <f t="shared" si="9"/>
        <v/>
      </c>
      <c r="T332" s="35" t="str">
        <f t="shared" si="10"/>
        <v/>
      </c>
      <c r="U332" s="35" t="str">
        <f t="shared" si="11"/>
        <v/>
      </c>
      <c r="V332" s="35" t="str">
        <f t="shared" si="12"/>
        <v/>
      </c>
      <c r="W332" s="77" t="str">
        <f t="shared" si="13"/>
        <v/>
      </c>
      <c r="X332" s="35" t="str">
        <f t="shared" si="14"/>
        <v/>
      </c>
      <c r="Y332" s="35" t="str">
        <f t="shared" si="15"/>
        <v/>
      </c>
      <c r="Z332" s="35" t="str">
        <f t="shared" si="16"/>
        <v/>
      </c>
      <c r="AA332" s="35" t="str">
        <f t="shared" si="17"/>
        <v/>
      </c>
      <c r="AB332" s="77">
        <f t="shared" si="29"/>
        <v>6336</v>
      </c>
      <c r="AC332" s="77">
        <f t="shared" si="30"/>
        <v>0</v>
      </c>
      <c r="AD332" s="77">
        <f t="shared" si="31"/>
        <v>0</v>
      </c>
      <c r="AE332" s="78" t="str">
        <f t="shared" si="18"/>
        <v/>
      </c>
      <c r="AF332" s="35" t="str">
        <f t="shared" si="19"/>
        <v/>
      </c>
      <c r="AG332" s="77" t="str">
        <f t="shared" si="20"/>
        <v/>
      </c>
      <c r="AH332" s="77" t="str">
        <f t="shared" si="21"/>
        <v/>
      </c>
      <c r="AI332" s="35">
        <f t="shared" si="22"/>
        <v>0</v>
      </c>
      <c r="AJ332" s="35">
        <f t="shared" si="23"/>
        <v>0</v>
      </c>
      <c r="AK332" s="35">
        <f t="shared" si="24"/>
        <v>0</v>
      </c>
      <c r="AL332" s="35">
        <f t="shared" si="25"/>
        <v>0</v>
      </c>
      <c r="AM332" s="35" t="n"/>
      <c r="AN332" s="44" t="str">
        <f t="shared" si="26"/>
        <v/>
      </c>
      <c r="AO332" s="44" t="str">
        <f t="shared" si="27"/>
        <v/>
      </c>
      <c r="AP332" s="35" t="str">
        <f>IF('DQE marché-cadre'!$D335="","",'DQE marché-cadre'!$D335)</f>
        <v/>
      </c>
      <c r="AQ332" s="35" t="str">
        <f>IF('DQE marché-cadre'!$E335="","",'DQE marché-cadre'!$E335)</f>
        <v/>
      </c>
      <c r="AR332" s="77" t="str">
        <f>DQE!$F335</f>
        <v/>
      </c>
      <c r="AS332" s="77" t="str">
        <f>BPDE!$G335</f>
        <v/>
      </c>
      <c r="AT332" s="35" t="str">
        <f t="shared" si="28"/>
        <v/>
      </c>
    </row>
    <row r="333">
      <c r="A333" s="35" t="str">
        <f>IF(BPU!$A336="","",BPU!$A336)</f>
        <v/>
      </c>
      <c r="B333" s="44" t="str">
        <f>IF(BPU!$B336="","",BPU!$B336)</f>
        <v/>
      </c>
      <c r="C333" s="35" t="str">
        <f>IF(BPU!$C336="","",BPU!$C336)</f>
        <v/>
      </c>
      <c r="D333" s="44" t="str">
        <f>IF(DQE!$D336="","",DQE!$D336)</f>
        <v/>
      </c>
      <c r="E333" s="37" t="str">
        <f>IF(BPU!$D336="","",BPU!$D336)</f>
        <v/>
      </c>
      <c r="F333" s="35" t="str">
        <f t="shared" si="0"/>
        <v/>
      </c>
      <c r="G333" s="44" t="str">
        <f t="shared" si="1"/>
        <v/>
      </c>
      <c r="H333" s="36" t="n"/>
      <c r="I333" s="23" t="n"/>
      <c r="J333" s="36" t="n"/>
      <c r="K333" s="36" t="n"/>
      <c r="L333" s="44" t="str">
        <f t="shared" si="2"/>
        <v/>
      </c>
      <c r="M333" s="35" t="str">
        <f t="shared" si="3"/>
        <v/>
      </c>
      <c r="N333" s="35" t="str">
        <f t="shared" si="4"/>
        <v/>
      </c>
      <c r="O333" s="35" t="str">
        <f t="shared" si="5"/>
        <v/>
      </c>
      <c r="P333" s="35" t="str">
        <f t="shared" si="6"/>
        <v/>
      </c>
      <c r="Q333" s="35" t="str">
        <f t="shared" si="7"/>
        <v/>
      </c>
      <c r="R333" s="35" t="str">
        <f t="shared" si="8"/>
        <v/>
      </c>
      <c r="S333" s="35" t="str">
        <f t="shared" si="9"/>
        <v/>
      </c>
      <c r="T333" s="35" t="str">
        <f t="shared" si="10"/>
        <v/>
      </c>
      <c r="U333" s="35" t="str">
        <f t="shared" si="11"/>
        <v/>
      </c>
      <c r="V333" s="35" t="str">
        <f t="shared" si="12"/>
        <v/>
      </c>
      <c r="W333" s="77" t="str">
        <f t="shared" si="13"/>
        <v/>
      </c>
      <c r="X333" s="35" t="str">
        <f t="shared" si="14"/>
        <v/>
      </c>
      <c r="Y333" s="35" t="str">
        <f t="shared" si="15"/>
        <v/>
      </c>
      <c r="Z333" s="35" t="str">
        <f t="shared" si="16"/>
        <v/>
      </c>
      <c r="AA333" s="35" t="str">
        <f t="shared" si="17"/>
        <v/>
      </c>
      <c r="AB333" s="77">
        <f t="shared" si="29"/>
        <v>6336</v>
      </c>
      <c r="AC333" s="77">
        <f t="shared" si="30"/>
        <v>0</v>
      </c>
      <c r="AD333" s="77">
        <f t="shared" si="31"/>
        <v>0</v>
      </c>
      <c r="AE333" s="78" t="str">
        <f t="shared" si="18"/>
        <v/>
      </c>
      <c r="AF333" s="35" t="str">
        <f t="shared" si="19"/>
        <v/>
      </c>
      <c r="AG333" s="77" t="str">
        <f t="shared" si="20"/>
        <v/>
      </c>
      <c r="AH333" s="77" t="str">
        <f t="shared" si="21"/>
        <v/>
      </c>
      <c r="AI333" s="35">
        <f t="shared" si="22"/>
        <v>0</v>
      </c>
      <c r="AJ333" s="35">
        <f t="shared" si="23"/>
        <v>0</v>
      </c>
      <c r="AK333" s="35">
        <f t="shared" si="24"/>
        <v>0</v>
      </c>
      <c r="AL333" s="35">
        <f t="shared" si="25"/>
        <v>0</v>
      </c>
      <c r="AM333" s="35" t="n"/>
      <c r="AN333" s="44" t="str">
        <f t="shared" si="26"/>
        <v/>
      </c>
      <c r="AO333" s="44" t="str">
        <f t="shared" si="27"/>
        <v/>
      </c>
      <c r="AP333" s="35" t="str">
        <f>IF('DQE marché-cadre'!$D336="","",'DQE marché-cadre'!$D336)</f>
        <v/>
      </c>
      <c r="AQ333" s="35" t="str">
        <f>IF('DQE marché-cadre'!$E336="","",'DQE marché-cadre'!$E336)</f>
        <v/>
      </c>
      <c r="AR333" s="77" t="str">
        <f>DQE!$F336</f>
        <v/>
      </c>
      <c r="AS333" s="77" t="str">
        <f>BPDE!$G336</f>
        <v/>
      </c>
      <c r="AT333" s="35" t="str">
        <f t="shared" si="28"/>
        <v/>
      </c>
    </row>
    <row r="334">
      <c r="A334" s="35" t="str">
        <f>IF(BPU!$A337="","",BPU!$A337)</f>
        <v/>
      </c>
      <c r="B334" s="44" t="str">
        <f>IF(BPU!$B337="","",BPU!$B337)</f>
        <v/>
      </c>
      <c r="C334" s="35" t="str">
        <f>IF(BPU!$C337="","",BPU!$C337)</f>
        <v/>
      </c>
      <c r="D334" s="44" t="str">
        <f>IF(DQE!$D337="","",DQE!$D337)</f>
        <v/>
      </c>
      <c r="E334" s="37" t="str">
        <f>IF(BPU!$D337="","",BPU!$D337)</f>
        <v/>
      </c>
      <c r="F334" s="35" t="str">
        <f t="shared" si="0"/>
        <v/>
      </c>
      <c r="G334" s="44" t="str">
        <f t="shared" si="1"/>
        <v/>
      </c>
      <c r="H334" s="36" t="n"/>
      <c r="I334" s="23" t="n"/>
      <c r="J334" s="36" t="n"/>
      <c r="K334" s="36" t="n"/>
      <c r="L334" s="44" t="str">
        <f t="shared" si="2"/>
        <v/>
      </c>
      <c r="M334" s="35" t="str">
        <f t="shared" si="3"/>
        <v/>
      </c>
      <c r="N334" s="35" t="str">
        <f t="shared" si="4"/>
        <v/>
      </c>
      <c r="O334" s="35" t="str">
        <f t="shared" si="5"/>
        <v/>
      </c>
      <c r="P334" s="35" t="str">
        <f t="shared" si="6"/>
        <v/>
      </c>
      <c r="Q334" s="35" t="str">
        <f t="shared" si="7"/>
        <v/>
      </c>
      <c r="R334" s="35" t="str">
        <f t="shared" si="8"/>
        <v/>
      </c>
      <c r="S334" s="35" t="str">
        <f t="shared" si="9"/>
        <v/>
      </c>
      <c r="T334" s="35" t="str">
        <f t="shared" si="10"/>
        <v/>
      </c>
      <c r="U334" s="35" t="str">
        <f t="shared" si="11"/>
        <v/>
      </c>
      <c r="V334" s="35" t="str">
        <f t="shared" si="12"/>
        <v/>
      </c>
      <c r="W334" s="77" t="str">
        <f t="shared" si="13"/>
        <v/>
      </c>
      <c r="X334" s="35" t="str">
        <f t="shared" si="14"/>
        <v/>
      </c>
      <c r="Y334" s="35" t="str">
        <f t="shared" si="15"/>
        <v/>
      </c>
      <c r="Z334" s="35" t="str">
        <f t="shared" si="16"/>
        <v/>
      </c>
      <c r="AA334" s="35" t="str">
        <f t="shared" si="17"/>
        <v/>
      </c>
      <c r="AB334" s="77">
        <f t="shared" si="29"/>
        <v>6336</v>
      </c>
      <c r="AC334" s="77">
        <f t="shared" si="30"/>
        <v>0</v>
      </c>
      <c r="AD334" s="77">
        <f t="shared" si="31"/>
        <v>0</v>
      </c>
      <c r="AE334" s="78" t="str">
        <f t="shared" si="18"/>
        <v/>
      </c>
      <c r="AF334" s="35" t="str">
        <f t="shared" si="19"/>
        <v/>
      </c>
      <c r="AG334" s="77" t="str">
        <f t="shared" si="20"/>
        <v/>
      </c>
      <c r="AH334" s="77" t="str">
        <f t="shared" si="21"/>
        <v/>
      </c>
      <c r="AI334" s="35">
        <f t="shared" si="22"/>
        <v>0</v>
      </c>
      <c r="AJ334" s="35">
        <f t="shared" si="23"/>
        <v>0</v>
      </c>
      <c r="AK334" s="35">
        <f t="shared" si="24"/>
        <v>0</v>
      </c>
      <c r="AL334" s="35">
        <f t="shared" si="25"/>
        <v>0</v>
      </c>
      <c r="AM334" s="35" t="n"/>
      <c r="AN334" s="44" t="str">
        <f t="shared" si="26"/>
        <v/>
      </c>
      <c r="AO334" s="44" t="str">
        <f t="shared" si="27"/>
        <v/>
      </c>
      <c r="AP334" s="35" t="str">
        <f>IF('DQE marché-cadre'!$D337="","",'DQE marché-cadre'!$D337)</f>
        <v/>
      </c>
      <c r="AQ334" s="35" t="str">
        <f>IF('DQE marché-cadre'!$E337="","",'DQE marché-cadre'!$E337)</f>
        <v/>
      </c>
      <c r="AR334" s="77" t="str">
        <f>DQE!$F337</f>
        <v/>
      </c>
      <c r="AS334" s="77" t="str">
        <f>BPDE!$G337</f>
        <v/>
      </c>
      <c r="AT334" s="35" t="str">
        <f t="shared" si="28"/>
        <v/>
      </c>
    </row>
    <row r="335">
      <c r="A335" s="35" t="str">
        <f>IF(BPU!$A338="","",BPU!$A338)</f>
        <v/>
      </c>
      <c r="B335" s="44" t="str">
        <f>IF(BPU!$B338="","",BPU!$B338)</f>
        <v/>
      </c>
      <c r="C335" s="35" t="str">
        <f>IF(BPU!$C338="","",BPU!$C338)</f>
        <v/>
      </c>
      <c r="D335" s="44" t="str">
        <f>IF(DQE!$D338="","",DQE!$D338)</f>
        <v/>
      </c>
      <c r="E335" s="37" t="str">
        <f>IF(BPU!$D338="","",BPU!$D338)</f>
        <v/>
      </c>
      <c r="F335" s="35" t="str">
        <f t="shared" si="0"/>
        <v/>
      </c>
      <c r="G335" s="44" t="str">
        <f t="shared" si="1"/>
        <v/>
      </c>
      <c r="H335" s="36" t="n"/>
      <c r="I335" s="23" t="n"/>
      <c r="J335" s="36" t="n"/>
      <c r="K335" s="36" t="n"/>
      <c r="L335" s="44" t="str">
        <f t="shared" si="2"/>
        <v/>
      </c>
      <c r="M335" s="35" t="str">
        <f t="shared" si="3"/>
        <v/>
      </c>
      <c r="N335" s="35" t="str">
        <f t="shared" si="4"/>
        <v/>
      </c>
      <c r="O335" s="35" t="str">
        <f t="shared" si="5"/>
        <v/>
      </c>
      <c r="P335" s="35" t="str">
        <f t="shared" si="6"/>
        <v/>
      </c>
      <c r="Q335" s="35" t="str">
        <f t="shared" si="7"/>
        <v/>
      </c>
      <c r="R335" s="35" t="str">
        <f t="shared" si="8"/>
        <v/>
      </c>
      <c r="S335" s="35" t="str">
        <f t="shared" si="9"/>
        <v/>
      </c>
      <c r="T335" s="35" t="str">
        <f t="shared" si="10"/>
        <v/>
      </c>
      <c r="U335" s="35" t="str">
        <f t="shared" si="11"/>
        <v/>
      </c>
      <c r="V335" s="35" t="str">
        <f t="shared" si="12"/>
        <v/>
      </c>
      <c r="W335" s="77" t="str">
        <f t="shared" si="13"/>
        <v/>
      </c>
      <c r="X335" s="35" t="str">
        <f t="shared" si="14"/>
        <v/>
      </c>
      <c r="Y335" s="35" t="str">
        <f t="shared" si="15"/>
        <v/>
      </c>
      <c r="Z335" s="35" t="str">
        <f t="shared" si="16"/>
        <v/>
      </c>
      <c r="AA335" s="35" t="str">
        <f t="shared" si="17"/>
        <v/>
      </c>
      <c r="AB335" s="77">
        <f t="shared" si="29"/>
        <v>6336</v>
      </c>
      <c r="AC335" s="77">
        <f t="shared" si="30"/>
        <v>0</v>
      </c>
      <c r="AD335" s="77">
        <f t="shared" si="31"/>
        <v>0</v>
      </c>
      <c r="AE335" s="78" t="str">
        <f t="shared" si="18"/>
        <v/>
      </c>
      <c r="AF335" s="35" t="str">
        <f t="shared" si="19"/>
        <v/>
      </c>
      <c r="AG335" s="77" t="str">
        <f t="shared" si="20"/>
        <v/>
      </c>
      <c r="AH335" s="77" t="str">
        <f t="shared" si="21"/>
        <v/>
      </c>
      <c r="AI335" s="35">
        <f t="shared" si="22"/>
        <v>0</v>
      </c>
      <c r="AJ335" s="35">
        <f t="shared" si="23"/>
        <v>0</v>
      </c>
      <c r="AK335" s="35">
        <f t="shared" si="24"/>
        <v>0</v>
      </c>
      <c r="AL335" s="35">
        <f t="shared" si="25"/>
        <v>0</v>
      </c>
      <c r="AM335" s="35" t="n"/>
      <c r="AN335" s="44" t="str">
        <f t="shared" si="26"/>
        <v/>
      </c>
      <c r="AO335" s="44" t="str">
        <f t="shared" si="27"/>
        <v/>
      </c>
      <c r="AP335" s="35" t="str">
        <f>IF('DQE marché-cadre'!$D338="","",'DQE marché-cadre'!$D338)</f>
        <v/>
      </c>
      <c r="AQ335" s="35" t="str">
        <f>IF('DQE marché-cadre'!$E338="","",'DQE marché-cadre'!$E338)</f>
        <v/>
      </c>
      <c r="AR335" s="77" t="str">
        <f>DQE!$F338</f>
        <v/>
      </c>
      <c r="AS335" s="77" t="str">
        <f>BPDE!$G338</f>
        <v/>
      </c>
      <c r="AT335" s="35" t="str">
        <f t="shared" si="28"/>
        <v/>
      </c>
    </row>
    <row r="336">
      <c r="A336" s="35" t="str">
        <f>IF(BPU!$A339="","",BPU!$A339)</f>
        <v/>
      </c>
      <c r="B336" s="44" t="str">
        <f>IF(BPU!$B339="","",BPU!$B339)</f>
        <v/>
      </c>
      <c r="C336" s="35" t="str">
        <f>IF(BPU!$C339="","",BPU!$C339)</f>
        <v/>
      </c>
      <c r="D336" s="44" t="str">
        <f>IF(DQE!$D339="","",DQE!$D339)</f>
        <v/>
      </c>
      <c r="E336" s="37" t="str">
        <f>IF(BPU!$D339="","",BPU!$D339)</f>
        <v/>
      </c>
      <c r="F336" s="35" t="str">
        <f t="shared" si="0"/>
        <v/>
      </c>
      <c r="G336" s="44" t="str">
        <f t="shared" si="1"/>
        <v/>
      </c>
      <c r="H336" s="36" t="n"/>
      <c r="I336" s="23" t="n"/>
      <c r="J336" s="36" t="n"/>
      <c r="K336" s="36" t="n"/>
      <c r="L336" s="44" t="str">
        <f t="shared" si="2"/>
        <v/>
      </c>
      <c r="M336" s="35" t="str">
        <f t="shared" si="3"/>
        <v/>
      </c>
      <c r="N336" s="35" t="str">
        <f t="shared" si="4"/>
        <v/>
      </c>
      <c r="O336" s="35" t="str">
        <f t="shared" si="5"/>
        <v/>
      </c>
      <c r="P336" s="35" t="str">
        <f t="shared" si="6"/>
        <v/>
      </c>
      <c r="Q336" s="35" t="str">
        <f t="shared" si="7"/>
        <v/>
      </c>
      <c r="R336" s="35" t="str">
        <f t="shared" si="8"/>
        <v/>
      </c>
      <c r="S336" s="35" t="str">
        <f t="shared" si="9"/>
        <v/>
      </c>
      <c r="T336" s="35" t="str">
        <f t="shared" si="10"/>
        <v/>
      </c>
      <c r="U336" s="35" t="str">
        <f t="shared" si="11"/>
        <v/>
      </c>
      <c r="V336" s="35" t="str">
        <f t="shared" si="12"/>
        <v/>
      </c>
      <c r="W336" s="77" t="str">
        <f t="shared" si="13"/>
        <v/>
      </c>
      <c r="X336" s="35" t="str">
        <f t="shared" si="14"/>
        <v/>
      </c>
      <c r="Y336" s="35" t="str">
        <f t="shared" si="15"/>
        <v/>
      </c>
      <c r="Z336" s="35" t="str">
        <f t="shared" si="16"/>
        <v/>
      </c>
      <c r="AA336" s="35" t="str">
        <f t="shared" si="17"/>
        <v/>
      </c>
      <c r="AB336" s="77">
        <f t="shared" si="29"/>
        <v>6336</v>
      </c>
      <c r="AC336" s="77">
        <f t="shared" si="30"/>
        <v>0</v>
      </c>
      <c r="AD336" s="77">
        <f t="shared" si="31"/>
        <v>0</v>
      </c>
      <c r="AE336" s="78" t="str">
        <f t="shared" si="18"/>
        <v/>
      </c>
      <c r="AF336" s="35" t="str">
        <f t="shared" si="19"/>
        <v/>
      </c>
      <c r="AG336" s="77" t="str">
        <f t="shared" si="20"/>
        <v/>
      </c>
      <c r="AH336" s="77" t="str">
        <f t="shared" si="21"/>
        <v/>
      </c>
      <c r="AI336" s="35">
        <f t="shared" si="22"/>
        <v>0</v>
      </c>
      <c r="AJ336" s="35">
        <f t="shared" si="23"/>
        <v>0</v>
      </c>
      <c r="AK336" s="35">
        <f t="shared" si="24"/>
        <v>0</v>
      </c>
      <c r="AL336" s="35">
        <f t="shared" si="25"/>
        <v>0</v>
      </c>
      <c r="AM336" s="35" t="n"/>
      <c r="AN336" s="44" t="str">
        <f t="shared" si="26"/>
        <v/>
      </c>
      <c r="AO336" s="44" t="str">
        <f t="shared" si="27"/>
        <v/>
      </c>
      <c r="AP336" s="35" t="str">
        <f>IF('DQE marché-cadre'!$D339="","",'DQE marché-cadre'!$D339)</f>
        <v/>
      </c>
      <c r="AQ336" s="35" t="str">
        <f>IF('DQE marché-cadre'!$E339="","",'DQE marché-cadre'!$E339)</f>
        <v/>
      </c>
      <c r="AR336" s="77" t="str">
        <f>DQE!$F339</f>
        <v/>
      </c>
      <c r="AS336" s="77" t="str">
        <f>BPDE!$G339</f>
        <v/>
      </c>
      <c r="AT336" s="35" t="str">
        <f t="shared" si="28"/>
        <v/>
      </c>
    </row>
    <row r="337">
      <c r="A337" s="35" t="str">
        <f>IF(BPU!$A340="","",BPU!$A340)</f>
        <v/>
      </c>
      <c r="B337" s="44" t="str">
        <f>IF(BPU!$B340="","",BPU!$B340)</f>
        <v/>
      </c>
      <c r="C337" s="35" t="str">
        <f>IF(BPU!$C340="","",BPU!$C340)</f>
        <v/>
      </c>
      <c r="D337" s="44" t="str">
        <f>IF(DQE!$D340="","",DQE!$D340)</f>
        <v/>
      </c>
      <c r="E337" s="37" t="str">
        <f>IF(BPU!$D340="","",BPU!$D340)</f>
        <v/>
      </c>
      <c r="F337" s="35" t="str">
        <f t="shared" si="0"/>
        <v/>
      </c>
      <c r="G337" s="44" t="str">
        <f t="shared" si="1"/>
        <v/>
      </c>
      <c r="H337" s="36" t="n"/>
      <c r="I337" s="23" t="n"/>
      <c r="J337" s="36" t="n"/>
      <c r="K337" s="36" t="n"/>
      <c r="L337" s="44" t="str">
        <f t="shared" si="2"/>
        <v/>
      </c>
      <c r="M337" s="35" t="str">
        <f t="shared" si="3"/>
        <v/>
      </c>
      <c r="N337" s="35" t="str">
        <f t="shared" si="4"/>
        <v/>
      </c>
      <c r="O337" s="35" t="str">
        <f t="shared" si="5"/>
        <v/>
      </c>
      <c r="P337" s="35" t="str">
        <f t="shared" si="6"/>
        <v/>
      </c>
      <c r="Q337" s="35" t="str">
        <f t="shared" si="7"/>
        <v/>
      </c>
      <c r="R337" s="35" t="str">
        <f t="shared" si="8"/>
        <v/>
      </c>
      <c r="S337" s="35" t="str">
        <f t="shared" si="9"/>
        <v/>
      </c>
      <c r="T337" s="35" t="str">
        <f t="shared" si="10"/>
        <v/>
      </c>
      <c r="U337" s="35" t="str">
        <f t="shared" si="11"/>
        <v/>
      </c>
      <c r="V337" s="35" t="str">
        <f t="shared" si="12"/>
        <v/>
      </c>
      <c r="W337" s="77" t="str">
        <f t="shared" si="13"/>
        <v/>
      </c>
      <c r="X337" s="35" t="str">
        <f t="shared" si="14"/>
        <v/>
      </c>
      <c r="Y337" s="35" t="str">
        <f t="shared" si="15"/>
        <v/>
      </c>
      <c r="Z337" s="35" t="str">
        <f t="shared" si="16"/>
        <v/>
      </c>
      <c r="AA337" s="35" t="str">
        <f t="shared" si="17"/>
        <v/>
      </c>
      <c r="AB337" s="77">
        <f t="shared" si="29"/>
        <v>6336</v>
      </c>
      <c r="AC337" s="77">
        <f t="shared" si="30"/>
        <v>0</v>
      </c>
      <c r="AD337" s="77">
        <f t="shared" si="31"/>
        <v>0</v>
      </c>
      <c r="AE337" s="78" t="str">
        <f t="shared" si="18"/>
        <v/>
      </c>
      <c r="AF337" s="35" t="str">
        <f t="shared" si="19"/>
        <v/>
      </c>
      <c r="AG337" s="77" t="str">
        <f t="shared" si="20"/>
        <v/>
      </c>
      <c r="AH337" s="77" t="str">
        <f t="shared" si="21"/>
        <v/>
      </c>
      <c r="AI337" s="35">
        <f t="shared" si="22"/>
        <v>0</v>
      </c>
      <c r="AJ337" s="35">
        <f t="shared" si="23"/>
        <v>0</v>
      </c>
      <c r="AK337" s="35">
        <f t="shared" si="24"/>
        <v>0</v>
      </c>
      <c r="AL337" s="35">
        <f t="shared" si="25"/>
        <v>0</v>
      </c>
      <c r="AM337" s="35" t="n"/>
      <c r="AN337" s="44" t="str">
        <f t="shared" si="26"/>
        <v/>
      </c>
      <c r="AO337" s="44" t="str">
        <f t="shared" si="27"/>
        <v/>
      </c>
      <c r="AP337" s="35" t="str">
        <f>IF('DQE marché-cadre'!$D340="","",'DQE marché-cadre'!$D340)</f>
        <v/>
      </c>
      <c r="AQ337" s="35" t="str">
        <f>IF('DQE marché-cadre'!$E340="","",'DQE marché-cadre'!$E340)</f>
        <v/>
      </c>
      <c r="AR337" s="77" t="str">
        <f>DQE!$F340</f>
        <v/>
      </c>
      <c r="AS337" s="77" t="str">
        <f>BPDE!$G340</f>
        <v/>
      </c>
      <c r="AT337" s="35" t="str">
        <f t="shared" si="28"/>
        <v/>
      </c>
    </row>
    <row r="338">
      <c r="A338" s="35" t="str">
        <f>IF(BPU!$A341="","",BPU!$A341)</f>
        <v/>
      </c>
      <c r="B338" s="44" t="str">
        <f>IF(BPU!$B341="","",BPU!$B341)</f>
        <v/>
      </c>
      <c r="C338" s="35" t="str">
        <f>IF(BPU!$C341="","",BPU!$C341)</f>
        <v/>
      </c>
      <c r="D338" s="44" t="str">
        <f>IF(DQE!$D341="","",DQE!$D341)</f>
        <v/>
      </c>
      <c r="E338" s="37" t="str">
        <f>IF(BPU!$D341="","",BPU!$D341)</f>
        <v/>
      </c>
      <c r="F338" s="35" t="str">
        <f t="shared" si="0"/>
        <v/>
      </c>
      <c r="G338" s="44" t="str">
        <f t="shared" si="1"/>
        <v/>
      </c>
      <c r="H338" s="36" t="n"/>
      <c r="I338" s="23" t="n"/>
      <c r="J338" s="36" t="n"/>
      <c r="K338" s="36" t="n"/>
      <c r="L338" s="44" t="str">
        <f t="shared" si="2"/>
        <v/>
      </c>
      <c r="M338" s="35" t="str">
        <f t="shared" si="3"/>
        <v/>
      </c>
      <c r="N338" s="35" t="str">
        <f t="shared" si="4"/>
        <v/>
      </c>
      <c r="O338" s="35" t="str">
        <f t="shared" si="5"/>
        <v/>
      </c>
      <c r="P338" s="35" t="str">
        <f t="shared" si="6"/>
        <v/>
      </c>
      <c r="Q338" s="35" t="str">
        <f t="shared" si="7"/>
        <v/>
      </c>
      <c r="R338" s="35" t="str">
        <f t="shared" si="8"/>
        <v/>
      </c>
      <c r="S338" s="35" t="str">
        <f t="shared" si="9"/>
        <v/>
      </c>
      <c r="T338" s="35" t="str">
        <f t="shared" si="10"/>
        <v/>
      </c>
      <c r="U338" s="35" t="str">
        <f t="shared" si="11"/>
        <v/>
      </c>
      <c r="V338" s="35" t="str">
        <f t="shared" si="12"/>
        <v/>
      </c>
      <c r="W338" s="77" t="str">
        <f t="shared" si="13"/>
        <v/>
      </c>
      <c r="X338" s="35" t="str">
        <f t="shared" si="14"/>
        <v/>
      </c>
      <c r="Y338" s="35" t="str">
        <f t="shared" si="15"/>
        <v/>
      </c>
      <c r="Z338" s="35" t="str">
        <f t="shared" si="16"/>
        <v/>
      </c>
      <c r="AA338" s="35" t="str">
        <f t="shared" si="17"/>
        <v/>
      </c>
      <c r="AB338" s="77">
        <f t="shared" si="29"/>
        <v>6336</v>
      </c>
      <c r="AC338" s="77">
        <f t="shared" si="30"/>
        <v>0</v>
      </c>
      <c r="AD338" s="77">
        <f t="shared" si="31"/>
        <v>0</v>
      </c>
      <c r="AE338" s="78" t="str">
        <f t="shared" si="18"/>
        <v/>
      </c>
      <c r="AF338" s="35" t="str">
        <f t="shared" si="19"/>
        <v/>
      </c>
      <c r="AG338" s="77" t="str">
        <f t="shared" si="20"/>
        <v/>
      </c>
      <c r="AH338" s="77" t="str">
        <f t="shared" si="21"/>
        <v/>
      </c>
      <c r="AI338" s="35">
        <f t="shared" si="22"/>
        <v>0</v>
      </c>
      <c r="AJ338" s="35">
        <f t="shared" si="23"/>
        <v>0</v>
      </c>
      <c r="AK338" s="35">
        <f t="shared" si="24"/>
        <v>0</v>
      </c>
      <c r="AL338" s="35">
        <f t="shared" si="25"/>
        <v>0</v>
      </c>
      <c r="AM338" s="35" t="n"/>
      <c r="AN338" s="44" t="str">
        <f t="shared" si="26"/>
        <v/>
      </c>
      <c r="AO338" s="44" t="str">
        <f t="shared" si="27"/>
        <v/>
      </c>
      <c r="AP338" s="35" t="str">
        <f>IF('DQE marché-cadre'!$D341="","",'DQE marché-cadre'!$D341)</f>
        <v/>
      </c>
      <c r="AQ338" s="35" t="str">
        <f>IF('DQE marché-cadre'!$E341="","",'DQE marché-cadre'!$E341)</f>
        <v/>
      </c>
      <c r="AR338" s="77" t="str">
        <f>DQE!$F341</f>
        <v/>
      </c>
      <c r="AS338" s="77" t="str">
        <f>BPDE!$G341</f>
        <v/>
      </c>
      <c r="AT338" s="35" t="str">
        <f t="shared" si="28"/>
        <v/>
      </c>
    </row>
    <row r="339">
      <c r="A339" s="35" t="str">
        <f>IF(BPU!$A342="","",BPU!$A342)</f>
        <v/>
      </c>
      <c r="B339" s="44" t="str">
        <f>IF(BPU!$B342="","",BPU!$B342)</f>
        <v/>
      </c>
      <c r="C339" s="35" t="str">
        <f>IF(BPU!$C342="","",BPU!$C342)</f>
        <v/>
      </c>
      <c r="D339" s="44" t="str">
        <f>IF(DQE!$D342="","",DQE!$D342)</f>
        <v/>
      </c>
      <c r="E339" s="37" t="str">
        <f>IF(BPU!$D342="","",BPU!$D342)</f>
        <v/>
      </c>
      <c r="F339" s="35" t="str">
        <f t="shared" si="0"/>
        <v/>
      </c>
      <c r="G339" s="44" t="str">
        <f t="shared" si="1"/>
        <v/>
      </c>
      <c r="H339" s="36" t="n"/>
      <c r="I339" s="23" t="n"/>
      <c r="J339" s="36" t="n"/>
      <c r="K339" s="36" t="n"/>
      <c r="L339" s="44" t="str">
        <f t="shared" si="2"/>
        <v/>
      </c>
      <c r="M339" s="35" t="str">
        <f t="shared" si="3"/>
        <v/>
      </c>
      <c r="N339" s="35" t="str">
        <f t="shared" si="4"/>
        <v/>
      </c>
      <c r="O339" s="35" t="str">
        <f t="shared" si="5"/>
        <v/>
      </c>
      <c r="P339" s="35" t="str">
        <f t="shared" si="6"/>
        <v/>
      </c>
      <c r="Q339" s="35" t="str">
        <f t="shared" si="7"/>
        <v/>
      </c>
      <c r="R339" s="35" t="str">
        <f t="shared" si="8"/>
        <v/>
      </c>
      <c r="S339" s="35" t="str">
        <f t="shared" si="9"/>
        <v/>
      </c>
      <c r="T339" s="35" t="str">
        <f t="shared" si="10"/>
        <v/>
      </c>
      <c r="U339" s="35" t="str">
        <f t="shared" si="11"/>
        <v/>
      </c>
      <c r="V339" s="35" t="str">
        <f t="shared" si="12"/>
        <v/>
      </c>
      <c r="W339" s="77" t="str">
        <f t="shared" si="13"/>
        <v/>
      </c>
      <c r="X339" s="35" t="str">
        <f t="shared" si="14"/>
        <v/>
      </c>
      <c r="Y339" s="35" t="str">
        <f t="shared" si="15"/>
        <v/>
      </c>
      <c r="Z339" s="35" t="str">
        <f t="shared" si="16"/>
        <v/>
      </c>
      <c r="AA339" s="35" t="str">
        <f t="shared" si="17"/>
        <v/>
      </c>
      <c r="AB339" s="77">
        <f t="shared" si="29"/>
        <v>6336</v>
      </c>
      <c r="AC339" s="77">
        <f t="shared" si="30"/>
        <v>0</v>
      </c>
      <c r="AD339" s="77">
        <f t="shared" si="31"/>
        <v>0</v>
      </c>
      <c r="AE339" s="78" t="str">
        <f t="shared" si="18"/>
        <v/>
      </c>
      <c r="AF339" s="35" t="str">
        <f t="shared" si="19"/>
        <v/>
      </c>
      <c r="AG339" s="77" t="str">
        <f t="shared" si="20"/>
        <v/>
      </c>
      <c r="AH339" s="77" t="str">
        <f t="shared" si="21"/>
        <v/>
      </c>
      <c r="AI339" s="35">
        <f t="shared" si="22"/>
        <v>0</v>
      </c>
      <c r="AJ339" s="35">
        <f t="shared" si="23"/>
        <v>0</v>
      </c>
      <c r="AK339" s="35">
        <f t="shared" si="24"/>
        <v>0</v>
      </c>
      <c r="AL339" s="35">
        <f t="shared" si="25"/>
        <v>0</v>
      </c>
      <c r="AM339" s="35" t="n"/>
      <c r="AN339" s="44" t="str">
        <f t="shared" si="26"/>
        <v/>
      </c>
      <c r="AO339" s="44" t="str">
        <f t="shared" si="27"/>
        <v/>
      </c>
      <c r="AP339" s="35" t="str">
        <f>IF('DQE marché-cadre'!$D342="","",'DQE marché-cadre'!$D342)</f>
        <v/>
      </c>
      <c r="AQ339" s="35" t="str">
        <f>IF('DQE marché-cadre'!$E342="","",'DQE marché-cadre'!$E342)</f>
        <v/>
      </c>
      <c r="AR339" s="77" t="str">
        <f>DQE!$F342</f>
        <v/>
      </c>
      <c r="AS339" s="77" t="str">
        <f>BPDE!$G342</f>
        <v/>
      </c>
      <c r="AT339" s="35" t="str">
        <f t="shared" si="28"/>
        <v/>
      </c>
    </row>
    <row r="340">
      <c r="A340" s="35" t="str">
        <f>IF(BPU!$A343="","",BPU!$A343)</f>
        <v/>
      </c>
      <c r="B340" s="44" t="str">
        <f>IF(BPU!$B343="","",BPU!$B343)</f>
        <v/>
      </c>
      <c r="C340" s="35" t="str">
        <f>IF(BPU!$C343="","",BPU!$C343)</f>
        <v/>
      </c>
      <c r="D340" s="44" t="str">
        <f>IF(DQE!$D343="","",DQE!$D343)</f>
        <v/>
      </c>
      <c r="E340" s="37" t="str">
        <f>IF(BPU!$D343="","",BPU!$D343)</f>
        <v/>
      </c>
      <c r="F340" s="35" t="str">
        <f t="shared" si="0"/>
        <v/>
      </c>
      <c r="G340" s="44" t="str">
        <f t="shared" si="1"/>
        <v/>
      </c>
      <c r="H340" s="36" t="n"/>
      <c r="I340" s="23" t="n"/>
      <c r="J340" s="36" t="n"/>
      <c r="K340" s="36" t="n"/>
      <c r="L340" s="44" t="str">
        <f t="shared" si="2"/>
        <v/>
      </c>
      <c r="M340" s="35" t="str">
        <f t="shared" si="3"/>
        <v/>
      </c>
      <c r="N340" s="35" t="str">
        <f t="shared" si="4"/>
        <v/>
      </c>
      <c r="O340" s="35" t="str">
        <f t="shared" si="5"/>
        <v/>
      </c>
      <c r="P340" s="35" t="str">
        <f t="shared" si="6"/>
        <v/>
      </c>
      <c r="Q340" s="35" t="str">
        <f t="shared" si="7"/>
        <v/>
      </c>
      <c r="R340" s="35" t="str">
        <f t="shared" si="8"/>
        <v/>
      </c>
      <c r="S340" s="35" t="str">
        <f t="shared" si="9"/>
        <v/>
      </c>
      <c r="T340" s="35" t="str">
        <f t="shared" si="10"/>
        <v/>
      </c>
      <c r="U340" s="35" t="str">
        <f t="shared" si="11"/>
        <v/>
      </c>
      <c r="V340" s="35" t="str">
        <f t="shared" si="12"/>
        <v/>
      </c>
      <c r="W340" s="77" t="str">
        <f t="shared" si="13"/>
        <v/>
      </c>
      <c r="X340" s="35" t="str">
        <f t="shared" si="14"/>
        <v/>
      </c>
      <c r="Y340" s="35" t="str">
        <f t="shared" si="15"/>
        <v/>
      </c>
      <c r="Z340" s="35" t="str">
        <f t="shared" si="16"/>
        <v/>
      </c>
      <c r="AA340" s="35" t="str">
        <f t="shared" si="17"/>
        <v/>
      </c>
      <c r="AB340" s="77">
        <f t="shared" si="29"/>
        <v>6336</v>
      </c>
      <c r="AC340" s="77">
        <f t="shared" si="30"/>
        <v>0</v>
      </c>
      <c r="AD340" s="77">
        <f t="shared" si="31"/>
        <v>0</v>
      </c>
      <c r="AE340" s="78" t="str">
        <f t="shared" si="18"/>
        <v/>
      </c>
      <c r="AF340" s="35" t="str">
        <f t="shared" si="19"/>
        <v/>
      </c>
      <c r="AG340" s="77" t="str">
        <f t="shared" si="20"/>
        <v/>
      </c>
      <c r="AH340" s="77" t="str">
        <f t="shared" si="21"/>
        <v/>
      </c>
      <c r="AI340" s="35">
        <f t="shared" si="22"/>
        <v>0</v>
      </c>
      <c r="AJ340" s="35">
        <f t="shared" si="23"/>
        <v>0</v>
      </c>
      <c r="AK340" s="35">
        <f t="shared" si="24"/>
        <v>0</v>
      </c>
      <c r="AL340" s="35">
        <f t="shared" si="25"/>
        <v>0</v>
      </c>
      <c r="AM340" s="35" t="n"/>
      <c r="AN340" s="44" t="str">
        <f t="shared" si="26"/>
        <v/>
      </c>
      <c r="AO340" s="44" t="str">
        <f t="shared" si="27"/>
        <v/>
      </c>
      <c r="AP340" s="35" t="str">
        <f>IF('DQE marché-cadre'!$D343="","",'DQE marché-cadre'!$D343)</f>
        <v/>
      </c>
      <c r="AQ340" s="35" t="str">
        <f>IF('DQE marché-cadre'!$E343="","",'DQE marché-cadre'!$E343)</f>
        <v/>
      </c>
      <c r="AR340" s="77" t="str">
        <f>DQE!$F343</f>
        <v/>
      </c>
      <c r="AS340" s="77" t="str">
        <f>BPDE!$G343</f>
        <v/>
      </c>
      <c r="AT340" s="35" t="str">
        <f t="shared" si="28"/>
        <v/>
      </c>
    </row>
    <row r="341">
      <c r="A341" s="35" t="str">
        <f>IF(BPU!$A344="","",BPU!$A344)</f>
        <v/>
      </c>
      <c r="B341" s="44" t="str">
        <f>IF(BPU!$B344="","",BPU!$B344)</f>
        <v/>
      </c>
      <c r="C341" s="35" t="str">
        <f>IF(BPU!$C344="","",BPU!$C344)</f>
        <v/>
      </c>
      <c r="D341" s="44" t="str">
        <f>IF(DQE!$D344="","",DQE!$D344)</f>
        <v/>
      </c>
      <c r="E341" s="37" t="str">
        <f>IF(BPU!$D344="","",BPU!$D344)</f>
        <v/>
      </c>
      <c r="F341" s="35" t="str">
        <f t="shared" si="0"/>
        <v/>
      </c>
      <c r="G341" s="44" t="str">
        <f t="shared" si="1"/>
        <v/>
      </c>
      <c r="H341" s="36" t="n"/>
      <c r="I341" s="23" t="n"/>
      <c r="J341" s="36" t="n"/>
      <c r="K341" s="36" t="n"/>
      <c r="L341" s="44" t="str">
        <f t="shared" si="2"/>
        <v/>
      </c>
      <c r="M341" s="35" t="str">
        <f t="shared" si="3"/>
        <v/>
      </c>
      <c r="N341" s="35" t="str">
        <f t="shared" si="4"/>
        <v/>
      </c>
      <c r="O341" s="35" t="str">
        <f t="shared" si="5"/>
        <v/>
      </c>
      <c r="P341" s="35" t="str">
        <f t="shared" si="6"/>
        <v/>
      </c>
      <c r="Q341" s="35" t="str">
        <f t="shared" si="7"/>
        <v/>
      </c>
      <c r="R341" s="35" t="str">
        <f t="shared" si="8"/>
        <v/>
      </c>
      <c r="S341" s="35" t="str">
        <f t="shared" si="9"/>
        <v/>
      </c>
      <c r="T341" s="35" t="str">
        <f t="shared" si="10"/>
        <v/>
      </c>
      <c r="U341" s="35" t="str">
        <f t="shared" si="11"/>
        <v/>
      </c>
      <c r="V341" s="35" t="str">
        <f t="shared" si="12"/>
        <v/>
      </c>
      <c r="W341" s="77" t="str">
        <f t="shared" si="13"/>
        <v/>
      </c>
      <c r="X341" s="35" t="str">
        <f t="shared" si="14"/>
        <v/>
      </c>
      <c r="Y341" s="35" t="str">
        <f t="shared" si="15"/>
        <v/>
      </c>
      <c r="Z341" s="35" t="str">
        <f t="shared" si="16"/>
        <v/>
      </c>
      <c r="AA341" s="35" t="str">
        <f t="shared" si="17"/>
        <v/>
      </c>
      <c r="AB341" s="77">
        <f t="shared" si="29"/>
        <v>6336</v>
      </c>
      <c r="AC341" s="77">
        <f t="shared" si="30"/>
        <v>0</v>
      </c>
      <c r="AD341" s="77">
        <f t="shared" si="31"/>
        <v>0</v>
      </c>
      <c r="AE341" s="78" t="str">
        <f t="shared" si="18"/>
        <v/>
      </c>
      <c r="AF341" s="35" t="str">
        <f t="shared" si="19"/>
        <v/>
      </c>
      <c r="AG341" s="77" t="str">
        <f t="shared" si="20"/>
        <v/>
      </c>
      <c r="AH341" s="77" t="str">
        <f t="shared" si="21"/>
        <v/>
      </c>
      <c r="AI341" s="35">
        <f t="shared" si="22"/>
        <v>0</v>
      </c>
      <c r="AJ341" s="35">
        <f t="shared" si="23"/>
        <v>0</v>
      </c>
      <c r="AK341" s="35">
        <f t="shared" si="24"/>
        <v>0</v>
      </c>
      <c r="AL341" s="35">
        <f t="shared" si="25"/>
        <v>0</v>
      </c>
      <c r="AM341" s="35" t="n"/>
      <c r="AN341" s="44" t="str">
        <f t="shared" si="26"/>
        <v/>
      </c>
      <c r="AO341" s="44" t="str">
        <f t="shared" si="27"/>
        <v/>
      </c>
      <c r="AP341" s="35" t="str">
        <f>IF('DQE marché-cadre'!$D344="","",'DQE marché-cadre'!$D344)</f>
        <v/>
      </c>
      <c r="AQ341" s="35" t="str">
        <f>IF('DQE marché-cadre'!$E344="","",'DQE marché-cadre'!$E344)</f>
        <v/>
      </c>
      <c r="AR341" s="77" t="str">
        <f>DQE!$F344</f>
        <v/>
      </c>
      <c r="AS341" s="77" t="str">
        <f>BPDE!$G344</f>
        <v/>
      </c>
      <c r="AT341" s="35" t="str">
        <f t="shared" si="28"/>
        <v/>
      </c>
    </row>
    <row r="342">
      <c r="A342" s="35" t="str">
        <f>IF(BPU!$A345="","",BPU!$A345)</f>
        <v/>
      </c>
      <c r="B342" s="44" t="str">
        <f>IF(BPU!$B345="","",BPU!$B345)</f>
        <v/>
      </c>
      <c r="C342" s="35" t="str">
        <f>IF(BPU!$C345="","",BPU!$C345)</f>
        <v/>
      </c>
      <c r="D342" s="44" t="str">
        <f>IF(DQE!$D345="","",DQE!$D345)</f>
        <v/>
      </c>
      <c r="E342" s="37" t="str">
        <f>IF(BPU!$D345="","",BPU!$D345)</f>
        <v/>
      </c>
      <c r="F342" s="35" t="str">
        <f t="shared" si="0"/>
        <v/>
      </c>
      <c r="G342" s="44" t="str">
        <f t="shared" si="1"/>
        <v/>
      </c>
      <c r="H342" s="36" t="n"/>
      <c r="I342" s="23" t="n"/>
      <c r="J342" s="36" t="n"/>
      <c r="K342" s="36" t="n"/>
      <c r="L342" s="44" t="str">
        <f t="shared" si="2"/>
        <v/>
      </c>
      <c r="M342" s="35" t="str">
        <f t="shared" si="3"/>
        <v/>
      </c>
      <c r="N342" s="35" t="str">
        <f t="shared" si="4"/>
        <v/>
      </c>
      <c r="O342" s="35" t="str">
        <f t="shared" si="5"/>
        <v/>
      </c>
      <c r="P342" s="35" t="str">
        <f t="shared" si="6"/>
        <v/>
      </c>
      <c r="Q342" s="35" t="str">
        <f t="shared" si="7"/>
        <v/>
      </c>
      <c r="R342" s="35" t="str">
        <f t="shared" si="8"/>
        <v/>
      </c>
      <c r="S342" s="35" t="str">
        <f t="shared" si="9"/>
        <v/>
      </c>
      <c r="T342" s="35" t="str">
        <f t="shared" si="10"/>
        <v/>
      </c>
      <c r="U342" s="35" t="str">
        <f t="shared" si="11"/>
        <v/>
      </c>
      <c r="V342" s="35" t="str">
        <f t="shared" si="12"/>
        <v/>
      </c>
      <c r="W342" s="77" t="str">
        <f t="shared" si="13"/>
        <v/>
      </c>
      <c r="X342" s="35" t="str">
        <f t="shared" si="14"/>
        <v/>
      </c>
      <c r="Y342" s="35" t="str">
        <f t="shared" si="15"/>
        <v/>
      </c>
      <c r="Z342" s="35" t="str">
        <f t="shared" si="16"/>
        <v/>
      </c>
      <c r="AA342" s="35" t="str">
        <f t="shared" si="17"/>
        <v/>
      </c>
      <c r="AB342" s="77">
        <f t="shared" si="29"/>
        <v>6336</v>
      </c>
      <c r="AC342" s="77">
        <f t="shared" si="30"/>
        <v>0</v>
      </c>
      <c r="AD342" s="77">
        <f t="shared" si="31"/>
        <v>0</v>
      </c>
      <c r="AE342" s="78" t="str">
        <f t="shared" si="18"/>
        <v/>
      </c>
      <c r="AF342" s="35" t="str">
        <f t="shared" si="19"/>
        <v/>
      </c>
      <c r="AG342" s="77" t="str">
        <f t="shared" si="20"/>
        <v/>
      </c>
      <c r="AH342" s="77" t="str">
        <f t="shared" si="21"/>
        <v/>
      </c>
      <c r="AI342" s="35">
        <f t="shared" si="22"/>
        <v>0</v>
      </c>
      <c r="AJ342" s="35">
        <f t="shared" si="23"/>
        <v>0</v>
      </c>
      <c r="AK342" s="35">
        <f t="shared" si="24"/>
        <v>0</v>
      </c>
      <c r="AL342" s="35">
        <f t="shared" si="25"/>
        <v>0</v>
      </c>
      <c r="AM342" s="35" t="n"/>
      <c r="AN342" s="44" t="str">
        <f t="shared" si="26"/>
        <v/>
      </c>
      <c r="AO342" s="44" t="str">
        <f t="shared" si="27"/>
        <v/>
      </c>
      <c r="AP342" s="35" t="str">
        <f>IF('DQE marché-cadre'!$D345="","",'DQE marché-cadre'!$D345)</f>
        <v/>
      </c>
      <c r="AQ342" s="35" t="str">
        <f>IF('DQE marché-cadre'!$E345="","",'DQE marché-cadre'!$E345)</f>
        <v/>
      </c>
      <c r="AR342" s="77" t="str">
        <f>DQE!$F345</f>
        <v/>
      </c>
      <c r="AS342" s="77" t="str">
        <f>BPDE!$G345</f>
        <v/>
      </c>
      <c r="AT342" s="35" t="str">
        <f t="shared" si="28"/>
        <v/>
      </c>
    </row>
    <row r="343">
      <c r="A343" s="35" t="str">
        <f>IF(BPU!$A346="","",BPU!$A346)</f>
        <v/>
      </c>
      <c r="B343" s="44" t="str">
        <f>IF(BPU!$B346="","",BPU!$B346)</f>
        <v/>
      </c>
      <c r="C343" s="35" t="str">
        <f>IF(BPU!$C346="","",BPU!$C346)</f>
        <v/>
      </c>
      <c r="D343" s="44" t="str">
        <f>IF(DQE!$D346="","",DQE!$D346)</f>
        <v/>
      </c>
      <c r="E343" s="37" t="str">
        <f>IF(BPU!$D346="","",BPU!$D346)</f>
        <v/>
      </c>
      <c r="F343" s="35" t="str">
        <f t="shared" si="0"/>
        <v/>
      </c>
      <c r="G343" s="44" t="str">
        <f t="shared" si="1"/>
        <v/>
      </c>
      <c r="H343" s="36" t="n"/>
      <c r="I343" s="23" t="n"/>
      <c r="J343" s="36" t="n"/>
      <c r="K343" s="36" t="n"/>
      <c r="L343" s="44" t="str">
        <f t="shared" si="2"/>
        <v/>
      </c>
      <c r="M343" s="35" t="str">
        <f t="shared" si="3"/>
        <v/>
      </c>
      <c r="N343" s="35" t="str">
        <f t="shared" si="4"/>
        <v/>
      </c>
      <c r="O343" s="35" t="str">
        <f t="shared" si="5"/>
        <v/>
      </c>
      <c r="P343" s="35" t="str">
        <f t="shared" si="6"/>
        <v/>
      </c>
      <c r="Q343" s="35" t="str">
        <f t="shared" si="7"/>
        <v/>
      </c>
      <c r="R343" s="35" t="str">
        <f t="shared" si="8"/>
        <v/>
      </c>
      <c r="S343" s="35" t="str">
        <f t="shared" si="9"/>
        <v/>
      </c>
      <c r="T343" s="35" t="str">
        <f t="shared" si="10"/>
        <v/>
      </c>
      <c r="U343" s="35" t="str">
        <f t="shared" si="11"/>
        <v/>
      </c>
      <c r="V343" s="35" t="str">
        <f t="shared" si="12"/>
        <v/>
      </c>
      <c r="W343" s="77" t="str">
        <f t="shared" si="13"/>
        <v/>
      </c>
      <c r="X343" s="35" t="str">
        <f t="shared" si="14"/>
        <v/>
      </c>
      <c r="Y343" s="35" t="str">
        <f t="shared" si="15"/>
        <v/>
      </c>
      <c r="Z343" s="35" t="str">
        <f t="shared" si="16"/>
        <v/>
      </c>
      <c r="AA343" s="35" t="str">
        <f t="shared" si="17"/>
        <v/>
      </c>
      <c r="AB343" s="77">
        <f t="shared" si="29"/>
        <v>6336</v>
      </c>
      <c r="AC343" s="77">
        <f t="shared" si="30"/>
        <v>0</v>
      </c>
      <c r="AD343" s="77">
        <f t="shared" si="31"/>
        <v>0</v>
      </c>
      <c r="AE343" s="78" t="str">
        <f t="shared" si="18"/>
        <v/>
      </c>
      <c r="AF343" s="35" t="str">
        <f t="shared" si="19"/>
        <v/>
      </c>
      <c r="AG343" s="77" t="str">
        <f t="shared" si="20"/>
        <v/>
      </c>
      <c r="AH343" s="77" t="str">
        <f t="shared" si="21"/>
        <v/>
      </c>
      <c r="AI343" s="35">
        <f t="shared" si="22"/>
        <v>0</v>
      </c>
      <c r="AJ343" s="35">
        <f t="shared" si="23"/>
        <v>0</v>
      </c>
      <c r="AK343" s="35">
        <f t="shared" si="24"/>
        <v>0</v>
      </c>
      <c r="AL343" s="35">
        <f t="shared" si="25"/>
        <v>0</v>
      </c>
      <c r="AM343" s="35" t="n"/>
      <c r="AN343" s="44" t="str">
        <f t="shared" si="26"/>
        <v/>
      </c>
      <c r="AO343" s="44" t="str">
        <f t="shared" si="27"/>
        <v/>
      </c>
      <c r="AP343" s="35" t="str">
        <f>IF('DQE marché-cadre'!$D346="","",'DQE marché-cadre'!$D346)</f>
        <v/>
      </c>
      <c r="AQ343" s="35" t="str">
        <f>IF('DQE marché-cadre'!$E346="","",'DQE marché-cadre'!$E346)</f>
        <v/>
      </c>
      <c r="AR343" s="77" t="str">
        <f>DQE!$F346</f>
        <v/>
      </c>
      <c r="AS343" s="77" t="str">
        <f>BPDE!$G346</f>
        <v/>
      </c>
      <c r="AT343" s="35" t="str">
        <f t="shared" si="28"/>
        <v/>
      </c>
    </row>
    <row r="344">
      <c r="A344" s="35" t="str">
        <f>IF(BPU!$A347="","",BPU!$A347)</f>
        <v/>
      </c>
      <c r="B344" s="44" t="str">
        <f>IF(BPU!$B347="","",BPU!$B347)</f>
        <v/>
      </c>
      <c r="C344" s="35" t="str">
        <f>IF(BPU!$C347="","",BPU!$C347)</f>
        <v/>
      </c>
      <c r="D344" s="44" t="str">
        <f>IF(DQE!$D347="","",DQE!$D347)</f>
        <v/>
      </c>
      <c r="E344" s="37" t="str">
        <f>IF(BPU!$D347="","",BPU!$D347)</f>
        <v/>
      </c>
      <c r="F344" s="35" t="str">
        <f t="shared" si="0"/>
        <v/>
      </c>
      <c r="G344" s="44" t="str">
        <f t="shared" si="1"/>
        <v/>
      </c>
      <c r="H344" s="36" t="n"/>
      <c r="I344" s="23" t="n"/>
      <c r="J344" s="36" t="n"/>
      <c r="K344" s="36" t="n"/>
      <c r="L344" s="44" t="str">
        <f t="shared" si="2"/>
        <v/>
      </c>
      <c r="M344" s="35" t="str">
        <f t="shared" si="3"/>
        <v/>
      </c>
      <c r="N344" s="35" t="str">
        <f t="shared" si="4"/>
        <v/>
      </c>
      <c r="O344" s="35" t="str">
        <f t="shared" si="5"/>
        <v/>
      </c>
      <c r="P344" s="35" t="str">
        <f t="shared" si="6"/>
        <v/>
      </c>
      <c r="Q344" s="35" t="str">
        <f t="shared" si="7"/>
        <v/>
      </c>
      <c r="R344" s="35" t="str">
        <f t="shared" si="8"/>
        <v/>
      </c>
      <c r="S344" s="35" t="str">
        <f t="shared" si="9"/>
        <v/>
      </c>
      <c r="T344" s="35" t="str">
        <f t="shared" si="10"/>
        <v/>
      </c>
      <c r="U344" s="35" t="str">
        <f t="shared" si="11"/>
        <v/>
      </c>
      <c r="V344" s="35" t="str">
        <f t="shared" si="12"/>
        <v/>
      </c>
      <c r="W344" s="77" t="str">
        <f t="shared" si="13"/>
        <v/>
      </c>
      <c r="X344" s="35" t="str">
        <f t="shared" si="14"/>
        <v/>
      </c>
      <c r="Y344" s="35" t="str">
        <f t="shared" si="15"/>
        <v/>
      </c>
      <c r="Z344" s="35" t="str">
        <f t="shared" si="16"/>
        <v/>
      </c>
      <c r="AA344" s="35" t="str">
        <f t="shared" si="17"/>
        <v/>
      </c>
      <c r="AB344" s="77">
        <f t="shared" si="29"/>
        <v>6336</v>
      </c>
      <c r="AC344" s="77">
        <f t="shared" si="30"/>
        <v>0</v>
      </c>
      <c r="AD344" s="77">
        <f t="shared" si="31"/>
        <v>0</v>
      </c>
      <c r="AE344" s="78" t="str">
        <f t="shared" si="18"/>
        <v/>
      </c>
      <c r="AF344" s="35" t="str">
        <f t="shared" si="19"/>
        <v/>
      </c>
      <c r="AG344" s="77" t="str">
        <f t="shared" si="20"/>
        <v/>
      </c>
      <c r="AH344" s="77" t="str">
        <f t="shared" si="21"/>
        <v/>
      </c>
      <c r="AI344" s="35">
        <f t="shared" si="22"/>
        <v>0</v>
      </c>
      <c r="AJ344" s="35">
        <f t="shared" si="23"/>
        <v>0</v>
      </c>
      <c r="AK344" s="35">
        <f t="shared" si="24"/>
        <v>0</v>
      </c>
      <c r="AL344" s="35">
        <f t="shared" si="25"/>
        <v>0</v>
      </c>
      <c r="AM344" s="35" t="n"/>
      <c r="AN344" s="44" t="str">
        <f t="shared" si="26"/>
        <v/>
      </c>
      <c r="AO344" s="44" t="str">
        <f t="shared" si="27"/>
        <v/>
      </c>
      <c r="AP344" s="35" t="str">
        <f>IF('DQE marché-cadre'!$D347="","",'DQE marché-cadre'!$D347)</f>
        <v/>
      </c>
      <c r="AQ344" s="35" t="str">
        <f>IF('DQE marché-cadre'!$E347="","",'DQE marché-cadre'!$E347)</f>
        <v/>
      </c>
      <c r="AR344" s="77" t="str">
        <f>DQE!$F347</f>
        <v/>
      </c>
      <c r="AS344" s="77" t="str">
        <f>BPDE!$G347</f>
        <v/>
      </c>
      <c r="AT344" s="35" t="str">
        <f t="shared" si="28"/>
        <v/>
      </c>
    </row>
    <row r="345">
      <c r="A345" s="35" t="str">
        <f>IF(BPU!$A348="","",BPU!$A348)</f>
        <v/>
      </c>
      <c r="B345" s="44" t="str">
        <f>IF(BPU!$B348="","",BPU!$B348)</f>
        <v/>
      </c>
      <c r="C345" s="35" t="str">
        <f>IF(BPU!$C348="","",BPU!$C348)</f>
        <v/>
      </c>
      <c r="D345" s="44" t="str">
        <f>IF(DQE!$D348="","",DQE!$D348)</f>
        <v/>
      </c>
      <c r="E345" s="37" t="str">
        <f>IF(BPU!$D348="","",BPU!$D348)</f>
        <v/>
      </c>
      <c r="F345" s="35" t="str">
        <f t="shared" si="0"/>
        <v/>
      </c>
      <c r="G345" s="44" t="str">
        <f t="shared" si="1"/>
        <v/>
      </c>
      <c r="H345" s="36" t="n"/>
      <c r="I345" s="23" t="n"/>
      <c r="J345" s="36" t="n"/>
      <c r="K345" s="36" t="n"/>
      <c r="L345" s="44" t="str">
        <f t="shared" si="2"/>
        <v/>
      </c>
      <c r="M345" s="35" t="str">
        <f t="shared" si="3"/>
        <v/>
      </c>
      <c r="N345" s="35" t="str">
        <f t="shared" si="4"/>
        <v/>
      </c>
      <c r="O345" s="35" t="str">
        <f t="shared" si="5"/>
        <v/>
      </c>
      <c r="P345" s="35" t="str">
        <f t="shared" si="6"/>
        <v/>
      </c>
      <c r="Q345" s="35" t="str">
        <f t="shared" si="7"/>
        <v/>
      </c>
      <c r="R345" s="35" t="str">
        <f t="shared" si="8"/>
        <v/>
      </c>
      <c r="S345" s="35" t="str">
        <f t="shared" si="9"/>
        <v/>
      </c>
      <c r="T345" s="35" t="str">
        <f t="shared" si="10"/>
        <v/>
      </c>
      <c r="U345" s="35" t="str">
        <f t="shared" si="11"/>
        <v/>
      </c>
      <c r="V345" s="35" t="str">
        <f t="shared" si="12"/>
        <v/>
      </c>
      <c r="W345" s="77" t="str">
        <f t="shared" si="13"/>
        <v/>
      </c>
      <c r="X345" s="35" t="str">
        <f t="shared" si="14"/>
        <v/>
      </c>
      <c r="Y345" s="35" t="str">
        <f t="shared" si="15"/>
        <v/>
      </c>
      <c r="Z345" s="35" t="str">
        <f t="shared" si="16"/>
        <v/>
      </c>
      <c r="AA345" s="35" t="str">
        <f t="shared" si="17"/>
        <v/>
      </c>
      <c r="AB345" s="77">
        <f t="shared" si="29"/>
        <v>6336</v>
      </c>
      <c r="AC345" s="77">
        <f t="shared" si="30"/>
        <v>0</v>
      </c>
      <c r="AD345" s="77">
        <f t="shared" si="31"/>
        <v>0</v>
      </c>
      <c r="AE345" s="78" t="str">
        <f t="shared" si="18"/>
        <v/>
      </c>
      <c r="AF345" s="35" t="str">
        <f t="shared" si="19"/>
        <v/>
      </c>
      <c r="AG345" s="77" t="str">
        <f t="shared" si="20"/>
        <v/>
      </c>
      <c r="AH345" s="77" t="str">
        <f t="shared" si="21"/>
        <v/>
      </c>
      <c r="AI345" s="35">
        <f t="shared" si="22"/>
        <v>0</v>
      </c>
      <c r="AJ345" s="35">
        <f t="shared" si="23"/>
        <v>0</v>
      </c>
      <c r="AK345" s="35">
        <f t="shared" si="24"/>
        <v>0</v>
      </c>
      <c r="AL345" s="35">
        <f t="shared" si="25"/>
        <v>0</v>
      </c>
      <c r="AM345" s="35" t="n"/>
      <c r="AN345" s="44" t="str">
        <f t="shared" si="26"/>
        <v/>
      </c>
      <c r="AO345" s="44" t="str">
        <f t="shared" si="27"/>
        <v/>
      </c>
      <c r="AP345" s="35" t="str">
        <f>IF('DQE marché-cadre'!$D348="","",'DQE marché-cadre'!$D348)</f>
        <v/>
      </c>
      <c r="AQ345" s="35" t="str">
        <f>IF('DQE marché-cadre'!$E348="","",'DQE marché-cadre'!$E348)</f>
        <v/>
      </c>
      <c r="AR345" s="77" t="str">
        <f>DQE!$F348</f>
        <v/>
      </c>
      <c r="AS345" s="77" t="str">
        <f>BPDE!$G348</f>
        <v/>
      </c>
      <c r="AT345" s="35" t="str">
        <f t="shared" si="28"/>
        <v/>
      </c>
    </row>
    <row r="346">
      <c r="A346" s="35" t="str">
        <f>IF(BPU!$A349="","",BPU!$A349)</f>
        <v/>
      </c>
      <c r="B346" s="44" t="str">
        <f>IF(BPU!$B349="","",BPU!$B349)</f>
        <v/>
      </c>
      <c r="C346" s="35" t="str">
        <f>IF(BPU!$C349="","",BPU!$C349)</f>
        <v/>
      </c>
      <c r="D346" s="44" t="str">
        <f>IF(DQE!$D349="","",DQE!$D349)</f>
        <v/>
      </c>
      <c r="E346" s="37" t="str">
        <f>IF(BPU!$D349="","",BPU!$D349)</f>
        <v/>
      </c>
      <c r="F346" s="35" t="str">
        <f t="shared" si="0"/>
        <v/>
      </c>
      <c r="G346" s="44" t="str">
        <f t="shared" si="1"/>
        <v/>
      </c>
      <c r="H346" s="36" t="n"/>
      <c r="I346" s="23" t="n"/>
      <c r="J346" s="36" t="n"/>
      <c r="K346" s="36" t="n"/>
      <c r="L346" s="44" t="str">
        <f t="shared" si="2"/>
        <v/>
      </c>
      <c r="M346" s="35" t="str">
        <f t="shared" si="3"/>
        <v/>
      </c>
      <c r="N346" s="35" t="str">
        <f t="shared" si="4"/>
        <v/>
      </c>
      <c r="O346" s="35" t="str">
        <f t="shared" si="5"/>
        <v/>
      </c>
      <c r="P346" s="35" t="str">
        <f t="shared" si="6"/>
        <v/>
      </c>
      <c r="Q346" s="35" t="str">
        <f t="shared" si="7"/>
        <v/>
      </c>
      <c r="R346" s="35" t="str">
        <f t="shared" si="8"/>
        <v/>
      </c>
      <c r="S346" s="35" t="str">
        <f t="shared" si="9"/>
        <v/>
      </c>
      <c r="T346" s="35" t="str">
        <f t="shared" si="10"/>
        <v/>
      </c>
      <c r="U346" s="35" t="str">
        <f t="shared" si="11"/>
        <v/>
      </c>
      <c r="V346" s="35" t="str">
        <f t="shared" si="12"/>
        <v/>
      </c>
      <c r="W346" s="77" t="str">
        <f t="shared" si="13"/>
        <v/>
      </c>
      <c r="X346" s="35" t="str">
        <f t="shared" si="14"/>
        <v/>
      </c>
      <c r="Y346" s="35" t="str">
        <f t="shared" si="15"/>
        <v/>
      </c>
      <c r="Z346" s="35" t="str">
        <f t="shared" si="16"/>
        <v/>
      </c>
      <c r="AA346" s="35" t="str">
        <f t="shared" si="17"/>
        <v/>
      </c>
      <c r="AB346" s="77">
        <f t="shared" si="29"/>
        <v>6336</v>
      </c>
      <c r="AC346" s="77">
        <f t="shared" si="30"/>
        <v>0</v>
      </c>
      <c r="AD346" s="77">
        <f t="shared" si="31"/>
        <v>0</v>
      </c>
      <c r="AE346" s="78" t="str">
        <f t="shared" si="18"/>
        <v/>
      </c>
      <c r="AF346" s="35" t="str">
        <f t="shared" si="19"/>
        <v/>
      </c>
      <c r="AG346" s="77" t="str">
        <f t="shared" si="20"/>
        <v/>
      </c>
      <c r="AH346" s="77" t="str">
        <f t="shared" si="21"/>
        <v/>
      </c>
      <c r="AI346" s="35">
        <f t="shared" si="22"/>
        <v>0</v>
      </c>
      <c r="AJ346" s="35">
        <f t="shared" si="23"/>
        <v>0</v>
      </c>
      <c r="AK346" s="35">
        <f t="shared" si="24"/>
        <v>0</v>
      </c>
      <c r="AL346" s="35">
        <f t="shared" si="25"/>
        <v>0</v>
      </c>
      <c r="AM346" s="35" t="n"/>
      <c r="AN346" s="44" t="str">
        <f t="shared" si="26"/>
        <v/>
      </c>
      <c r="AO346" s="44" t="str">
        <f t="shared" si="27"/>
        <v/>
      </c>
      <c r="AP346" s="35" t="str">
        <f>IF('DQE marché-cadre'!$D349="","",'DQE marché-cadre'!$D349)</f>
        <v/>
      </c>
      <c r="AQ346" s="35" t="str">
        <f>IF('DQE marché-cadre'!$E349="","",'DQE marché-cadre'!$E349)</f>
        <v/>
      </c>
      <c r="AR346" s="77" t="str">
        <f>DQE!$F349</f>
        <v/>
      </c>
      <c r="AS346" s="77" t="str">
        <f>BPDE!$G349</f>
        <v/>
      </c>
      <c r="AT346" s="35" t="str">
        <f t="shared" si="28"/>
        <v/>
      </c>
    </row>
    <row r="347">
      <c r="A347" s="35" t="str">
        <f>IF(BPU!$A350="","",BPU!$A350)</f>
        <v/>
      </c>
      <c r="B347" s="44" t="str">
        <f>IF(BPU!$B350="","",BPU!$B350)</f>
        <v/>
      </c>
      <c r="C347" s="35" t="str">
        <f>IF(BPU!$C350="","",BPU!$C350)</f>
        <v/>
      </c>
      <c r="D347" s="44" t="str">
        <f>IF(DQE!$D350="","",DQE!$D350)</f>
        <v/>
      </c>
      <c r="E347" s="37" t="str">
        <f>IF(BPU!$D350="","",BPU!$D350)</f>
        <v/>
      </c>
      <c r="F347" s="35" t="str">
        <f t="shared" si="0"/>
        <v/>
      </c>
      <c r="G347" s="44" t="str">
        <f t="shared" si="1"/>
        <v/>
      </c>
      <c r="H347" s="36" t="n"/>
      <c r="I347" s="23" t="n"/>
      <c r="J347" s="36" t="n"/>
      <c r="K347" s="36" t="n"/>
      <c r="L347" s="44" t="str">
        <f t="shared" si="2"/>
        <v/>
      </c>
      <c r="M347" s="35" t="str">
        <f t="shared" si="3"/>
        <v/>
      </c>
      <c r="N347" s="35" t="str">
        <f t="shared" si="4"/>
        <v/>
      </c>
      <c r="O347" s="35" t="str">
        <f t="shared" si="5"/>
        <v/>
      </c>
      <c r="P347" s="35" t="str">
        <f t="shared" si="6"/>
        <v/>
      </c>
      <c r="Q347" s="35" t="str">
        <f t="shared" si="7"/>
        <v/>
      </c>
      <c r="R347" s="35" t="str">
        <f t="shared" si="8"/>
        <v/>
      </c>
      <c r="S347" s="35" t="str">
        <f t="shared" si="9"/>
        <v/>
      </c>
      <c r="T347" s="35" t="str">
        <f t="shared" si="10"/>
        <v/>
      </c>
      <c r="U347" s="35" t="str">
        <f t="shared" si="11"/>
        <v/>
      </c>
      <c r="V347" s="35" t="str">
        <f t="shared" si="12"/>
        <v/>
      </c>
      <c r="W347" s="77" t="str">
        <f t="shared" si="13"/>
        <v/>
      </c>
      <c r="X347" s="35" t="str">
        <f t="shared" si="14"/>
        <v/>
      </c>
      <c r="Y347" s="35" t="str">
        <f t="shared" si="15"/>
        <v/>
      </c>
      <c r="Z347" s="35" t="str">
        <f t="shared" si="16"/>
        <v/>
      </c>
      <c r="AA347" s="35" t="str">
        <f t="shared" si="17"/>
        <v/>
      </c>
      <c r="AB347" s="77">
        <f t="shared" si="29"/>
        <v>6336</v>
      </c>
      <c r="AC347" s="77">
        <f t="shared" si="30"/>
        <v>0</v>
      </c>
      <c r="AD347" s="77">
        <f t="shared" si="31"/>
        <v>0</v>
      </c>
      <c r="AE347" s="78" t="str">
        <f t="shared" si="18"/>
        <v/>
      </c>
      <c r="AF347" s="35" t="str">
        <f t="shared" si="19"/>
        <v/>
      </c>
      <c r="AG347" s="77" t="str">
        <f t="shared" si="20"/>
        <v/>
      </c>
      <c r="AH347" s="77" t="str">
        <f t="shared" si="21"/>
        <v/>
      </c>
      <c r="AI347" s="35">
        <f t="shared" si="22"/>
        <v>0</v>
      </c>
      <c r="AJ347" s="35">
        <f t="shared" si="23"/>
        <v>0</v>
      </c>
      <c r="AK347" s="35">
        <f t="shared" si="24"/>
        <v>0</v>
      </c>
      <c r="AL347" s="35">
        <f t="shared" si="25"/>
        <v>0</v>
      </c>
      <c r="AM347" s="35" t="n"/>
      <c r="AN347" s="44" t="str">
        <f t="shared" si="26"/>
        <v/>
      </c>
      <c r="AO347" s="44" t="str">
        <f t="shared" si="27"/>
        <v/>
      </c>
      <c r="AP347" s="35" t="str">
        <f>IF('DQE marché-cadre'!$D350="","",'DQE marché-cadre'!$D350)</f>
        <v/>
      </c>
      <c r="AQ347" s="35" t="str">
        <f>IF('DQE marché-cadre'!$E350="","",'DQE marché-cadre'!$E350)</f>
        <v/>
      </c>
      <c r="AR347" s="77" t="str">
        <f>DQE!$F350</f>
        <v/>
      </c>
      <c r="AS347" s="77" t="str">
        <f>BPDE!$G350</f>
        <v/>
      </c>
      <c r="AT347" s="35" t="str">
        <f t="shared" si="28"/>
        <v/>
      </c>
    </row>
    <row r="348">
      <c r="A348" s="35" t="str">
        <f>IF(BPU!$A351="","",BPU!$A351)</f>
        <v/>
      </c>
      <c r="B348" s="44" t="str">
        <f>IF(BPU!$B351="","",BPU!$B351)</f>
        <v/>
      </c>
      <c r="C348" s="35" t="str">
        <f>IF(BPU!$C351="","",BPU!$C351)</f>
        <v/>
      </c>
      <c r="D348" s="44" t="str">
        <f>IF(DQE!$D351="","",DQE!$D351)</f>
        <v/>
      </c>
      <c r="E348" s="37" t="str">
        <f>IF(BPU!$D351="","",BPU!$D351)</f>
        <v/>
      </c>
      <c r="F348" s="35" t="str">
        <f t="shared" si="0"/>
        <v/>
      </c>
      <c r="G348" s="44" t="str">
        <f t="shared" si="1"/>
        <v/>
      </c>
      <c r="H348" s="36" t="n"/>
      <c r="I348" s="23" t="n"/>
      <c r="J348" s="36" t="n"/>
      <c r="K348" s="36" t="n"/>
      <c r="L348" s="44" t="str">
        <f t="shared" si="2"/>
        <v/>
      </c>
      <c r="M348" s="35" t="str">
        <f t="shared" si="3"/>
        <v/>
      </c>
      <c r="N348" s="35" t="str">
        <f t="shared" si="4"/>
        <v/>
      </c>
      <c r="O348" s="35" t="str">
        <f t="shared" si="5"/>
        <v/>
      </c>
      <c r="P348" s="35" t="str">
        <f t="shared" si="6"/>
        <v/>
      </c>
      <c r="Q348" s="35" t="str">
        <f t="shared" si="7"/>
        <v/>
      </c>
      <c r="R348" s="35" t="str">
        <f t="shared" si="8"/>
        <v/>
      </c>
      <c r="S348" s="35" t="str">
        <f t="shared" si="9"/>
        <v/>
      </c>
      <c r="T348" s="35" t="str">
        <f t="shared" si="10"/>
        <v/>
      </c>
      <c r="U348" s="35" t="str">
        <f t="shared" si="11"/>
        <v/>
      </c>
      <c r="V348" s="35" t="str">
        <f t="shared" si="12"/>
        <v/>
      </c>
      <c r="W348" s="77" t="str">
        <f t="shared" si="13"/>
        <v/>
      </c>
      <c r="X348" s="35" t="str">
        <f t="shared" si="14"/>
        <v/>
      </c>
      <c r="Y348" s="35" t="str">
        <f t="shared" si="15"/>
        <v/>
      </c>
      <c r="Z348" s="35" t="str">
        <f t="shared" si="16"/>
        <v/>
      </c>
      <c r="AA348" s="35" t="str">
        <f t="shared" si="17"/>
        <v/>
      </c>
      <c r="AB348" s="77">
        <f t="shared" si="29"/>
        <v>6336</v>
      </c>
      <c r="AC348" s="77">
        <f t="shared" si="30"/>
        <v>0</v>
      </c>
      <c r="AD348" s="77">
        <f t="shared" si="31"/>
        <v>0</v>
      </c>
      <c r="AE348" s="78" t="str">
        <f t="shared" si="18"/>
        <v/>
      </c>
      <c r="AF348" s="35" t="str">
        <f t="shared" si="19"/>
        <v/>
      </c>
      <c r="AG348" s="77" t="str">
        <f t="shared" si="20"/>
        <v/>
      </c>
      <c r="AH348" s="77" t="str">
        <f t="shared" si="21"/>
        <v/>
      </c>
      <c r="AI348" s="35">
        <f t="shared" si="22"/>
        <v>0</v>
      </c>
      <c r="AJ348" s="35">
        <f t="shared" si="23"/>
        <v>0</v>
      </c>
      <c r="AK348" s="35">
        <f t="shared" si="24"/>
        <v>0</v>
      </c>
      <c r="AL348" s="35">
        <f t="shared" si="25"/>
        <v>0</v>
      </c>
      <c r="AM348" s="35" t="n"/>
      <c r="AN348" s="44" t="str">
        <f t="shared" si="26"/>
        <v/>
      </c>
      <c r="AO348" s="44" t="str">
        <f t="shared" si="27"/>
        <v/>
      </c>
      <c r="AP348" s="35" t="str">
        <f>IF('DQE marché-cadre'!$D351="","",'DQE marché-cadre'!$D351)</f>
        <v/>
      </c>
      <c r="AQ348" s="35" t="str">
        <f>IF('DQE marché-cadre'!$E351="","",'DQE marché-cadre'!$E351)</f>
        <v/>
      </c>
      <c r="AR348" s="77" t="str">
        <f>DQE!$F351</f>
        <v/>
      </c>
      <c r="AS348" s="77" t="str">
        <f>BPDE!$G351</f>
        <v/>
      </c>
      <c r="AT348" s="35" t="str">
        <f t="shared" si="28"/>
        <v/>
      </c>
    </row>
    <row r="349">
      <c r="A349" s="35" t="str">
        <f>IF(BPU!$A352="","",BPU!$A352)</f>
        <v/>
      </c>
      <c r="B349" s="44" t="str">
        <f>IF(BPU!$B352="","",BPU!$B352)</f>
        <v/>
      </c>
      <c r="C349" s="35" t="str">
        <f>IF(BPU!$C352="","",BPU!$C352)</f>
        <v/>
      </c>
      <c r="D349" s="44" t="str">
        <f>IF(DQE!$D352="","",DQE!$D352)</f>
        <v/>
      </c>
      <c r="E349" s="37" t="str">
        <f>IF(BPU!$D352="","",BPU!$D352)</f>
        <v/>
      </c>
      <c r="F349" s="35" t="str">
        <f t="shared" si="0"/>
        <v/>
      </c>
      <c r="G349" s="44" t="str">
        <f t="shared" si="1"/>
        <v/>
      </c>
      <c r="H349" s="36" t="n"/>
      <c r="I349" s="23" t="n"/>
      <c r="J349" s="36" t="n"/>
      <c r="K349" s="36" t="n"/>
      <c r="L349" s="44" t="str">
        <f t="shared" si="2"/>
        <v/>
      </c>
      <c r="M349" s="35" t="str">
        <f t="shared" si="3"/>
        <v/>
      </c>
      <c r="N349" s="35" t="str">
        <f t="shared" si="4"/>
        <v/>
      </c>
      <c r="O349" s="35" t="str">
        <f t="shared" si="5"/>
        <v/>
      </c>
      <c r="P349" s="35" t="str">
        <f t="shared" si="6"/>
        <v/>
      </c>
      <c r="Q349" s="35" t="str">
        <f t="shared" si="7"/>
        <v/>
      </c>
      <c r="R349" s="35" t="str">
        <f t="shared" si="8"/>
        <v/>
      </c>
      <c r="S349" s="35" t="str">
        <f t="shared" si="9"/>
        <v/>
      </c>
      <c r="T349" s="35" t="str">
        <f t="shared" si="10"/>
        <v/>
      </c>
      <c r="U349" s="35" t="str">
        <f t="shared" si="11"/>
        <v/>
      </c>
      <c r="V349" s="35" t="str">
        <f t="shared" si="12"/>
        <v/>
      </c>
      <c r="W349" s="77" t="str">
        <f t="shared" si="13"/>
        <v/>
      </c>
      <c r="X349" s="35" t="str">
        <f t="shared" si="14"/>
        <v/>
      </c>
      <c r="Y349" s="35" t="str">
        <f t="shared" si="15"/>
        <v/>
      </c>
      <c r="Z349" s="35" t="str">
        <f t="shared" si="16"/>
        <v/>
      </c>
      <c r="AA349" s="35" t="str">
        <f t="shared" si="17"/>
        <v/>
      </c>
      <c r="AB349" s="77">
        <f t="shared" si="29"/>
        <v>6336</v>
      </c>
      <c r="AC349" s="77">
        <f t="shared" si="30"/>
        <v>0</v>
      </c>
      <c r="AD349" s="77">
        <f t="shared" si="31"/>
        <v>0</v>
      </c>
      <c r="AE349" s="78" t="str">
        <f t="shared" si="18"/>
        <v/>
      </c>
      <c r="AF349" s="35" t="str">
        <f t="shared" si="19"/>
        <v/>
      </c>
      <c r="AG349" s="77" t="str">
        <f t="shared" si="20"/>
        <v/>
      </c>
      <c r="AH349" s="77" t="str">
        <f t="shared" si="21"/>
        <v/>
      </c>
      <c r="AI349" s="35">
        <f t="shared" si="22"/>
        <v>0</v>
      </c>
      <c r="AJ349" s="35">
        <f t="shared" si="23"/>
        <v>0</v>
      </c>
      <c r="AK349" s="35">
        <f t="shared" si="24"/>
        <v>0</v>
      </c>
      <c r="AL349" s="35">
        <f t="shared" si="25"/>
        <v>0</v>
      </c>
      <c r="AM349" s="35" t="n"/>
      <c r="AN349" s="44" t="str">
        <f t="shared" si="26"/>
        <v/>
      </c>
      <c r="AO349" s="44" t="str">
        <f t="shared" si="27"/>
        <v/>
      </c>
      <c r="AP349" s="35" t="str">
        <f>IF('DQE marché-cadre'!$D352="","",'DQE marché-cadre'!$D352)</f>
        <v/>
      </c>
      <c r="AQ349" s="35" t="str">
        <f>IF('DQE marché-cadre'!$E352="","",'DQE marché-cadre'!$E352)</f>
        <v/>
      </c>
      <c r="AR349" s="77" t="str">
        <f>DQE!$F352</f>
        <v/>
      </c>
      <c r="AS349" s="77" t="str">
        <f>BPDE!$G352</f>
        <v/>
      </c>
      <c r="AT349" s="35" t="str">
        <f t="shared" si="28"/>
        <v/>
      </c>
    </row>
    <row r="350">
      <c r="A350" s="35" t="str">
        <f>IF(BPU!$A353="","",BPU!$A353)</f>
        <v/>
      </c>
      <c r="B350" s="44" t="str">
        <f>IF(BPU!$B353="","",BPU!$B353)</f>
        <v/>
      </c>
      <c r="C350" s="35" t="str">
        <f>IF(BPU!$C353="","",BPU!$C353)</f>
        <v/>
      </c>
      <c r="D350" s="44" t="str">
        <f>IF(DQE!$D353="","",DQE!$D353)</f>
        <v/>
      </c>
      <c r="E350" s="37" t="str">
        <f>IF(BPU!$D353="","",BPU!$D353)</f>
        <v/>
      </c>
      <c r="F350" s="35" t="str">
        <f t="shared" si="0"/>
        <v/>
      </c>
      <c r="G350" s="44" t="str">
        <f t="shared" si="1"/>
        <v/>
      </c>
      <c r="H350" s="36" t="n"/>
      <c r="I350" s="23" t="n"/>
      <c r="J350" s="36" t="n"/>
      <c r="K350" s="36" t="n"/>
      <c r="L350" s="44" t="str">
        <f t="shared" si="2"/>
        <v/>
      </c>
      <c r="M350" s="35" t="str">
        <f t="shared" si="3"/>
        <v/>
      </c>
      <c r="N350" s="35" t="str">
        <f t="shared" si="4"/>
        <v/>
      </c>
      <c r="O350" s="35" t="str">
        <f t="shared" si="5"/>
        <v/>
      </c>
      <c r="P350" s="35" t="str">
        <f t="shared" si="6"/>
        <v/>
      </c>
      <c r="Q350" s="35" t="str">
        <f t="shared" si="7"/>
        <v/>
      </c>
      <c r="R350" s="35" t="str">
        <f t="shared" si="8"/>
        <v/>
      </c>
      <c r="S350" s="35" t="str">
        <f t="shared" si="9"/>
        <v/>
      </c>
      <c r="T350" s="35" t="str">
        <f t="shared" si="10"/>
        <v/>
      </c>
      <c r="U350" s="35" t="str">
        <f t="shared" si="11"/>
        <v/>
      </c>
      <c r="V350" s="35" t="str">
        <f t="shared" si="12"/>
        <v/>
      </c>
      <c r="W350" s="77" t="str">
        <f t="shared" si="13"/>
        <v/>
      </c>
      <c r="X350" s="35" t="str">
        <f t="shared" si="14"/>
        <v/>
      </c>
      <c r="Y350" s="35" t="str">
        <f t="shared" si="15"/>
        <v/>
      </c>
      <c r="Z350" s="35" t="str">
        <f t="shared" si="16"/>
        <v/>
      </c>
      <c r="AA350" s="35" t="str">
        <f t="shared" si="17"/>
        <v/>
      </c>
      <c r="AB350" s="77">
        <f t="shared" si="29"/>
        <v>6336</v>
      </c>
      <c r="AC350" s="77">
        <f t="shared" si="30"/>
        <v>0</v>
      </c>
      <c r="AD350" s="77">
        <f t="shared" si="31"/>
        <v>0</v>
      </c>
      <c r="AE350" s="78" t="str">
        <f t="shared" si="18"/>
        <v/>
      </c>
      <c r="AF350" s="35" t="str">
        <f t="shared" si="19"/>
        <v/>
      </c>
      <c r="AG350" s="77" t="str">
        <f t="shared" si="20"/>
        <v/>
      </c>
      <c r="AH350" s="77" t="str">
        <f t="shared" si="21"/>
        <v/>
      </c>
      <c r="AI350" s="35">
        <f t="shared" si="22"/>
        <v>0</v>
      </c>
      <c r="AJ350" s="35">
        <f t="shared" si="23"/>
        <v>0</v>
      </c>
      <c r="AK350" s="35">
        <f t="shared" si="24"/>
        <v>0</v>
      </c>
      <c r="AL350" s="35">
        <f t="shared" si="25"/>
        <v>0</v>
      </c>
      <c r="AM350" s="35" t="n"/>
      <c r="AN350" s="44" t="str">
        <f t="shared" si="26"/>
        <v/>
      </c>
      <c r="AO350" s="44" t="str">
        <f t="shared" si="27"/>
        <v/>
      </c>
      <c r="AP350" s="35" t="str">
        <f>IF('DQE marché-cadre'!$D353="","",'DQE marché-cadre'!$D353)</f>
        <v/>
      </c>
      <c r="AQ350" s="35" t="str">
        <f>IF('DQE marché-cadre'!$E353="","",'DQE marché-cadre'!$E353)</f>
        <v/>
      </c>
      <c r="AR350" s="77" t="str">
        <f>DQE!$F353</f>
        <v/>
      </c>
      <c r="AS350" s="77" t="str">
        <f>BPDE!$G353</f>
        <v/>
      </c>
      <c r="AT350" s="35" t="str">
        <f t="shared" si="28"/>
        <v/>
      </c>
    </row>
    <row r="351">
      <c r="A351" s="35" t="str">
        <f>IF(BPU!$A354="","",BPU!$A354)</f>
        <v/>
      </c>
      <c r="B351" s="44" t="str">
        <f>IF(BPU!$B354="","",BPU!$B354)</f>
        <v/>
      </c>
      <c r="C351" s="35" t="str">
        <f>IF(BPU!$C354="","",BPU!$C354)</f>
        <v/>
      </c>
      <c r="D351" s="44" t="str">
        <f>IF(DQE!$D354="","",DQE!$D354)</f>
        <v/>
      </c>
      <c r="E351" s="37" t="str">
        <f>IF(BPU!$D354="","",BPU!$D354)</f>
        <v/>
      </c>
      <c r="F351" s="35" t="str">
        <f t="shared" si="0"/>
        <v/>
      </c>
      <c r="G351" s="44" t="str">
        <f t="shared" si="1"/>
        <v/>
      </c>
      <c r="H351" s="36" t="n"/>
      <c r="I351" s="23" t="n"/>
      <c r="J351" s="36" t="n"/>
      <c r="K351" s="36" t="n"/>
      <c r="L351" s="44" t="str">
        <f t="shared" si="2"/>
        <v/>
      </c>
      <c r="M351" s="35" t="str">
        <f t="shared" si="3"/>
        <v/>
      </c>
      <c r="N351" s="35" t="str">
        <f t="shared" si="4"/>
        <v/>
      </c>
      <c r="O351" s="35" t="str">
        <f t="shared" si="5"/>
        <v/>
      </c>
      <c r="P351" s="35" t="str">
        <f t="shared" si="6"/>
        <v/>
      </c>
      <c r="Q351" s="35" t="str">
        <f t="shared" si="7"/>
        <v/>
      </c>
      <c r="R351" s="35" t="str">
        <f t="shared" si="8"/>
        <v/>
      </c>
      <c r="S351" s="35" t="str">
        <f t="shared" si="9"/>
        <v/>
      </c>
      <c r="T351" s="35" t="str">
        <f t="shared" si="10"/>
        <v/>
      </c>
      <c r="U351" s="35" t="str">
        <f t="shared" si="11"/>
        <v/>
      </c>
      <c r="V351" s="35" t="str">
        <f t="shared" si="12"/>
        <v/>
      </c>
      <c r="W351" s="77" t="str">
        <f t="shared" si="13"/>
        <v/>
      </c>
      <c r="X351" s="35" t="str">
        <f t="shared" si="14"/>
        <v/>
      </c>
      <c r="Y351" s="35" t="str">
        <f t="shared" si="15"/>
        <v/>
      </c>
      <c r="Z351" s="35" t="str">
        <f t="shared" si="16"/>
        <v/>
      </c>
      <c r="AA351" s="35" t="str">
        <f t="shared" si="17"/>
        <v/>
      </c>
      <c r="AB351" s="77">
        <f t="shared" si="29"/>
        <v>6336</v>
      </c>
      <c r="AC351" s="77">
        <f t="shared" si="30"/>
        <v>0</v>
      </c>
      <c r="AD351" s="77">
        <f t="shared" si="31"/>
        <v>0</v>
      </c>
      <c r="AE351" s="78" t="str">
        <f t="shared" si="18"/>
        <v/>
      </c>
      <c r="AF351" s="35" t="str">
        <f t="shared" si="19"/>
        <v/>
      </c>
      <c r="AG351" s="77" t="str">
        <f t="shared" si="20"/>
        <v/>
      </c>
      <c r="AH351" s="77" t="str">
        <f t="shared" si="21"/>
        <v/>
      </c>
      <c r="AI351" s="35">
        <f t="shared" si="22"/>
        <v>0</v>
      </c>
      <c r="AJ351" s="35">
        <f t="shared" si="23"/>
        <v>0</v>
      </c>
      <c r="AK351" s="35">
        <f t="shared" si="24"/>
        <v>0</v>
      </c>
      <c r="AL351" s="35">
        <f t="shared" si="25"/>
        <v>0</v>
      </c>
      <c r="AM351" s="35" t="n"/>
      <c r="AN351" s="44" t="str">
        <f t="shared" si="26"/>
        <v/>
      </c>
      <c r="AO351" s="44" t="str">
        <f t="shared" si="27"/>
        <v/>
      </c>
      <c r="AP351" s="35" t="str">
        <f>IF('DQE marché-cadre'!$D354="","",'DQE marché-cadre'!$D354)</f>
        <v/>
      </c>
      <c r="AQ351" s="35" t="str">
        <f>IF('DQE marché-cadre'!$E354="","",'DQE marché-cadre'!$E354)</f>
        <v/>
      </c>
      <c r="AR351" s="77" t="str">
        <f>DQE!$F354</f>
        <v/>
      </c>
      <c r="AS351" s="77" t="str">
        <f>BPDE!$G354</f>
        <v/>
      </c>
      <c r="AT351" s="35" t="str">
        <f t="shared" si="28"/>
        <v/>
      </c>
    </row>
    <row r="352">
      <c r="A352" s="35" t="str">
        <f>IF(BPU!$A355="","",BPU!$A355)</f>
        <v/>
      </c>
      <c r="B352" s="44" t="str">
        <f>IF(BPU!$B355="","",BPU!$B355)</f>
        <v/>
      </c>
      <c r="C352" s="35" t="str">
        <f>IF(BPU!$C355="","",BPU!$C355)</f>
        <v/>
      </c>
      <c r="D352" s="44" t="str">
        <f>IF(DQE!$D355="","",DQE!$D355)</f>
        <v/>
      </c>
      <c r="E352" s="37" t="str">
        <f>IF(BPU!$D355="","",BPU!$D355)</f>
        <v/>
      </c>
      <c r="F352" s="35" t="str">
        <f t="shared" si="0"/>
        <v/>
      </c>
      <c r="G352" s="44" t="str">
        <f t="shared" si="1"/>
        <v/>
      </c>
      <c r="H352" s="36" t="n"/>
      <c r="I352" s="23" t="n"/>
      <c r="J352" s="36" t="n"/>
      <c r="K352" s="36" t="n"/>
      <c r="L352" s="44" t="str">
        <f t="shared" si="2"/>
        <v/>
      </c>
      <c r="M352" s="35" t="str">
        <f t="shared" si="3"/>
        <v/>
      </c>
      <c r="N352" s="35" t="str">
        <f t="shared" si="4"/>
        <v/>
      </c>
      <c r="O352" s="35" t="str">
        <f t="shared" si="5"/>
        <v/>
      </c>
      <c r="P352" s="35" t="str">
        <f t="shared" si="6"/>
        <v/>
      </c>
      <c r="Q352" s="35" t="str">
        <f t="shared" si="7"/>
        <v/>
      </c>
      <c r="R352" s="35" t="str">
        <f t="shared" si="8"/>
        <v/>
      </c>
      <c r="S352" s="35" t="str">
        <f t="shared" si="9"/>
        <v/>
      </c>
      <c r="T352" s="35" t="str">
        <f t="shared" si="10"/>
        <v/>
      </c>
      <c r="U352" s="35" t="str">
        <f t="shared" si="11"/>
        <v/>
      </c>
      <c r="V352" s="35" t="str">
        <f t="shared" si="12"/>
        <v/>
      </c>
      <c r="W352" s="77" t="str">
        <f t="shared" si="13"/>
        <v/>
      </c>
      <c r="X352" s="35" t="str">
        <f t="shared" si="14"/>
        <v/>
      </c>
      <c r="Y352" s="35" t="str">
        <f t="shared" si="15"/>
        <v/>
      </c>
      <c r="Z352" s="35" t="str">
        <f t="shared" si="16"/>
        <v/>
      </c>
      <c r="AA352" s="35" t="str">
        <f t="shared" si="17"/>
        <v/>
      </c>
      <c r="AB352" s="77">
        <f t="shared" si="29"/>
        <v>6336</v>
      </c>
      <c r="AC352" s="77">
        <f t="shared" si="30"/>
        <v>0</v>
      </c>
      <c r="AD352" s="77">
        <f t="shared" si="31"/>
        <v>0</v>
      </c>
      <c r="AE352" s="78" t="str">
        <f t="shared" si="18"/>
        <v/>
      </c>
      <c r="AF352" s="35" t="str">
        <f t="shared" si="19"/>
        <v/>
      </c>
      <c r="AG352" s="77" t="str">
        <f t="shared" si="20"/>
        <v/>
      </c>
      <c r="AH352" s="77" t="str">
        <f t="shared" si="21"/>
        <v/>
      </c>
      <c r="AI352" s="35">
        <f t="shared" si="22"/>
        <v>0</v>
      </c>
      <c r="AJ352" s="35">
        <f t="shared" si="23"/>
        <v>0</v>
      </c>
      <c r="AK352" s="35">
        <f t="shared" si="24"/>
        <v>0</v>
      </c>
      <c r="AL352" s="35">
        <f t="shared" si="25"/>
        <v>0</v>
      </c>
      <c r="AM352" s="35" t="n"/>
      <c r="AN352" s="44" t="str">
        <f t="shared" si="26"/>
        <v/>
      </c>
      <c r="AO352" s="44" t="str">
        <f t="shared" si="27"/>
        <v/>
      </c>
      <c r="AP352" s="35" t="str">
        <f>IF('DQE marché-cadre'!$D355="","",'DQE marché-cadre'!$D355)</f>
        <v/>
      </c>
      <c r="AQ352" s="35" t="str">
        <f>IF('DQE marché-cadre'!$E355="","",'DQE marché-cadre'!$E355)</f>
        <v/>
      </c>
      <c r="AR352" s="77" t="str">
        <f>DQE!$F355</f>
        <v/>
      </c>
      <c r="AS352" s="77" t="str">
        <f>BPDE!$G355</f>
        <v/>
      </c>
      <c r="AT352" s="35" t="str">
        <f t="shared" si="28"/>
        <v/>
      </c>
    </row>
    <row r="353">
      <c r="A353" s="35" t="str">
        <f>IF(BPU!$A356="","",BPU!$A356)</f>
        <v/>
      </c>
      <c r="B353" s="44" t="str">
        <f>IF(BPU!$B356="","",BPU!$B356)</f>
        <v/>
      </c>
      <c r="C353" s="35" t="str">
        <f>IF(BPU!$C356="","",BPU!$C356)</f>
        <v/>
      </c>
      <c r="D353" s="44" t="str">
        <f>IF(DQE!$D356="","",DQE!$D356)</f>
        <v/>
      </c>
      <c r="E353" s="37" t="str">
        <f>IF(BPU!$D356="","",BPU!$D356)</f>
        <v/>
      </c>
      <c r="F353" s="35" t="str">
        <f t="shared" si="0"/>
        <v/>
      </c>
      <c r="G353" s="44" t="str">
        <f t="shared" si="1"/>
        <v/>
      </c>
      <c r="H353" s="36" t="n"/>
      <c r="I353" s="23" t="n"/>
      <c r="J353" s="36" t="n"/>
      <c r="K353" s="36" t="n"/>
      <c r="L353" s="44" t="str">
        <f t="shared" si="2"/>
        <v/>
      </c>
      <c r="M353" s="35" t="str">
        <f t="shared" si="3"/>
        <v/>
      </c>
      <c r="N353" s="35" t="str">
        <f t="shared" si="4"/>
        <v/>
      </c>
      <c r="O353" s="35" t="str">
        <f t="shared" si="5"/>
        <v/>
      </c>
      <c r="P353" s="35" t="str">
        <f t="shared" si="6"/>
        <v/>
      </c>
      <c r="Q353" s="35" t="str">
        <f t="shared" si="7"/>
        <v/>
      </c>
      <c r="R353" s="35" t="str">
        <f t="shared" si="8"/>
        <v/>
      </c>
      <c r="S353" s="35" t="str">
        <f t="shared" si="9"/>
        <v/>
      </c>
      <c r="T353" s="35" t="str">
        <f t="shared" si="10"/>
        <v/>
      </c>
      <c r="U353" s="35" t="str">
        <f t="shared" si="11"/>
        <v/>
      </c>
      <c r="V353" s="35" t="str">
        <f t="shared" si="12"/>
        <v/>
      </c>
      <c r="W353" s="77" t="str">
        <f t="shared" si="13"/>
        <v/>
      </c>
      <c r="X353" s="35" t="str">
        <f t="shared" si="14"/>
        <v/>
      </c>
      <c r="Y353" s="35" t="str">
        <f t="shared" si="15"/>
        <v/>
      </c>
      <c r="Z353" s="35" t="str">
        <f t="shared" si="16"/>
        <v/>
      </c>
      <c r="AA353" s="35" t="str">
        <f t="shared" si="17"/>
        <v/>
      </c>
      <c r="AB353" s="77">
        <f t="shared" si="29"/>
        <v>6336</v>
      </c>
      <c r="AC353" s="77">
        <f t="shared" si="30"/>
        <v>0</v>
      </c>
      <c r="AD353" s="77">
        <f t="shared" si="31"/>
        <v>0</v>
      </c>
      <c r="AE353" s="78" t="str">
        <f t="shared" si="18"/>
        <v/>
      </c>
      <c r="AF353" s="35" t="str">
        <f t="shared" si="19"/>
        <v/>
      </c>
      <c r="AG353" s="77" t="str">
        <f t="shared" si="20"/>
        <v/>
      </c>
      <c r="AH353" s="77" t="str">
        <f t="shared" si="21"/>
        <v/>
      </c>
      <c r="AI353" s="35">
        <f t="shared" si="22"/>
        <v>0</v>
      </c>
      <c r="AJ353" s="35">
        <f t="shared" si="23"/>
        <v>0</v>
      </c>
      <c r="AK353" s="35">
        <f t="shared" si="24"/>
        <v>0</v>
      </c>
      <c r="AL353" s="35">
        <f t="shared" si="25"/>
        <v>0</v>
      </c>
      <c r="AM353" s="35" t="n"/>
      <c r="AN353" s="44" t="str">
        <f t="shared" si="26"/>
        <v/>
      </c>
      <c r="AO353" s="44" t="str">
        <f t="shared" si="27"/>
        <v/>
      </c>
      <c r="AP353" s="35" t="str">
        <f>IF('DQE marché-cadre'!$D356="","",'DQE marché-cadre'!$D356)</f>
        <v/>
      </c>
      <c r="AQ353" s="35" t="str">
        <f>IF('DQE marché-cadre'!$E356="","",'DQE marché-cadre'!$E356)</f>
        <v/>
      </c>
      <c r="AR353" s="77" t="str">
        <f>DQE!$F356</f>
        <v/>
      </c>
      <c r="AS353" s="77" t="str">
        <f>BPDE!$G356</f>
        <v/>
      </c>
      <c r="AT353" s="35" t="str">
        <f t="shared" si="28"/>
        <v/>
      </c>
    </row>
    <row r="354">
      <c r="A354" s="35" t="str">
        <f>IF(BPU!$A357="","",BPU!$A357)</f>
        <v/>
      </c>
      <c r="B354" s="44" t="str">
        <f>IF(BPU!$B357="","",BPU!$B357)</f>
        <v/>
      </c>
      <c r="C354" s="35" t="str">
        <f>IF(BPU!$C357="","",BPU!$C357)</f>
        <v/>
      </c>
      <c r="D354" s="44" t="str">
        <f>IF(DQE!$D357="","",DQE!$D357)</f>
        <v/>
      </c>
      <c r="E354" s="37" t="str">
        <f>IF(BPU!$D357="","",BPU!$D357)</f>
        <v/>
      </c>
      <c r="F354" s="35" t="str">
        <f t="shared" si="0"/>
        <v/>
      </c>
      <c r="G354" s="44" t="str">
        <f t="shared" si="1"/>
        <v/>
      </c>
      <c r="H354" s="36" t="n"/>
      <c r="I354" s="23" t="n"/>
      <c r="J354" s="36" t="n"/>
      <c r="K354" s="36" t="n"/>
      <c r="L354" s="44" t="str">
        <f t="shared" si="2"/>
        <v/>
      </c>
      <c r="M354" s="35" t="str">
        <f t="shared" si="3"/>
        <v/>
      </c>
      <c r="N354" s="35" t="str">
        <f t="shared" si="4"/>
        <v/>
      </c>
      <c r="O354" s="35" t="str">
        <f t="shared" si="5"/>
        <v/>
      </c>
      <c r="P354" s="35" t="str">
        <f t="shared" si="6"/>
        <v/>
      </c>
      <c r="Q354" s="35" t="str">
        <f t="shared" si="7"/>
        <v/>
      </c>
      <c r="R354" s="35" t="str">
        <f t="shared" si="8"/>
        <v/>
      </c>
      <c r="S354" s="35" t="str">
        <f t="shared" si="9"/>
        <v/>
      </c>
      <c r="T354" s="35" t="str">
        <f t="shared" si="10"/>
        <v/>
      </c>
      <c r="U354" s="35" t="str">
        <f t="shared" si="11"/>
        <v/>
      </c>
      <c r="V354" s="35" t="str">
        <f t="shared" si="12"/>
        <v/>
      </c>
      <c r="W354" s="77" t="str">
        <f t="shared" si="13"/>
        <v/>
      </c>
      <c r="X354" s="35" t="str">
        <f t="shared" si="14"/>
        <v/>
      </c>
      <c r="Y354" s="35" t="str">
        <f t="shared" si="15"/>
        <v/>
      </c>
      <c r="Z354" s="35" t="str">
        <f t="shared" si="16"/>
        <v/>
      </c>
      <c r="AA354" s="35" t="str">
        <f t="shared" si="17"/>
        <v/>
      </c>
      <c r="AB354" s="77">
        <f t="shared" si="29"/>
        <v>6336</v>
      </c>
      <c r="AC354" s="77">
        <f t="shared" si="30"/>
        <v>0</v>
      </c>
      <c r="AD354" s="77">
        <f t="shared" si="31"/>
        <v>0</v>
      </c>
      <c r="AE354" s="78" t="str">
        <f t="shared" si="18"/>
        <v/>
      </c>
      <c r="AF354" s="35" t="str">
        <f t="shared" si="19"/>
        <v/>
      </c>
      <c r="AG354" s="77" t="str">
        <f t="shared" si="20"/>
        <v/>
      </c>
      <c r="AH354" s="77" t="str">
        <f t="shared" si="21"/>
        <v/>
      </c>
      <c r="AI354" s="35">
        <f t="shared" si="22"/>
        <v>0</v>
      </c>
      <c r="AJ354" s="35">
        <f t="shared" si="23"/>
        <v>0</v>
      </c>
      <c r="AK354" s="35">
        <f t="shared" si="24"/>
        <v>0</v>
      </c>
      <c r="AL354" s="35">
        <f t="shared" si="25"/>
        <v>0</v>
      </c>
      <c r="AM354" s="35" t="n"/>
      <c r="AN354" s="44" t="str">
        <f t="shared" si="26"/>
        <v/>
      </c>
      <c r="AO354" s="44" t="str">
        <f t="shared" si="27"/>
        <v/>
      </c>
      <c r="AP354" s="35" t="str">
        <f>IF('DQE marché-cadre'!$D357="","",'DQE marché-cadre'!$D357)</f>
        <v/>
      </c>
      <c r="AQ354" s="35" t="str">
        <f>IF('DQE marché-cadre'!$E357="","",'DQE marché-cadre'!$E357)</f>
        <v/>
      </c>
      <c r="AR354" s="77" t="str">
        <f>DQE!$F357</f>
        <v/>
      </c>
      <c r="AS354" s="77" t="str">
        <f>BPDE!$G357</f>
        <v/>
      </c>
      <c r="AT354" s="35" t="str">
        <f t="shared" si="28"/>
        <v/>
      </c>
    </row>
    <row r="355">
      <c r="A355" s="35" t="str">
        <f>IF(BPU!$A358="","",BPU!$A358)</f>
        <v/>
      </c>
      <c r="B355" s="44" t="str">
        <f>IF(BPU!$B358="","",BPU!$B358)</f>
        <v/>
      </c>
      <c r="C355" s="35" t="str">
        <f>IF(BPU!$C358="","",BPU!$C358)</f>
        <v/>
      </c>
      <c r="D355" s="44" t="str">
        <f>IF(DQE!$D358="","",DQE!$D358)</f>
        <v/>
      </c>
      <c r="E355" s="37" t="str">
        <f>IF(BPU!$D358="","",BPU!$D358)</f>
        <v/>
      </c>
      <c r="F355" s="35" t="str">
        <f t="shared" si="0"/>
        <v/>
      </c>
      <c r="G355" s="44" t="str">
        <f t="shared" si="1"/>
        <v/>
      </c>
      <c r="H355" s="36" t="n"/>
      <c r="I355" s="23" t="n"/>
      <c r="J355" s="36" t="n"/>
      <c r="K355" s="36" t="n"/>
      <c r="L355" s="44" t="str">
        <f t="shared" si="2"/>
        <v/>
      </c>
      <c r="M355" s="35" t="str">
        <f t="shared" si="3"/>
        <v/>
      </c>
      <c r="N355" s="35" t="str">
        <f t="shared" si="4"/>
        <v/>
      </c>
      <c r="O355" s="35" t="str">
        <f t="shared" si="5"/>
        <v/>
      </c>
      <c r="P355" s="35" t="str">
        <f t="shared" si="6"/>
        <v/>
      </c>
      <c r="Q355" s="35" t="str">
        <f t="shared" si="7"/>
        <v/>
      </c>
      <c r="R355" s="35" t="str">
        <f t="shared" si="8"/>
        <v/>
      </c>
      <c r="S355" s="35" t="str">
        <f t="shared" si="9"/>
        <v/>
      </c>
      <c r="T355" s="35" t="str">
        <f t="shared" si="10"/>
        <v/>
      </c>
      <c r="U355" s="35" t="str">
        <f t="shared" si="11"/>
        <v/>
      </c>
      <c r="V355" s="35" t="str">
        <f t="shared" si="12"/>
        <v/>
      </c>
      <c r="W355" s="77" t="str">
        <f t="shared" si="13"/>
        <v/>
      </c>
      <c r="X355" s="35" t="str">
        <f t="shared" si="14"/>
        <v/>
      </c>
      <c r="Y355" s="35" t="str">
        <f t="shared" si="15"/>
        <v/>
      </c>
      <c r="Z355" s="35" t="str">
        <f t="shared" si="16"/>
        <v/>
      </c>
      <c r="AA355" s="35" t="str">
        <f t="shared" si="17"/>
        <v/>
      </c>
      <c r="AB355" s="77">
        <f t="shared" si="29"/>
        <v>6336</v>
      </c>
      <c r="AC355" s="77">
        <f t="shared" si="30"/>
        <v>0</v>
      </c>
      <c r="AD355" s="77">
        <f t="shared" si="31"/>
        <v>0</v>
      </c>
      <c r="AE355" s="78" t="str">
        <f t="shared" si="18"/>
        <v/>
      </c>
      <c r="AF355" s="35" t="str">
        <f t="shared" si="19"/>
        <v/>
      </c>
      <c r="AG355" s="77" t="str">
        <f t="shared" si="20"/>
        <v/>
      </c>
      <c r="AH355" s="77" t="str">
        <f t="shared" si="21"/>
        <v/>
      </c>
      <c r="AI355" s="35">
        <f t="shared" si="22"/>
        <v>0</v>
      </c>
      <c r="AJ355" s="35">
        <f t="shared" si="23"/>
        <v>0</v>
      </c>
      <c r="AK355" s="35">
        <f t="shared" si="24"/>
        <v>0</v>
      </c>
      <c r="AL355" s="35">
        <f t="shared" si="25"/>
        <v>0</v>
      </c>
      <c r="AM355" s="35" t="n"/>
      <c r="AN355" s="44" t="str">
        <f t="shared" si="26"/>
        <v/>
      </c>
      <c r="AO355" s="44" t="str">
        <f t="shared" si="27"/>
        <v/>
      </c>
      <c r="AP355" s="35" t="str">
        <f>IF('DQE marché-cadre'!$D358="","",'DQE marché-cadre'!$D358)</f>
        <v/>
      </c>
      <c r="AQ355" s="35" t="str">
        <f>IF('DQE marché-cadre'!$E358="","",'DQE marché-cadre'!$E358)</f>
        <v/>
      </c>
      <c r="AR355" s="77" t="str">
        <f>DQE!$F358</f>
        <v/>
      </c>
      <c r="AS355" s="77" t="str">
        <f>BPDE!$G358</f>
        <v/>
      </c>
      <c r="AT355" s="35" t="str">
        <f t="shared" si="28"/>
        <v/>
      </c>
    </row>
    <row r="356">
      <c r="A356" s="35" t="str">
        <f>IF(BPU!$A359="","",BPU!$A359)</f>
        <v/>
      </c>
      <c r="B356" s="44" t="str">
        <f>IF(BPU!$B359="","",BPU!$B359)</f>
        <v/>
      </c>
      <c r="C356" s="35" t="str">
        <f>IF(BPU!$C359="","",BPU!$C359)</f>
        <v/>
      </c>
      <c r="D356" s="44" t="str">
        <f>IF(DQE!$D359="","",DQE!$D359)</f>
        <v/>
      </c>
      <c r="E356" s="37" t="str">
        <f>IF(BPU!$D359="","",BPU!$D359)</f>
        <v/>
      </c>
      <c r="F356" s="35" t="str">
        <f t="shared" si="0"/>
        <v/>
      </c>
      <c r="G356" s="44" t="str">
        <f t="shared" si="1"/>
        <v/>
      </c>
      <c r="H356" s="36" t="n"/>
      <c r="I356" s="23" t="n"/>
      <c r="J356" s="36" t="n"/>
      <c r="K356" s="36" t="n"/>
      <c r="L356" s="44" t="str">
        <f t="shared" si="2"/>
        <v/>
      </c>
      <c r="M356" s="35" t="str">
        <f t="shared" si="3"/>
        <v/>
      </c>
      <c r="N356" s="35" t="str">
        <f t="shared" si="4"/>
        <v/>
      </c>
      <c r="O356" s="35" t="str">
        <f t="shared" si="5"/>
        <v/>
      </c>
      <c r="P356" s="35" t="str">
        <f t="shared" si="6"/>
        <v/>
      </c>
      <c r="Q356" s="35" t="str">
        <f t="shared" si="7"/>
        <v/>
      </c>
      <c r="R356" s="35" t="str">
        <f t="shared" si="8"/>
        <v/>
      </c>
      <c r="S356" s="35" t="str">
        <f t="shared" si="9"/>
        <v/>
      </c>
      <c r="T356" s="35" t="str">
        <f t="shared" si="10"/>
        <v/>
      </c>
      <c r="U356" s="35" t="str">
        <f t="shared" si="11"/>
        <v/>
      </c>
      <c r="V356" s="35" t="str">
        <f t="shared" si="12"/>
        <v/>
      </c>
      <c r="W356" s="77" t="str">
        <f t="shared" si="13"/>
        <v/>
      </c>
      <c r="X356" s="35" t="str">
        <f t="shared" si="14"/>
        <v/>
      </c>
      <c r="Y356" s="35" t="str">
        <f t="shared" si="15"/>
        <v/>
      </c>
      <c r="Z356" s="35" t="str">
        <f t="shared" si="16"/>
        <v/>
      </c>
      <c r="AA356" s="35" t="str">
        <f t="shared" si="17"/>
        <v/>
      </c>
      <c r="AB356" s="77">
        <f t="shared" si="29"/>
        <v>6336</v>
      </c>
      <c r="AC356" s="77">
        <f t="shared" si="30"/>
        <v>0</v>
      </c>
      <c r="AD356" s="77">
        <f t="shared" si="31"/>
        <v>0</v>
      </c>
      <c r="AE356" s="78" t="str">
        <f t="shared" si="18"/>
        <v/>
      </c>
      <c r="AF356" s="35" t="str">
        <f t="shared" si="19"/>
        <v/>
      </c>
      <c r="AG356" s="77" t="str">
        <f t="shared" si="20"/>
        <v/>
      </c>
      <c r="AH356" s="77" t="str">
        <f t="shared" si="21"/>
        <v/>
      </c>
      <c r="AI356" s="35">
        <f t="shared" si="22"/>
        <v>0</v>
      </c>
      <c r="AJ356" s="35">
        <f t="shared" si="23"/>
        <v>0</v>
      </c>
      <c r="AK356" s="35">
        <f t="shared" si="24"/>
        <v>0</v>
      </c>
      <c r="AL356" s="35">
        <f t="shared" si="25"/>
        <v>0</v>
      </c>
      <c r="AM356" s="35" t="n"/>
      <c r="AN356" s="44" t="str">
        <f t="shared" si="26"/>
        <v/>
      </c>
      <c r="AO356" s="44" t="str">
        <f t="shared" si="27"/>
        <v/>
      </c>
      <c r="AP356" s="35" t="str">
        <f>IF('DQE marché-cadre'!$D359="","",'DQE marché-cadre'!$D359)</f>
        <v/>
      </c>
      <c r="AQ356" s="35" t="str">
        <f>IF('DQE marché-cadre'!$E359="","",'DQE marché-cadre'!$E359)</f>
        <v/>
      </c>
      <c r="AR356" s="77" t="str">
        <f>DQE!$F359</f>
        <v/>
      </c>
      <c r="AS356" s="77" t="str">
        <f>BPDE!$G359</f>
        <v/>
      </c>
      <c r="AT356" s="35" t="str">
        <f t="shared" si="28"/>
        <v/>
      </c>
    </row>
    <row r="357">
      <c r="A357" s="35" t="str">
        <f>IF(BPU!$A360="","",BPU!$A360)</f>
        <v/>
      </c>
      <c r="B357" s="44" t="str">
        <f>IF(BPU!$B360="","",BPU!$B360)</f>
        <v/>
      </c>
      <c r="C357" s="35" t="str">
        <f>IF(BPU!$C360="","",BPU!$C360)</f>
        <v/>
      </c>
      <c r="D357" s="44" t="str">
        <f>IF(DQE!$D360="","",DQE!$D360)</f>
        <v/>
      </c>
      <c r="E357" s="37" t="str">
        <f>IF(BPU!$D360="","",BPU!$D360)</f>
        <v/>
      </c>
      <c r="F357" s="35" t="str">
        <f t="shared" si="0"/>
        <v/>
      </c>
      <c r="G357" s="44" t="str">
        <f t="shared" si="1"/>
        <v/>
      </c>
      <c r="H357" s="36" t="n"/>
      <c r="I357" s="23" t="n"/>
      <c r="J357" s="36" t="n"/>
      <c r="K357" s="36" t="n"/>
      <c r="L357" s="44" t="str">
        <f t="shared" si="2"/>
        <v/>
      </c>
      <c r="M357" s="35" t="str">
        <f t="shared" si="3"/>
        <v/>
      </c>
      <c r="N357" s="35" t="str">
        <f t="shared" si="4"/>
        <v/>
      </c>
      <c r="O357" s="35" t="str">
        <f t="shared" si="5"/>
        <v/>
      </c>
      <c r="P357" s="35" t="str">
        <f t="shared" si="6"/>
        <v/>
      </c>
      <c r="Q357" s="35" t="str">
        <f t="shared" si="7"/>
        <v/>
      </c>
      <c r="R357" s="35" t="str">
        <f t="shared" si="8"/>
        <v/>
      </c>
      <c r="S357" s="35" t="str">
        <f t="shared" si="9"/>
        <v/>
      </c>
      <c r="T357" s="35" t="str">
        <f t="shared" si="10"/>
        <v/>
      </c>
      <c r="U357" s="35" t="str">
        <f t="shared" si="11"/>
        <v/>
      </c>
      <c r="V357" s="35" t="str">
        <f t="shared" si="12"/>
        <v/>
      </c>
      <c r="W357" s="77" t="str">
        <f t="shared" si="13"/>
        <v/>
      </c>
      <c r="X357" s="35" t="str">
        <f t="shared" si="14"/>
        <v/>
      </c>
      <c r="Y357" s="35" t="str">
        <f t="shared" si="15"/>
        <v/>
      </c>
      <c r="Z357" s="35" t="str">
        <f t="shared" si="16"/>
        <v/>
      </c>
      <c r="AA357" s="35" t="str">
        <f t="shared" si="17"/>
        <v/>
      </c>
      <c r="AB357" s="77">
        <f t="shared" si="29"/>
        <v>6336</v>
      </c>
      <c r="AC357" s="77">
        <f t="shared" si="30"/>
        <v>0</v>
      </c>
      <c r="AD357" s="77">
        <f t="shared" si="31"/>
        <v>0</v>
      </c>
      <c r="AE357" s="78" t="str">
        <f t="shared" si="18"/>
        <v/>
      </c>
      <c r="AF357" s="35" t="str">
        <f t="shared" si="19"/>
        <v/>
      </c>
      <c r="AG357" s="77" t="str">
        <f t="shared" si="20"/>
        <v/>
      </c>
      <c r="AH357" s="77" t="str">
        <f t="shared" si="21"/>
        <v/>
      </c>
      <c r="AI357" s="35">
        <f t="shared" si="22"/>
        <v>0</v>
      </c>
      <c r="AJ357" s="35">
        <f t="shared" si="23"/>
        <v>0</v>
      </c>
      <c r="AK357" s="35">
        <f t="shared" si="24"/>
        <v>0</v>
      </c>
      <c r="AL357" s="35">
        <f t="shared" si="25"/>
        <v>0</v>
      </c>
      <c r="AM357" s="35" t="n"/>
      <c r="AN357" s="44" t="str">
        <f t="shared" si="26"/>
        <v/>
      </c>
      <c r="AO357" s="44" t="str">
        <f t="shared" si="27"/>
        <v/>
      </c>
      <c r="AP357" s="35" t="str">
        <f>IF('DQE marché-cadre'!$D360="","",'DQE marché-cadre'!$D360)</f>
        <v/>
      </c>
      <c r="AQ357" s="35" t="str">
        <f>IF('DQE marché-cadre'!$E360="","",'DQE marché-cadre'!$E360)</f>
        <v/>
      </c>
      <c r="AR357" s="77" t="str">
        <f>DQE!$F360</f>
        <v/>
      </c>
      <c r="AS357" s="77" t="str">
        <f>BPDE!$G360</f>
        <v/>
      </c>
      <c r="AT357" s="35" t="str">
        <f t="shared" si="28"/>
        <v/>
      </c>
    </row>
    <row r="358">
      <c r="A358" s="35" t="str">
        <f>IF(BPU!$A361="","",BPU!$A361)</f>
        <v/>
      </c>
      <c r="B358" s="44" t="str">
        <f>IF(BPU!$B361="","",BPU!$B361)</f>
        <v/>
      </c>
      <c r="C358" s="35" t="str">
        <f>IF(BPU!$C361="","",BPU!$C361)</f>
        <v/>
      </c>
      <c r="D358" s="44" t="str">
        <f>IF(DQE!$D361="","",DQE!$D361)</f>
        <v/>
      </c>
      <c r="E358" s="37" t="str">
        <f>IF(BPU!$D361="","",BPU!$D361)</f>
        <v/>
      </c>
      <c r="F358" s="35" t="str">
        <f t="shared" si="0"/>
        <v/>
      </c>
      <c r="G358" s="44" t="str">
        <f t="shared" si="1"/>
        <v/>
      </c>
      <c r="H358" s="36" t="n"/>
      <c r="I358" s="23" t="n"/>
      <c r="J358" s="36" t="n"/>
      <c r="K358" s="36" t="n"/>
      <c r="L358" s="44" t="str">
        <f t="shared" si="2"/>
        <v/>
      </c>
      <c r="M358" s="35" t="str">
        <f t="shared" si="3"/>
        <v/>
      </c>
      <c r="N358" s="35" t="str">
        <f t="shared" si="4"/>
        <v/>
      </c>
      <c r="O358" s="35" t="str">
        <f t="shared" si="5"/>
        <v/>
      </c>
      <c r="P358" s="35" t="str">
        <f t="shared" si="6"/>
        <v/>
      </c>
      <c r="Q358" s="35" t="str">
        <f t="shared" si="7"/>
        <v/>
      </c>
      <c r="R358" s="35" t="str">
        <f t="shared" si="8"/>
        <v/>
      </c>
      <c r="S358" s="35" t="str">
        <f t="shared" si="9"/>
        <v/>
      </c>
      <c r="T358" s="35" t="str">
        <f t="shared" si="10"/>
        <v/>
      </c>
      <c r="U358" s="35" t="str">
        <f t="shared" si="11"/>
        <v/>
      </c>
      <c r="V358" s="35" t="str">
        <f t="shared" si="12"/>
        <v/>
      </c>
      <c r="W358" s="77" t="str">
        <f t="shared" si="13"/>
        <v/>
      </c>
      <c r="X358" s="35" t="str">
        <f t="shared" si="14"/>
        <v/>
      </c>
      <c r="Y358" s="35" t="str">
        <f t="shared" si="15"/>
        <v/>
      </c>
      <c r="Z358" s="35" t="str">
        <f t="shared" si="16"/>
        <v/>
      </c>
      <c r="AA358" s="35" t="str">
        <f t="shared" si="17"/>
        <v/>
      </c>
      <c r="AB358" s="77">
        <f t="shared" si="29"/>
        <v>6336</v>
      </c>
      <c r="AC358" s="77">
        <f t="shared" si="30"/>
        <v>0</v>
      </c>
      <c r="AD358" s="77">
        <f t="shared" si="31"/>
        <v>0</v>
      </c>
      <c r="AE358" s="78" t="str">
        <f t="shared" si="18"/>
        <v/>
      </c>
      <c r="AF358" s="35" t="str">
        <f t="shared" si="19"/>
        <v/>
      </c>
      <c r="AG358" s="77" t="str">
        <f t="shared" si="20"/>
        <v/>
      </c>
      <c r="AH358" s="77" t="str">
        <f t="shared" si="21"/>
        <v/>
      </c>
      <c r="AI358" s="35">
        <f t="shared" si="22"/>
        <v>0</v>
      </c>
      <c r="AJ358" s="35">
        <f t="shared" si="23"/>
        <v>0</v>
      </c>
      <c r="AK358" s="35">
        <f t="shared" si="24"/>
        <v>0</v>
      </c>
      <c r="AL358" s="35">
        <f t="shared" si="25"/>
        <v>0</v>
      </c>
      <c r="AM358" s="35" t="n"/>
      <c r="AN358" s="44" t="str">
        <f t="shared" si="26"/>
        <v/>
      </c>
      <c r="AO358" s="44" t="str">
        <f t="shared" si="27"/>
        <v/>
      </c>
      <c r="AP358" s="35" t="str">
        <f>IF('DQE marché-cadre'!$D361="","",'DQE marché-cadre'!$D361)</f>
        <v/>
      </c>
      <c r="AQ358" s="35" t="str">
        <f>IF('DQE marché-cadre'!$E361="","",'DQE marché-cadre'!$E361)</f>
        <v/>
      </c>
      <c r="AR358" s="77" t="str">
        <f>DQE!$F361</f>
        <v/>
      </c>
      <c r="AS358" s="77" t="str">
        <f>BPDE!$G361</f>
        <v/>
      </c>
      <c r="AT358" s="35" t="str">
        <f t="shared" si="28"/>
        <v/>
      </c>
    </row>
    <row r="359">
      <c r="A359" s="35" t="str">
        <f>IF(BPU!$A362="","",BPU!$A362)</f>
        <v/>
      </c>
      <c r="B359" s="44" t="str">
        <f>IF(BPU!$B362="","",BPU!$B362)</f>
        <v/>
      </c>
      <c r="C359" s="35" t="str">
        <f>IF(BPU!$C362="","",BPU!$C362)</f>
        <v/>
      </c>
      <c r="D359" s="44" t="str">
        <f>IF(DQE!$D362="","",DQE!$D362)</f>
        <v/>
      </c>
      <c r="E359" s="37" t="str">
        <f>IF(BPU!$D362="","",BPU!$D362)</f>
        <v/>
      </c>
      <c r="F359" s="35" t="str">
        <f t="shared" si="0"/>
        <v/>
      </c>
      <c r="G359" s="44" t="str">
        <f t="shared" si="1"/>
        <v/>
      </c>
      <c r="H359" s="36" t="n"/>
      <c r="I359" s="23" t="n"/>
      <c r="J359" s="36" t="n"/>
      <c r="K359" s="36" t="n"/>
      <c r="L359" s="44" t="str">
        <f t="shared" si="2"/>
        <v/>
      </c>
      <c r="M359" s="35" t="str">
        <f t="shared" si="3"/>
        <v/>
      </c>
      <c r="N359" s="35" t="str">
        <f t="shared" si="4"/>
        <v/>
      </c>
      <c r="O359" s="35" t="str">
        <f t="shared" si="5"/>
        <v/>
      </c>
      <c r="P359" s="35" t="str">
        <f t="shared" si="6"/>
        <v/>
      </c>
      <c r="Q359" s="35" t="str">
        <f t="shared" si="7"/>
        <v/>
      </c>
      <c r="R359" s="35" t="str">
        <f t="shared" si="8"/>
        <v/>
      </c>
      <c r="S359" s="35" t="str">
        <f t="shared" si="9"/>
        <v/>
      </c>
      <c r="T359" s="35" t="str">
        <f t="shared" si="10"/>
        <v/>
      </c>
      <c r="U359" s="35" t="str">
        <f t="shared" si="11"/>
        <v/>
      </c>
      <c r="V359" s="35" t="str">
        <f t="shared" si="12"/>
        <v/>
      </c>
      <c r="W359" s="77" t="str">
        <f t="shared" si="13"/>
        <v/>
      </c>
      <c r="X359" s="35" t="str">
        <f t="shared" si="14"/>
        <v/>
      </c>
      <c r="Y359" s="35" t="str">
        <f t="shared" si="15"/>
        <v/>
      </c>
      <c r="Z359" s="35" t="str">
        <f t="shared" si="16"/>
        <v/>
      </c>
      <c r="AA359" s="35" t="str">
        <f t="shared" si="17"/>
        <v/>
      </c>
      <c r="AB359" s="77">
        <f t="shared" si="29"/>
        <v>6336</v>
      </c>
      <c r="AC359" s="77">
        <f t="shared" si="30"/>
        <v>0</v>
      </c>
      <c r="AD359" s="77">
        <f t="shared" si="31"/>
        <v>0</v>
      </c>
      <c r="AE359" s="78" t="str">
        <f t="shared" si="18"/>
        <v/>
      </c>
      <c r="AF359" s="35" t="str">
        <f t="shared" si="19"/>
        <v/>
      </c>
      <c r="AG359" s="77" t="str">
        <f t="shared" si="20"/>
        <v/>
      </c>
      <c r="AH359" s="77" t="str">
        <f t="shared" si="21"/>
        <v/>
      </c>
      <c r="AI359" s="35">
        <f t="shared" si="22"/>
        <v>0</v>
      </c>
      <c r="AJ359" s="35">
        <f t="shared" si="23"/>
        <v>0</v>
      </c>
      <c r="AK359" s="35">
        <f t="shared" si="24"/>
        <v>0</v>
      </c>
      <c r="AL359" s="35">
        <f t="shared" si="25"/>
        <v>0</v>
      </c>
      <c r="AM359" s="35" t="n"/>
      <c r="AN359" s="44" t="str">
        <f t="shared" si="26"/>
        <v/>
      </c>
      <c r="AO359" s="44" t="str">
        <f t="shared" si="27"/>
        <v/>
      </c>
      <c r="AP359" s="35" t="str">
        <f>IF('DQE marché-cadre'!$D362="","",'DQE marché-cadre'!$D362)</f>
        <v/>
      </c>
      <c r="AQ359" s="35" t="str">
        <f>IF('DQE marché-cadre'!$E362="","",'DQE marché-cadre'!$E362)</f>
        <v/>
      </c>
      <c r="AR359" s="77" t="str">
        <f>DQE!$F362</f>
        <v/>
      </c>
      <c r="AS359" s="77" t="str">
        <f>BPDE!$G362</f>
        <v/>
      </c>
      <c r="AT359" s="35" t="str">
        <f t="shared" si="28"/>
        <v/>
      </c>
    </row>
    <row r="360">
      <c r="A360" s="35" t="str">
        <f>IF(BPU!$A363="","",BPU!$A363)</f>
        <v/>
      </c>
      <c r="B360" s="44" t="str">
        <f>IF(BPU!$B363="","",BPU!$B363)</f>
        <v/>
      </c>
      <c r="C360" s="35" t="str">
        <f>IF(BPU!$C363="","",BPU!$C363)</f>
        <v/>
      </c>
      <c r="D360" s="44" t="str">
        <f>IF(DQE!$D363="","",DQE!$D363)</f>
        <v/>
      </c>
      <c r="E360" s="37" t="str">
        <f>IF(BPU!$D363="","",BPU!$D363)</f>
        <v/>
      </c>
      <c r="F360" s="35" t="str">
        <f t="shared" si="0"/>
        <v/>
      </c>
      <c r="G360" s="44" t="str">
        <f t="shared" si="1"/>
        <v/>
      </c>
      <c r="H360" s="36" t="n"/>
      <c r="I360" s="23" t="n"/>
      <c r="J360" s="36" t="n"/>
      <c r="K360" s="36" t="n"/>
      <c r="L360" s="44" t="str">
        <f t="shared" si="2"/>
        <v/>
      </c>
      <c r="M360" s="35" t="str">
        <f t="shared" si="3"/>
        <v/>
      </c>
      <c r="N360" s="35" t="str">
        <f t="shared" si="4"/>
        <v/>
      </c>
      <c r="O360" s="35" t="str">
        <f t="shared" si="5"/>
        <v/>
      </c>
      <c r="P360" s="35" t="str">
        <f t="shared" si="6"/>
        <v/>
      </c>
      <c r="Q360" s="35" t="str">
        <f t="shared" si="7"/>
        <v/>
      </c>
      <c r="R360" s="35" t="str">
        <f t="shared" si="8"/>
        <v/>
      </c>
      <c r="S360" s="35" t="str">
        <f t="shared" si="9"/>
        <v/>
      </c>
      <c r="T360" s="35" t="str">
        <f t="shared" si="10"/>
        <v/>
      </c>
      <c r="U360" s="35" t="str">
        <f t="shared" si="11"/>
        <v/>
      </c>
      <c r="V360" s="35" t="str">
        <f t="shared" si="12"/>
        <v/>
      </c>
      <c r="W360" s="77" t="str">
        <f t="shared" si="13"/>
        <v/>
      </c>
      <c r="X360" s="35" t="str">
        <f t="shared" si="14"/>
        <v/>
      </c>
      <c r="Y360" s="35" t="str">
        <f t="shared" si="15"/>
        <v/>
      </c>
      <c r="Z360" s="35" t="str">
        <f t="shared" si="16"/>
        <v/>
      </c>
      <c r="AA360" s="35" t="str">
        <f t="shared" si="17"/>
        <v/>
      </c>
      <c r="AB360" s="77">
        <f t="shared" si="29"/>
        <v>6336</v>
      </c>
      <c r="AC360" s="77">
        <f t="shared" si="30"/>
        <v>0</v>
      </c>
      <c r="AD360" s="77">
        <f t="shared" si="31"/>
        <v>0</v>
      </c>
      <c r="AE360" s="78" t="str">
        <f t="shared" si="18"/>
        <v/>
      </c>
      <c r="AF360" s="35" t="str">
        <f t="shared" si="19"/>
        <v/>
      </c>
      <c r="AG360" s="77" t="str">
        <f t="shared" si="20"/>
        <v/>
      </c>
      <c r="AH360" s="77" t="str">
        <f t="shared" si="21"/>
        <v/>
      </c>
      <c r="AI360" s="35">
        <f t="shared" si="22"/>
        <v>0</v>
      </c>
      <c r="AJ360" s="35">
        <f t="shared" si="23"/>
        <v>0</v>
      </c>
      <c r="AK360" s="35">
        <f t="shared" si="24"/>
        <v>0</v>
      </c>
      <c r="AL360" s="35">
        <f t="shared" si="25"/>
        <v>0</v>
      </c>
      <c r="AM360" s="35" t="n"/>
      <c r="AN360" s="44" t="str">
        <f t="shared" si="26"/>
        <v/>
      </c>
      <c r="AO360" s="44" t="str">
        <f t="shared" si="27"/>
        <v/>
      </c>
      <c r="AP360" s="35" t="str">
        <f>IF('DQE marché-cadre'!$D363="","",'DQE marché-cadre'!$D363)</f>
        <v/>
      </c>
      <c r="AQ360" s="35" t="str">
        <f>IF('DQE marché-cadre'!$E363="","",'DQE marché-cadre'!$E363)</f>
        <v/>
      </c>
      <c r="AR360" s="77" t="str">
        <f>DQE!$F363</f>
        <v/>
      </c>
      <c r="AS360" s="77" t="str">
        <f>BPDE!$G363</f>
        <v/>
      </c>
      <c r="AT360" s="35" t="str">
        <f t="shared" si="28"/>
        <v/>
      </c>
    </row>
    <row r="361">
      <c r="A361" s="35" t="str">
        <f>IF(BPU!$A364="","",BPU!$A364)</f>
        <v/>
      </c>
      <c r="B361" s="44" t="str">
        <f>IF(BPU!$B364="","",BPU!$B364)</f>
        <v/>
      </c>
      <c r="C361" s="35" t="str">
        <f>IF(BPU!$C364="","",BPU!$C364)</f>
        <v/>
      </c>
      <c r="D361" s="44" t="str">
        <f>IF(DQE!$D364="","",DQE!$D364)</f>
        <v/>
      </c>
      <c r="E361" s="37" t="str">
        <f>IF(BPU!$D364="","",BPU!$D364)</f>
        <v/>
      </c>
      <c r="F361" s="35" t="str">
        <f t="shared" si="0"/>
        <v/>
      </c>
      <c r="G361" s="44" t="str">
        <f t="shared" si="1"/>
        <v/>
      </c>
      <c r="H361" s="36" t="n"/>
      <c r="I361" s="23" t="n"/>
      <c r="J361" s="36" t="n"/>
      <c r="K361" s="36" t="n"/>
      <c r="L361" s="44" t="str">
        <f t="shared" si="2"/>
        <v/>
      </c>
      <c r="M361" s="35" t="str">
        <f t="shared" si="3"/>
        <v/>
      </c>
      <c r="N361" s="35" t="str">
        <f t="shared" si="4"/>
        <v/>
      </c>
      <c r="O361" s="35" t="str">
        <f t="shared" si="5"/>
        <v/>
      </c>
      <c r="P361" s="35" t="str">
        <f t="shared" si="6"/>
        <v/>
      </c>
      <c r="Q361" s="35" t="str">
        <f t="shared" si="7"/>
        <v/>
      </c>
      <c r="R361" s="35" t="str">
        <f t="shared" si="8"/>
        <v/>
      </c>
      <c r="S361" s="35" t="str">
        <f t="shared" si="9"/>
        <v/>
      </c>
      <c r="T361" s="35" t="str">
        <f t="shared" si="10"/>
        <v/>
      </c>
      <c r="U361" s="35" t="str">
        <f t="shared" si="11"/>
        <v/>
      </c>
      <c r="V361" s="35" t="str">
        <f t="shared" si="12"/>
        <v/>
      </c>
      <c r="W361" s="77" t="str">
        <f t="shared" si="13"/>
        <v/>
      </c>
      <c r="X361" s="35" t="str">
        <f t="shared" si="14"/>
        <v/>
      </c>
      <c r="Y361" s="35" t="str">
        <f t="shared" si="15"/>
        <v/>
      </c>
      <c r="Z361" s="35" t="str">
        <f t="shared" si="16"/>
        <v/>
      </c>
      <c r="AA361" s="35" t="str">
        <f t="shared" si="17"/>
        <v/>
      </c>
      <c r="AB361" s="77">
        <f t="shared" si="29"/>
        <v>6336</v>
      </c>
      <c r="AC361" s="77">
        <f t="shared" si="30"/>
        <v>0</v>
      </c>
      <c r="AD361" s="77">
        <f t="shared" si="31"/>
        <v>0</v>
      </c>
      <c r="AE361" s="78" t="str">
        <f t="shared" si="18"/>
        <v/>
      </c>
      <c r="AF361" s="35" t="str">
        <f t="shared" si="19"/>
        <v/>
      </c>
      <c r="AG361" s="77" t="str">
        <f t="shared" si="20"/>
        <v/>
      </c>
      <c r="AH361" s="77" t="str">
        <f t="shared" si="21"/>
        <v/>
      </c>
      <c r="AI361" s="35">
        <f t="shared" si="22"/>
        <v>0</v>
      </c>
      <c r="AJ361" s="35">
        <f t="shared" si="23"/>
        <v>0</v>
      </c>
      <c r="AK361" s="35">
        <f t="shared" si="24"/>
        <v>0</v>
      </c>
      <c r="AL361" s="35">
        <f t="shared" si="25"/>
        <v>0</v>
      </c>
      <c r="AM361" s="35" t="n"/>
      <c r="AN361" s="44" t="str">
        <f t="shared" si="26"/>
        <v/>
      </c>
      <c r="AO361" s="44" t="str">
        <f t="shared" si="27"/>
        <v/>
      </c>
      <c r="AP361" s="35" t="str">
        <f>IF('DQE marché-cadre'!$D364="","",'DQE marché-cadre'!$D364)</f>
        <v/>
      </c>
      <c r="AQ361" s="35" t="str">
        <f>IF('DQE marché-cadre'!$E364="","",'DQE marché-cadre'!$E364)</f>
        <v/>
      </c>
      <c r="AR361" s="77" t="str">
        <f>DQE!$F364</f>
        <v/>
      </c>
      <c r="AS361" s="77" t="str">
        <f>BPDE!$G364</f>
        <v/>
      </c>
      <c r="AT361" s="35" t="str">
        <f t="shared" si="28"/>
        <v/>
      </c>
    </row>
    <row r="362">
      <c r="A362" s="35" t="str">
        <f>IF(BPU!$A365="","",BPU!$A365)</f>
        <v/>
      </c>
      <c r="B362" s="44" t="str">
        <f>IF(BPU!$B365="","",BPU!$B365)</f>
        <v/>
      </c>
      <c r="C362" s="35" t="str">
        <f>IF(BPU!$C365="","",BPU!$C365)</f>
        <v/>
      </c>
      <c r="D362" s="44" t="str">
        <f>IF(DQE!$D365="","",DQE!$D365)</f>
        <v/>
      </c>
      <c r="E362" s="37" t="str">
        <f>IF(BPU!$D365="","",BPU!$D365)</f>
        <v/>
      </c>
      <c r="F362" s="35" t="str">
        <f t="shared" si="0"/>
        <v/>
      </c>
      <c r="G362" s="44" t="str">
        <f t="shared" si="1"/>
        <v/>
      </c>
      <c r="H362" s="36" t="n"/>
      <c r="I362" s="23" t="n"/>
      <c r="J362" s="36" t="n"/>
      <c r="K362" s="36" t="n"/>
      <c r="L362" s="44" t="str">
        <f t="shared" si="2"/>
        <v/>
      </c>
      <c r="M362" s="35" t="str">
        <f t="shared" si="3"/>
        <v/>
      </c>
      <c r="N362" s="35" t="str">
        <f t="shared" si="4"/>
        <v/>
      </c>
      <c r="O362" s="35" t="str">
        <f t="shared" si="5"/>
        <v/>
      </c>
      <c r="P362" s="35" t="str">
        <f t="shared" si="6"/>
        <v/>
      </c>
      <c r="Q362" s="35" t="str">
        <f t="shared" si="7"/>
        <v/>
      </c>
      <c r="R362" s="35" t="str">
        <f t="shared" si="8"/>
        <v/>
      </c>
      <c r="S362" s="35" t="str">
        <f t="shared" si="9"/>
        <v/>
      </c>
      <c r="T362" s="35" t="str">
        <f t="shared" si="10"/>
        <v/>
      </c>
      <c r="U362" s="35" t="str">
        <f t="shared" si="11"/>
        <v/>
      </c>
      <c r="V362" s="35" t="str">
        <f t="shared" si="12"/>
        <v/>
      </c>
      <c r="W362" s="77" t="str">
        <f t="shared" si="13"/>
        <v/>
      </c>
      <c r="X362" s="35" t="str">
        <f t="shared" si="14"/>
        <v/>
      </c>
      <c r="Y362" s="35" t="str">
        <f t="shared" si="15"/>
        <v/>
      </c>
      <c r="Z362" s="35" t="str">
        <f t="shared" si="16"/>
        <v/>
      </c>
      <c r="AA362" s="35" t="str">
        <f t="shared" si="17"/>
        <v/>
      </c>
      <c r="AB362" s="77">
        <f t="shared" si="29"/>
        <v>6336</v>
      </c>
      <c r="AC362" s="77">
        <f t="shared" si="30"/>
        <v>0</v>
      </c>
      <c r="AD362" s="77">
        <f t="shared" si="31"/>
        <v>0</v>
      </c>
      <c r="AE362" s="78" t="str">
        <f t="shared" si="18"/>
        <v/>
      </c>
      <c r="AF362" s="35" t="str">
        <f t="shared" si="19"/>
        <v/>
      </c>
      <c r="AG362" s="77" t="str">
        <f t="shared" si="20"/>
        <v/>
      </c>
      <c r="AH362" s="77" t="str">
        <f t="shared" si="21"/>
        <v/>
      </c>
      <c r="AI362" s="35">
        <f t="shared" si="22"/>
        <v>0</v>
      </c>
      <c r="AJ362" s="35">
        <f t="shared" si="23"/>
        <v>0</v>
      </c>
      <c r="AK362" s="35">
        <f t="shared" si="24"/>
        <v>0</v>
      </c>
      <c r="AL362" s="35">
        <f t="shared" si="25"/>
        <v>0</v>
      </c>
      <c r="AM362" s="35" t="n"/>
      <c r="AN362" s="44" t="str">
        <f t="shared" si="26"/>
        <v/>
      </c>
      <c r="AO362" s="44" t="str">
        <f t="shared" si="27"/>
        <v/>
      </c>
      <c r="AP362" s="35" t="str">
        <f>IF('DQE marché-cadre'!$D365="","",'DQE marché-cadre'!$D365)</f>
        <v/>
      </c>
      <c r="AQ362" s="35" t="str">
        <f>IF('DQE marché-cadre'!$E365="","",'DQE marché-cadre'!$E365)</f>
        <v/>
      </c>
      <c r="AR362" s="77" t="str">
        <f>DQE!$F365</f>
        <v/>
      </c>
      <c r="AS362" s="77" t="str">
        <f>BPDE!$G365</f>
        <v/>
      </c>
      <c r="AT362" s="35" t="str">
        <f t="shared" si="28"/>
        <v/>
      </c>
    </row>
    <row r="363">
      <c r="A363" s="35" t="str">
        <f>IF(BPU!$A366="","",BPU!$A366)</f>
        <v/>
      </c>
      <c r="B363" s="44" t="str">
        <f>IF(BPU!$B366="","",BPU!$B366)</f>
        <v/>
      </c>
      <c r="C363" s="35" t="str">
        <f>IF(BPU!$C366="","",BPU!$C366)</f>
        <v/>
      </c>
      <c r="D363" s="44" t="str">
        <f>IF(DQE!$D366="","",DQE!$D366)</f>
        <v/>
      </c>
      <c r="E363" s="37" t="str">
        <f>IF(BPU!$D366="","",BPU!$D366)</f>
        <v/>
      </c>
      <c r="F363" s="35" t="str">
        <f t="shared" si="0"/>
        <v/>
      </c>
      <c r="G363" s="44" t="str">
        <f t="shared" si="1"/>
        <v/>
      </c>
      <c r="H363" s="36" t="n"/>
      <c r="I363" s="23" t="n"/>
      <c r="J363" s="36" t="n"/>
      <c r="K363" s="36" t="n"/>
      <c r="L363" s="44" t="str">
        <f t="shared" si="2"/>
        <v/>
      </c>
      <c r="M363" s="35" t="str">
        <f t="shared" si="3"/>
        <v/>
      </c>
      <c r="N363" s="35" t="str">
        <f t="shared" si="4"/>
        <v/>
      </c>
      <c r="O363" s="35" t="str">
        <f t="shared" si="5"/>
        <v/>
      </c>
      <c r="P363" s="35" t="str">
        <f t="shared" si="6"/>
        <v/>
      </c>
      <c r="Q363" s="35" t="str">
        <f t="shared" si="7"/>
        <v/>
      </c>
      <c r="R363" s="35" t="str">
        <f t="shared" si="8"/>
        <v/>
      </c>
      <c r="S363" s="35" t="str">
        <f t="shared" si="9"/>
        <v/>
      </c>
      <c r="T363" s="35" t="str">
        <f t="shared" si="10"/>
        <v/>
      </c>
      <c r="U363" s="35" t="str">
        <f t="shared" si="11"/>
        <v/>
      </c>
      <c r="V363" s="35" t="str">
        <f t="shared" si="12"/>
        <v/>
      </c>
      <c r="W363" s="77" t="str">
        <f t="shared" si="13"/>
        <v/>
      </c>
      <c r="X363" s="35" t="str">
        <f t="shared" si="14"/>
        <v/>
      </c>
      <c r="Y363" s="35" t="str">
        <f t="shared" si="15"/>
        <v/>
      </c>
      <c r="Z363" s="35" t="str">
        <f t="shared" si="16"/>
        <v/>
      </c>
      <c r="AA363" s="35" t="str">
        <f t="shared" si="17"/>
        <v/>
      </c>
      <c r="AB363" s="77">
        <f t="shared" si="29"/>
        <v>6336</v>
      </c>
      <c r="AC363" s="77">
        <f t="shared" si="30"/>
        <v>0</v>
      </c>
      <c r="AD363" s="77">
        <f t="shared" si="31"/>
        <v>0</v>
      </c>
      <c r="AE363" s="78" t="str">
        <f t="shared" si="18"/>
        <v/>
      </c>
      <c r="AF363" s="35" t="str">
        <f t="shared" si="19"/>
        <v/>
      </c>
      <c r="AG363" s="77" t="str">
        <f t="shared" si="20"/>
        <v/>
      </c>
      <c r="AH363" s="77" t="str">
        <f t="shared" si="21"/>
        <v/>
      </c>
      <c r="AI363" s="35">
        <f t="shared" si="22"/>
        <v>0</v>
      </c>
      <c r="AJ363" s="35">
        <f t="shared" si="23"/>
        <v>0</v>
      </c>
      <c r="AK363" s="35">
        <f t="shared" si="24"/>
        <v>0</v>
      </c>
      <c r="AL363" s="35">
        <f t="shared" si="25"/>
        <v>0</v>
      </c>
      <c r="AM363" s="35" t="n"/>
      <c r="AN363" s="44" t="str">
        <f t="shared" si="26"/>
        <v/>
      </c>
      <c r="AO363" s="44" t="str">
        <f t="shared" si="27"/>
        <v/>
      </c>
      <c r="AP363" s="35" t="str">
        <f>IF('DQE marché-cadre'!$D366="","",'DQE marché-cadre'!$D366)</f>
        <v/>
      </c>
      <c r="AQ363" s="35" t="str">
        <f>IF('DQE marché-cadre'!$E366="","",'DQE marché-cadre'!$E366)</f>
        <v/>
      </c>
      <c r="AR363" s="77" t="str">
        <f>DQE!$F366</f>
        <v/>
      </c>
      <c r="AS363" s="77" t="str">
        <f>BPDE!$G366</f>
        <v/>
      </c>
      <c r="AT363" s="35" t="str">
        <f t="shared" si="28"/>
        <v/>
      </c>
    </row>
    <row r="364">
      <c r="A364" s="35" t="str">
        <f>IF(BPU!$A367="","",BPU!$A367)</f>
        <v/>
      </c>
      <c r="B364" s="44" t="str">
        <f>IF(BPU!$B367="","",BPU!$B367)</f>
        <v/>
      </c>
      <c r="C364" s="35" t="str">
        <f>IF(BPU!$C367="","",BPU!$C367)</f>
        <v/>
      </c>
      <c r="D364" s="44" t="str">
        <f>IF(DQE!$D367="","",DQE!$D367)</f>
        <v/>
      </c>
      <c r="E364" s="37" t="str">
        <f>IF(BPU!$D367="","",BPU!$D367)</f>
        <v/>
      </c>
      <c r="F364" s="35" t="str">
        <f t="shared" si="0"/>
        <v/>
      </c>
      <c r="G364" s="44" t="str">
        <f t="shared" si="1"/>
        <v/>
      </c>
      <c r="H364" s="36" t="n"/>
      <c r="I364" s="23" t="n"/>
      <c r="J364" s="36" t="n"/>
      <c r="K364" s="36" t="n"/>
      <c r="L364" s="44" t="str">
        <f t="shared" si="2"/>
        <v/>
      </c>
      <c r="M364" s="35" t="str">
        <f t="shared" si="3"/>
        <v/>
      </c>
      <c r="N364" s="35" t="str">
        <f t="shared" si="4"/>
        <v/>
      </c>
      <c r="O364" s="35" t="str">
        <f t="shared" si="5"/>
        <v/>
      </c>
      <c r="P364" s="35" t="str">
        <f t="shared" si="6"/>
        <v/>
      </c>
      <c r="Q364" s="35" t="str">
        <f t="shared" si="7"/>
        <v/>
      </c>
      <c r="R364" s="35" t="str">
        <f t="shared" si="8"/>
        <v/>
      </c>
      <c r="S364" s="35" t="str">
        <f t="shared" si="9"/>
        <v/>
      </c>
      <c r="T364" s="35" t="str">
        <f t="shared" si="10"/>
        <v/>
      </c>
      <c r="U364" s="35" t="str">
        <f t="shared" si="11"/>
        <v/>
      </c>
      <c r="V364" s="35" t="str">
        <f t="shared" si="12"/>
        <v/>
      </c>
      <c r="W364" s="77" t="str">
        <f t="shared" si="13"/>
        <v/>
      </c>
      <c r="X364" s="35" t="str">
        <f t="shared" si="14"/>
        <v/>
      </c>
      <c r="Y364" s="35" t="str">
        <f t="shared" si="15"/>
        <v/>
      </c>
      <c r="Z364" s="35" t="str">
        <f t="shared" si="16"/>
        <v/>
      </c>
      <c r="AA364" s="35" t="str">
        <f t="shared" si="17"/>
        <v/>
      </c>
      <c r="AB364" s="77">
        <f t="shared" si="29"/>
        <v>6336</v>
      </c>
      <c r="AC364" s="77">
        <f t="shared" si="30"/>
        <v>0</v>
      </c>
      <c r="AD364" s="77">
        <f t="shared" si="31"/>
        <v>0</v>
      </c>
      <c r="AE364" s="78" t="str">
        <f t="shared" si="18"/>
        <v/>
      </c>
      <c r="AF364" s="35" t="str">
        <f t="shared" si="19"/>
        <v/>
      </c>
      <c r="AG364" s="77" t="str">
        <f t="shared" si="20"/>
        <v/>
      </c>
      <c r="AH364" s="77" t="str">
        <f t="shared" si="21"/>
        <v/>
      </c>
      <c r="AI364" s="35">
        <f t="shared" si="22"/>
        <v>0</v>
      </c>
      <c r="AJ364" s="35">
        <f t="shared" si="23"/>
        <v>0</v>
      </c>
      <c r="AK364" s="35">
        <f t="shared" si="24"/>
        <v>0</v>
      </c>
      <c r="AL364" s="35">
        <f t="shared" si="25"/>
        <v>0</v>
      </c>
      <c r="AM364" s="35" t="n"/>
      <c r="AN364" s="44" t="str">
        <f t="shared" si="26"/>
        <v/>
      </c>
      <c r="AO364" s="44" t="str">
        <f t="shared" si="27"/>
        <v/>
      </c>
      <c r="AP364" s="35" t="str">
        <f>IF('DQE marché-cadre'!$D367="","",'DQE marché-cadre'!$D367)</f>
        <v/>
      </c>
      <c r="AQ364" s="35" t="str">
        <f>IF('DQE marché-cadre'!$E367="","",'DQE marché-cadre'!$E367)</f>
        <v/>
      </c>
      <c r="AR364" s="77" t="str">
        <f>DQE!$F367</f>
        <v/>
      </c>
      <c r="AS364" s="77" t="str">
        <f>BPDE!$G367</f>
        <v/>
      </c>
      <c r="AT364" s="35" t="str">
        <f t="shared" si="28"/>
        <v/>
      </c>
    </row>
    <row r="365">
      <c r="A365" s="35" t="str">
        <f>IF(BPU!$A368="","",BPU!$A368)</f>
        <v/>
      </c>
      <c r="B365" s="44" t="str">
        <f>IF(BPU!$B368="","",BPU!$B368)</f>
        <v/>
      </c>
      <c r="C365" s="35" t="str">
        <f>IF(BPU!$C368="","",BPU!$C368)</f>
        <v/>
      </c>
      <c r="D365" s="44" t="str">
        <f>IF(DQE!$D368="","",DQE!$D368)</f>
        <v/>
      </c>
      <c r="E365" s="37" t="str">
        <f>IF(BPU!$D368="","",BPU!$D368)</f>
        <v/>
      </c>
      <c r="F365" s="35" t="str">
        <f t="shared" si="0"/>
        <v/>
      </c>
      <c r="G365" s="44" t="str">
        <f t="shared" si="1"/>
        <v/>
      </c>
      <c r="H365" s="36" t="n"/>
      <c r="I365" s="23" t="n"/>
      <c r="J365" s="36" t="n"/>
      <c r="K365" s="36" t="n"/>
      <c r="L365" s="44" t="str">
        <f t="shared" si="2"/>
        <v/>
      </c>
      <c r="M365" s="35" t="str">
        <f t="shared" si="3"/>
        <v/>
      </c>
      <c r="N365" s="35" t="str">
        <f t="shared" si="4"/>
        <v/>
      </c>
      <c r="O365" s="35" t="str">
        <f t="shared" si="5"/>
        <v/>
      </c>
      <c r="P365" s="35" t="str">
        <f t="shared" si="6"/>
        <v/>
      </c>
      <c r="Q365" s="35" t="str">
        <f t="shared" si="7"/>
        <v/>
      </c>
      <c r="R365" s="35" t="str">
        <f t="shared" si="8"/>
        <v/>
      </c>
      <c r="S365" s="35" t="str">
        <f t="shared" si="9"/>
        <v/>
      </c>
      <c r="T365" s="35" t="str">
        <f t="shared" si="10"/>
        <v/>
      </c>
      <c r="U365" s="35" t="str">
        <f t="shared" si="11"/>
        <v/>
      </c>
      <c r="V365" s="35" t="str">
        <f t="shared" si="12"/>
        <v/>
      </c>
      <c r="W365" s="77" t="str">
        <f t="shared" si="13"/>
        <v/>
      </c>
      <c r="X365" s="35" t="str">
        <f t="shared" si="14"/>
        <v/>
      </c>
      <c r="Y365" s="35" t="str">
        <f t="shared" si="15"/>
        <v/>
      </c>
      <c r="Z365" s="35" t="str">
        <f t="shared" si="16"/>
        <v/>
      </c>
      <c r="AA365" s="35" t="str">
        <f t="shared" si="17"/>
        <v/>
      </c>
      <c r="AB365" s="77">
        <f t="shared" si="29"/>
        <v>6336</v>
      </c>
      <c r="AC365" s="77">
        <f t="shared" si="30"/>
        <v>0</v>
      </c>
      <c r="AD365" s="77">
        <f t="shared" si="31"/>
        <v>0</v>
      </c>
      <c r="AE365" s="78" t="str">
        <f t="shared" si="18"/>
        <v/>
      </c>
      <c r="AF365" s="35" t="str">
        <f t="shared" si="19"/>
        <v/>
      </c>
      <c r="AG365" s="77" t="str">
        <f t="shared" si="20"/>
        <v/>
      </c>
      <c r="AH365" s="77" t="str">
        <f t="shared" si="21"/>
        <v/>
      </c>
      <c r="AI365" s="35">
        <f t="shared" si="22"/>
        <v>0</v>
      </c>
      <c r="AJ365" s="35">
        <f t="shared" si="23"/>
        <v>0</v>
      </c>
      <c r="AK365" s="35">
        <f t="shared" si="24"/>
        <v>0</v>
      </c>
      <c r="AL365" s="35">
        <f t="shared" si="25"/>
        <v>0</v>
      </c>
      <c r="AM365" s="35" t="n"/>
      <c r="AN365" s="44" t="str">
        <f t="shared" si="26"/>
        <v/>
      </c>
      <c r="AO365" s="44" t="str">
        <f t="shared" si="27"/>
        <v/>
      </c>
      <c r="AP365" s="35" t="str">
        <f>IF('DQE marché-cadre'!$D368="","",'DQE marché-cadre'!$D368)</f>
        <v/>
      </c>
      <c r="AQ365" s="35" t="str">
        <f>IF('DQE marché-cadre'!$E368="","",'DQE marché-cadre'!$E368)</f>
        <v/>
      </c>
      <c r="AR365" s="77" t="str">
        <f>DQE!$F368</f>
        <v/>
      </c>
      <c r="AS365" s="77" t="str">
        <f>BPDE!$G368</f>
        <v/>
      </c>
      <c r="AT365" s="35" t="str">
        <f t="shared" si="28"/>
        <v/>
      </c>
    </row>
    <row r="366">
      <c r="A366" s="35" t="str">
        <f>IF(BPU!$A369="","",BPU!$A369)</f>
        <v/>
      </c>
      <c r="B366" s="44" t="str">
        <f>IF(BPU!$B369="","",BPU!$B369)</f>
        <v/>
      </c>
      <c r="C366" s="35" t="str">
        <f>IF(BPU!$C369="","",BPU!$C369)</f>
        <v/>
      </c>
      <c r="D366" s="44" t="str">
        <f>IF(DQE!$D369="","",DQE!$D369)</f>
        <v/>
      </c>
      <c r="E366" s="37" t="str">
        <f>IF(BPU!$D369="","",BPU!$D369)</f>
        <v/>
      </c>
      <c r="F366" s="35" t="str">
        <f t="shared" si="0"/>
        <v/>
      </c>
      <c r="G366" s="44" t="str">
        <f t="shared" si="1"/>
        <v/>
      </c>
      <c r="H366" s="36" t="n"/>
      <c r="I366" s="23" t="n"/>
      <c r="J366" s="36" t="n"/>
      <c r="K366" s="36" t="n"/>
      <c r="L366" s="44" t="str">
        <f t="shared" si="2"/>
        <v/>
      </c>
      <c r="M366" s="35" t="str">
        <f t="shared" si="3"/>
        <v/>
      </c>
      <c r="N366" s="35" t="str">
        <f t="shared" si="4"/>
        <v/>
      </c>
      <c r="O366" s="35" t="str">
        <f t="shared" si="5"/>
        <v/>
      </c>
      <c r="P366" s="35" t="str">
        <f t="shared" si="6"/>
        <v/>
      </c>
      <c r="Q366" s="35" t="str">
        <f t="shared" si="7"/>
        <v/>
      </c>
      <c r="R366" s="35" t="str">
        <f t="shared" si="8"/>
        <v/>
      </c>
      <c r="S366" s="35" t="str">
        <f t="shared" si="9"/>
        <v/>
      </c>
      <c r="T366" s="35" t="str">
        <f t="shared" si="10"/>
        <v/>
      </c>
      <c r="U366" s="35" t="str">
        <f t="shared" si="11"/>
        <v/>
      </c>
      <c r="V366" s="35" t="str">
        <f t="shared" si="12"/>
        <v/>
      </c>
      <c r="W366" s="77" t="str">
        <f t="shared" si="13"/>
        <v/>
      </c>
      <c r="X366" s="35" t="str">
        <f t="shared" si="14"/>
        <v/>
      </c>
      <c r="Y366" s="35" t="str">
        <f t="shared" si="15"/>
        <v/>
      </c>
      <c r="Z366" s="35" t="str">
        <f t="shared" si="16"/>
        <v/>
      </c>
      <c r="AA366" s="35" t="str">
        <f t="shared" si="17"/>
        <v/>
      </c>
      <c r="AB366" s="77">
        <f t="shared" si="29"/>
        <v>6336</v>
      </c>
      <c r="AC366" s="77">
        <f t="shared" si="30"/>
        <v>0</v>
      </c>
      <c r="AD366" s="77">
        <f t="shared" si="31"/>
        <v>0</v>
      </c>
      <c r="AE366" s="78" t="str">
        <f t="shared" si="18"/>
        <v/>
      </c>
      <c r="AF366" s="35" t="str">
        <f t="shared" si="19"/>
        <v/>
      </c>
      <c r="AG366" s="77" t="str">
        <f t="shared" si="20"/>
        <v/>
      </c>
      <c r="AH366" s="77" t="str">
        <f t="shared" si="21"/>
        <v/>
      </c>
      <c r="AI366" s="35">
        <f t="shared" si="22"/>
        <v>0</v>
      </c>
      <c r="AJ366" s="35">
        <f t="shared" si="23"/>
        <v>0</v>
      </c>
      <c r="AK366" s="35">
        <f t="shared" si="24"/>
        <v>0</v>
      </c>
      <c r="AL366" s="35">
        <f t="shared" si="25"/>
        <v>0</v>
      </c>
      <c r="AM366" s="35" t="n"/>
      <c r="AN366" s="44" t="str">
        <f t="shared" si="26"/>
        <v/>
      </c>
      <c r="AO366" s="44" t="str">
        <f t="shared" si="27"/>
        <v/>
      </c>
      <c r="AP366" s="35" t="str">
        <f>IF('DQE marché-cadre'!$D369="","",'DQE marché-cadre'!$D369)</f>
        <v/>
      </c>
      <c r="AQ366" s="35" t="str">
        <f>IF('DQE marché-cadre'!$E369="","",'DQE marché-cadre'!$E369)</f>
        <v/>
      </c>
      <c r="AR366" s="77" t="str">
        <f>DQE!$F369</f>
        <v/>
      </c>
      <c r="AS366" s="77" t="str">
        <f>BPDE!$G369</f>
        <v/>
      </c>
      <c r="AT366" s="35" t="str">
        <f t="shared" si="28"/>
        <v/>
      </c>
    </row>
    <row r="367">
      <c r="A367" s="35" t="str">
        <f>IF(BPU!$A370="","",BPU!$A370)</f>
        <v/>
      </c>
      <c r="B367" s="44" t="str">
        <f>IF(BPU!$B370="","",BPU!$B370)</f>
        <v/>
      </c>
      <c r="C367" s="35" t="str">
        <f>IF(BPU!$C370="","",BPU!$C370)</f>
        <v/>
      </c>
      <c r="D367" s="44" t="str">
        <f>IF(DQE!$D370="","",DQE!$D370)</f>
        <v/>
      </c>
      <c r="E367" s="37" t="str">
        <f>IF(BPU!$D370="","",BPU!$D370)</f>
        <v/>
      </c>
      <c r="F367" s="35" t="str">
        <f t="shared" si="0"/>
        <v/>
      </c>
      <c r="G367" s="44" t="str">
        <f t="shared" si="1"/>
        <v/>
      </c>
      <c r="H367" s="36" t="n"/>
      <c r="I367" s="23" t="n"/>
      <c r="J367" s="36" t="n"/>
      <c r="K367" s="36" t="n"/>
      <c r="L367" s="44" t="str">
        <f t="shared" si="2"/>
        <v/>
      </c>
      <c r="M367" s="35" t="str">
        <f t="shared" si="3"/>
        <v/>
      </c>
      <c r="N367" s="35" t="str">
        <f t="shared" si="4"/>
        <v/>
      </c>
      <c r="O367" s="35" t="str">
        <f t="shared" si="5"/>
        <v/>
      </c>
      <c r="P367" s="35" t="str">
        <f t="shared" si="6"/>
        <v/>
      </c>
      <c r="Q367" s="35" t="str">
        <f t="shared" si="7"/>
        <v/>
      </c>
      <c r="R367" s="35" t="str">
        <f t="shared" si="8"/>
        <v/>
      </c>
      <c r="S367" s="35" t="str">
        <f t="shared" si="9"/>
        <v/>
      </c>
      <c r="T367" s="35" t="str">
        <f t="shared" si="10"/>
        <v/>
      </c>
      <c r="U367" s="35" t="str">
        <f t="shared" si="11"/>
        <v/>
      </c>
      <c r="V367" s="35" t="str">
        <f t="shared" si="12"/>
        <v/>
      </c>
      <c r="W367" s="77" t="str">
        <f t="shared" si="13"/>
        <v/>
      </c>
      <c r="X367" s="35" t="str">
        <f t="shared" si="14"/>
        <v/>
      </c>
      <c r="Y367" s="35" t="str">
        <f t="shared" si="15"/>
        <v/>
      </c>
      <c r="Z367" s="35" t="str">
        <f t="shared" si="16"/>
        <v/>
      </c>
      <c r="AA367" s="35" t="str">
        <f t="shared" si="17"/>
        <v/>
      </c>
      <c r="AB367" s="77">
        <f t="shared" si="29"/>
        <v>6336</v>
      </c>
      <c r="AC367" s="77">
        <f t="shared" si="30"/>
        <v>0</v>
      </c>
      <c r="AD367" s="77">
        <f t="shared" si="31"/>
        <v>0</v>
      </c>
      <c r="AE367" s="78" t="str">
        <f t="shared" si="18"/>
        <v/>
      </c>
      <c r="AF367" s="35" t="str">
        <f t="shared" si="19"/>
        <v/>
      </c>
      <c r="AG367" s="77" t="str">
        <f t="shared" si="20"/>
        <v/>
      </c>
      <c r="AH367" s="77" t="str">
        <f t="shared" si="21"/>
        <v/>
      </c>
      <c r="AI367" s="35">
        <f t="shared" si="22"/>
        <v>0</v>
      </c>
      <c r="AJ367" s="35">
        <f t="shared" si="23"/>
        <v>0</v>
      </c>
      <c r="AK367" s="35">
        <f t="shared" si="24"/>
        <v>0</v>
      </c>
      <c r="AL367" s="35">
        <f t="shared" si="25"/>
        <v>0</v>
      </c>
      <c r="AM367" s="35" t="n"/>
      <c r="AN367" s="44" t="str">
        <f t="shared" si="26"/>
        <v/>
      </c>
      <c r="AO367" s="44" t="str">
        <f t="shared" si="27"/>
        <v/>
      </c>
      <c r="AP367" s="35" t="str">
        <f>IF('DQE marché-cadre'!$D370="","",'DQE marché-cadre'!$D370)</f>
        <v/>
      </c>
      <c r="AQ367" s="35" t="str">
        <f>IF('DQE marché-cadre'!$E370="","",'DQE marché-cadre'!$E370)</f>
        <v/>
      </c>
      <c r="AR367" s="77" t="str">
        <f>DQE!$F370</f>
        <v/>
      </c>
      <c r="AS367" s="77" t="str">
        <f>BPDE!$G370</f>
        <v/>
      </c>
      <c r="AT367" s="35" t="str">
        <f t="shared" si="28"/>
        <v/>
      </c>
    </row>
    <row r="368">
      <c r="A368" s="35" t="str">
        <f>IF(BPU!$A371="","",BPU!$A371)</f>
        <v/>
      </c>
      <c r="B368" s="44" t="str">
        <f>IF(BPU!$B371="","",BPU!$B371)</f>
        <v/>
      </c>
      <c r="C368" s="35" t="str">
        <f>IF(BPU!$C371="","",BPU!$C371)</f>
        <v/>
      </c>
      <c r="D368" s="44" t="str">
        <f>IF(DQE!$D371="","",DQE!$D371)</f>
        <v/>
      </c>
      <c r="E368" s="37" t="str">
        <f>IF(BPU!$D371="","",BPU!$D371)</f>
        <v/>
      </c>
      <c r="F368" s="35" t="str">
        <f t="shared" si="0"/>
        <v/>
      </c>
      <c r="G368" s="44" t="str">
        <f t="shared" si="1"/>
        <v/>
      </c>
      <c r="H368" s="36" t="n"/>
      <c r="I368" s="23" t="n"/>
      <c r="J368" s="36" t="n"/>
      <c r="K368" s="36" t="n"/>
      <c r="L368" s="44" t="str">
        <f t="shared" si="2"/>
        <v/>
      </c>
      <c r="M368" s="35" t="str">
        <f t="shared" si="3"/>
        <v/>
      </c>
      <c r="N368" s="35" t="str">
        <f t="shared" si="4"/>
        <v/>
      </c>
      <c r="O368" s="35" t="str">
        <f t="shared" si="5"/>
        <v/>
      </c>
      <c r="P368" s="35" t="str">
        <f t="shared" si="6"/>
        <v/>
      </c>
      <c r="Q368" s="35" t="str">
        <f t="shared" si="7"/>
        <v/>
      </c>
      <c r="R368" s="35" t="str">
        <f t="shared" si="8"/>
        <v/>
      </c>
      <c r="S368" s="35" t="str">
        <f t="shared" si="9"/>
        <v/>
      </c>
      <c r="T368" s="35" t="str">
        <f t="shared" si="10"/>
        <v/>
      </c>
      <c r="U368" s="35" t="str">
        <f t="shared" si="11"/>
        <v/>
      </c>
      <c r="V368" s="35" t="str">
        <f t="shared" si="12"/>
        <v/>
      </c>
      <c r="W368" s="77" t="str">
        <f t="shared" si="13"/>
        <v/>
      </c>
      <c r="X368" s="35" t="str">
        <f t="shared" si="14"/>
        <v/>
      </c>
      <c r="Y368" s="35" t="str">
        <f t="shared" si="15"/>
        <v/>
      </c>
      <c r="Z368" s="35" t="str">
        <f t="shared" si="16"/>
        <v/>
      </c>
      <c r="AA368" s="35" t="str">
        <f t="shared" si="17"/>
        <v/>
      </c>
      <c r="AB368" s="77">
        <f t="shared" si="29"/>
        <v>6336</v>
      </c>
      <c r="AC368" s="77">
        <f t="shared" si="30"/>
        <v>0</v>
      </c>
      <c r="AD368" s="77">
        <f t="shared" si="31"/>
        <v>0</v>
      </c>
      <c r="AE368" s="78" t="str">
        <f t="shared" si="18"/>
        <v/>
      </c>
      <c r="AF368" s="35" t="str">
        <f t="shared" si="19"/>
        <v/>
      </c>
      <c r="AG368" s="77" t="str">
        <f t="shared" si="20"/>
        <v/>
      </c>
      <c r="AH368" s="77" t="str">
        <f t="shared" si="21"/>
        <v/>
      </c>
      <c r="AI368" s="35">
        <f t="shared" si="22"/>
        <v>0</v>
      </c>
      <c r="AJ368" s="35">
        <f t="shared" si="23"/>
        <v>0</v>
      </c>
      <c r="AK368" s="35">
        <f t="shared" si="24"/>
        <v>0</v>
      </c>
      <c r="AL368" s="35">
        <f t="shared" si="25"/>
        <v>0</v>
      </c>
      <c r="AM368" s="35" t="n"/>
      <c r="AN368" s="44" t="str">
        <f t="shared" si="26"/>
        <v/>
      </c>
      <c r="AO368" s="44" t="str">
        <f t="shared" si="27"/>
        <v/>
      </c>
      <c r="AP368" s="35" t="str">
        <f>IF('DQE marché-cadre'!$D371="","",'DQE marché-cadre'!$D371)</f>
        <v/>
      </c>
      <c r="AQ368" s="35" t="str">
        <f>IF('DQE marché-cadre'!$E371="","",'DQE marché-cadre'!$E371)</f>
        <v/>
      </c>
      <c r="AR368" s="77" t="str">
        <f>DQE!$F371</f>
        <v/>
      </c>
      <c r="AS368" s="77" t="str">
        <f>BPDE!$G371</f>
        <v/>
      </c>
      <c r="AT368" s="35" t="str">
        <f t="shared" si="28"/>
        <v/>
      </c>
    </row>
    <row r="369">
      <c r="A369" s="35" t="str">
        <f>IF(BPU!$A372="","",BPU!$A372)</f>
        <v/>
      </c>
      <c r="B369" s="44" t="str">
        <f>IF(BPU!$B372="","",BPU!$B372)</f>
        <v/>
      </c>
      <c r="C369" s="35" t="str">
        <f>IF(BPU!$C372="","",BPU!$C372)</f>
        <v/>
      </c>
      <c r="D369" s="44" t="str">
        <f>IF(DQE!$D372="","",DQE!$D372)</f>
        <v/>
      </c>
      <c r="E369" s="37" t="str">
        <f>IF(BPU!$D372="","",BPU!$D372)</f>
        <v/>
      </c>
      <c r="F369" s="35" t="str">
        <f t="shared" si="0"/>
        <v/>
      </c>
      <c r="G369" s="44" t="str">
        <f t="shared" si="1"/>
        <v/>
      </c>
      <c r="H369" s="36" t="n"/>
      <c r="I369" s="23" t="n"/>
      <c r="J369" s="36" t="n"/>
      <c r="K369" s="36" t="n"/>
      <c r="L369" s="44" t="str">
        <f t="shared" si="2"/>
        <v/>
      </c>
      <c r="M369" s="35" t="str">
        <f t="shared" si="3"/>
        <v/>
      </c>
      <c r="N369" s="35" t="str">
        <f t="shared" si="4"/>
        <v/>
      </c>
      <c r="O369" s="35" t="str">
        <f t="shared" si="5"/>
        <v/>
      </c>
      <c r="P369" s="35" t="str">
        <f t="shared" si="6"/>
        <v/>
      </c>
      <c r="Q369" s="35" t="str">
        <f t="shared" si="7"/>
        <v/>
      </c>
      <c r="R369" s="35" t="str">
        <f t="shared" si="8"/>
        <v/>
      </c>
      <c r="S369" s="35" t="str">
        <f t="shared" si="9"/>
        <v/>
      </c>
      <c r="T369" s="35" t="str">
        <f t="shared" si="10"/>
        <v/>
      </c>
      <c r="U369" s="35" t="str">
        <f t="shared" si="11"/>
        <v/>
      </c>
      <c r="V369" s="35" t="str">
        <f t="shared" si="12"/>
        <v/>
      </c>
      <c r="W369" s="77" t="str">
        <f t="shared" si="13"/>
        <v/>
      </c>
      <c r="X369" s="35" t="str">
        <f t="shared" si="14"/>
        <v/>
      </c>
      <c r="Y369" s="35" t="str">
        <f t="shared" si="15"/>
        <v/>
      </c>
      <c r="Z369" s="35" t="str">
        <f t="shared" si="16"/>
        <v/>
      </c>
      <c r="AA369" s="35" t="str">
        <f t="shared" si="17"/>
        <v/>
      </c>
      <c r="AB369" s="77">
        <f t="shared" si="29"/>
        <v>6336</v>
      </c>
      <c r="AC369" s="77">
        <f t="shared" si="30"/>
        <v>0</v>
      </c>
      <c r="AD369" s="77">
        <f t="shared" si="31"/>
        <v>0</v>
      </c>
      <c r="AE369" s="78" t="str">
        <f t="shared" si="18"/>
        <v/>
      </c>
      <c r="AF369" s="35" t="str">
        <f t="shared" si="19"/>
        <v/>
      </c>
      <c r="AG369" s="77" t="str">
        <f t="shared" si="20"/>
        <v/>
      </c>
      <c r="AH369" s="77" t="str">
        <f t="shared" si="21"/>
        <v/>
      </c>
      <c r="AI369" s="35">
        <f t="shared" si="22"/>
        <v>0</v>
      </c>
      <c r="AJ369" s="35">
        <f t="shared" si="23"/>
        <v>0</v>
      </c>
      <c r="AK369" s="35">
        <f t="shared" si="24"/>
        <v>0</v>
      </c>
      <c r="AL369" s="35">
        <f t="shared" si="25"/>
        <v>0</v>
      </c>
      <c r="AM369" s="35" t="n"/>
      <c r="AN369" s="44" t="str">
        <f t="shared" si="26"/>
        <v/>
      </c>
      <c r="AO369" s="44" t="str">
        <f t="shared" si="27"/>
        <v/>
      </c>
      <c r="AP369" s="35" t="str">
        <f>IF('DQE marché-cadre'!$D372="","",'DQE marché-cadre'!$D372)</f>
        <v/>
      </c>
      <c r="AQ369" s="35" t="str">
        <f>IF('DQE marché-cadre'!$E372="","",'DQE marché-cadre'!$E372)</f>
        <v/>
      </c>
      <c r="AR369" s="77" t="str">
        <f>DQE!$F372</f>
        <v/>
      </c>
      <c r="AS369" s="77" t="str">
        <f>BPDE!$G372</f>
        <v/>
      </c>
      <c r="AT369" s="35" t="str">
        <f t="shared" si="28"/>
        <v/>
      </c>
    </row>
    <row r="370">
      <c r="A370" s="35" t="str">
        <f>IF(BPU!$A373="","",BPU!$A373)</f>
        <v/>
      </c>
      <c r="B370" s="44" t="str">
        <f>IF(BPU!$B373="","",BPU!$B373)</f>
        <v/>
      </c>
      <c r="C370" s="35" t="str">
        <f>IF(BPU!$C373="","",BPU!$C373)</f>
        <v/>
      </c>
      <c r="D370" s="44" t="str">
        <f>IF(DQE!$D373="","",DQE!$D373)</f>
        <v/>
      </c>
      <c r="E370" s="37" t="str">
        <f>IF(BPU!$D373="","",BPU!$D373)</f>
        <v/>
      </c>
      <c r="F370" s="35" t="str">
        <f t="shared" si="0"/>
        <v/>
      </c>
      <c r="G370" s="44" t="str">
        <f t="shared" si="1"/>
        <v/>
      </c>
      <c r="H370" s="36" t="n"/>
      <c r="I370" s="23" t="n"/>
      <c r="J370" s="36" t="n"/>
      <c r="K370" s="36" t="n"/>
      <c r="L370" s="44" t="str">
        <f t="shared" si="2"/>
        <v/>
      </c>
      <c r="M370" s="35" t="str">
        <f t="shared" si="3"/>
        <v/>
      </c>
      <c r="N370" s="35" t="str">
        <f t="shared" si="4"/>
        <v/>
      </c>
      <c r="O370" s="35" t="str">
        <f t="shared" si="5"/>
        <v/>
      </c>
      <c r="P370" s="35" t="str">
        <f t="shared" si="6"/>
        <v/>
      </c>
      <c r="Q370" s="35" t="str">
        <f t="shared" si="7"/>
        <v/>
      </c>
      <c r="R370" s="35" t="str">
        <f t="shared" si="8"/>
        <v/>
      </c>
      <c r="S370" s="35" t="str">
        <f t="shared" si="9"/>
        <v/>
      </c>
      <c r="T370" s="35" t="str">
        <f t="shared" si="10"/>
        <v/>
      </c>
      <c r="U370" s="35" t="str">
        <f t="shared" si="11"/>
        <v/>
      </c>
      <c r="V370" s="35" t="str">
        <f t="shared" si="12"/>
        <v/>
      </c>
      <c r="W370" s="77" t="str">
        <f t="shared" si="13"/>
        <v/>
      </c>
      <c r="X370" s="35" t="str">
        <f t="shared" si="14"/>
        <v/>
      </c>
      <c r="Y370" s="35" t="str">
        <f t="shared" si="15"/>
        <v/>
      </c>
      <c r="Z370" s="35" t="str">
        <f t="shared" si="16"/>
        <v/>
      </c>
      <c r="AA370" s="35" t="str">
        <f t="shared" si="17"/>
        <v/>
      </c>
      <c r="AB370" s="77">
        <f t="shared" si="29"/>
        <v>6336</v>
      </c>
      <c r="AC370" s="77">
        <f t="shared" si="30"/>
        <v>0</v>
      </c>
      <c r="AD370" s="77">
        <f t="shared" si="31"/>
        <v>0</v>
      </c>
      <c r="AE370" s="78" t="str">
        <f t="shared" si="18"/>
        <v/>
      </c>
      <c r="AF370" s="35" t="str">
        <f t="shared" si="19"/>
        <v/>
      </c>
      <c r="AG370" s="77" t="str">
        <f t="shared" si="20"/>
        <v/>
      </c>
      <c r="AH370" s="77" t="str">
        <f t="shared" si="21"/>
        <v/>
      </c>
      <c r="AI370" s="35">
        <f t="shared" si="22"/>
        <v>0</v>
      </c>
      <c r="AJ370" s="35">
        <f t="shared" si="23"/>
        <v>0</v>
      </c>
      <c r="AK370" s="35">
        <f t="shared" si="24"/>
        <v>0</v>
      </c>
      <c r="AL370" s="35">
        <f t="shared" si="25"/>
        <v>0</v>
      </c>
      <c r="AM370" s="35" t="n"/>
      <c r="AN370" s="44" t="str">
        <f t="shared" si="26"/>
        <v/>
      </c>
      <c r="AO370" s="44" t="str">
        <f t="shared" si="27"/>
        <v/>
      </c>
      <c r="AP370" s="35" t="str">
        <f>IF('DQE marché-cadre'!$D373="","",'DQE marché-cadre'!$D373)</f>
        <v/>
      </c>
      <c r="AQ370" s="35" t="str">
        <f>IF('DQE marché-cadre'!$E373="","",'DQE marché-cadre'!$E373)</f>
        <v/>
      </c>
      <c r="AR370" s="77" t="str">
        <f>DQE!$F373</f>
        <v/>
      </c>
      <c r="AS370" s="77" t="str">
        <f>BPDE!$G373</f>
        <v/>
      </c>
      <c r="AT370" s="35" t="str">
        <f t="shared" si="28"/>
        <v/>
      </c>
    </row>
    <row r="371">
      <c r="A371" s="35" t="str">
        <f>IF(BPU!$A374="","",BPU!$A374)</f>
        <v/>
      </c>
      <c r="B371" s="44" t="str">
        <f>IF(BPU!$B374="","",BPU!$B374)</f>
        <v/>
      </c>
      <c r="C371" s="35" t="str">
        <f>IF(BPU!$C374="","",BPU!$C374)</f>
        <v/>
      </c>
      <c r="D371" s="44" t="str">
        <f>IF(DQE!$D374="","",DQE!$D374)</f>
        <v/>
      </c>
      <c r="E371" s="37" t="str">
        <f>IF(BPU!$D374="","",BPU!$D374)</f>
        <v/>
      </c>
      <c r="F371" s="35" t="str">
        <f t="shared" si="0"/>
        <v/>
      </c>
      <c r="G371" s="44" t="str">
        <f t="shared" si="1"/>
        <v/>
      </c>
      <c r="H371" s="36" t="n"/>
      <c r="I371" s="23" t="n"/>
      <c r="J371" s="36" t="n"/>
      <c r="K371" s="36" t="n"/>
      <c r="L371" s="44" t="str">
        <f t="shared" si="2"/>
        <v/>
      </c>
      <c r="M371" s="35" t="str">
        <f t="shared" si="3"/>
        <v/>
      </c>
      <c r="N371" s="35" t="str">
        <f t="shared" si="4"/>
        <v/>
      </c>
      <c r="O371" s="35" t="str">
        <f t="shared" si="5"/>
        <v/>
      </c>
      <c r="P371" s="35" t="str">
        <f t="shared" si="6"/>
        <v/>
      </c>
      <c r="Q371" s="35" t="str">
        <f t="shared" si="7"/>
        <v/>
      </c>
      <c r="R371" s="35" t="str">
        <f t="shared" si="8"/>
        <v/>
      </c>
      <c r="S371" s="35" t="str">
        <f t="shared" si="9"/>
        <v/>
      </c>
      <c r="T371" s="35" t="str">
        <f t="shared" si="10"/>
        <v/>
      </c>
      <c r="U371" s="35" t="str">
        <f t="shared" si="11"/>
        <v/>
      </c>
      <c r="V371" s="35" t="str">
        <f t="shared" si="12"/>
        <v/>
      </c>
      <c r="W371" s="77" t="str">
        <f t="shared" si="13"/>
        <v/>
      </c>
      <c r="X371" s="35" t="str">
        <f t="shared" si="14"/>
        <v/>
      </c>
      <c r="Y371" s="35" t="str">
        <f t="shared" si="15"/>
        <v/>
      </c>
      <c r="Z371" s="35" t="str">
        <f t="shared" si="16"/>
        <v/>
      </c>
      <c r="AA371" s="35" t="str">
        <f t="shared" si="17"/>
        <v/>
      </c>
      <c r="AB371" s="77">
        <f t="shared" si="29"/>
        <v>6336</v>
      </c>
      <c r="AC371" s="77">
        <f t="shared" si="30"/>
        <v>0</v>
      </c>
      <c r="AD371" s="77">
        <f t="shared" si="31"/>
        <v>0</v>
      </c>
      <c r="AE371" s="78" t="str">
        <f t="shared" si="18"/>
        <v/>
      </c>
      <c r="AF371" s="35" t="str">
        <f t="shared" si="19"/>
        <v/>
      </c>
      <c r="AG371" s="77" t="str">
        <f t="shared" si="20"/>
        <v/>
      </c>
      <c r="AH371" s="77" t="str">
        <f t="shared" si="21"/>
        <v/>
      </c>
      <c r="AI371" s="35">
        <f t="shared" si="22"/>
        <v>0</v>
      </c>
      <c r="AJ371" s="35">
        <f t="shared" si="23"/>
        <v>0</v>
      </c>
      <c r="AK371" s="35">
        <f t="shared" si="24"/>
        <v>0</v>
      </c>
      <c r="AL371" s="35">
        <f t="shared" si="25"/>
        <v>0</v>
      </c>
      <c r="AM371" s="35" t="n"/>
      <c r="AN371" s="44" t="str">
        <f t="shared" si="26"/>
        <v/>
      </c>
      <c r="AO371" s="44" t="str">
        <f t="shared" si="27"/>
        <v/>
      </c>
      <c r="AP371" s="35" t="str">
        <f>IF('DQE marché-cadre'!$D374="","",'DQE marché-cadre'!$D374)</f>
        <v/>
      </c>
      <c r="AQ371" s="35" t="str">
        <f>IF('DQE marché-cadre'!$E374="","",'DQE marché-cadre'!$E374)</f>
        <v/>
      </c>
      <c r="AR371" s="77" t="str">
        <f>DQE!$F374</f>
        <v/>
      </c>
      <c r="AS371" s="77" t="str">
        <f>BPDE!$G374</f>
        <v/>
      </c>
      <c r="AT371" s="35" t="str">
        <f t="shared" si="28"/>
        <v/>
      </c>
    </row>
    <row r="372">
      <c r="A372" s="35" t="str">
        <f>IF(BPU!$A375="","",BPU!$A375)</f>
        <v/>
      </c>
      <c r="B372" s="44" t="str">
        <f>IF(BPU!$B375="","",BPU!$B375)</f>
        <v/>
      </c>
      <c r="C372" s="35" t="str">
        <f>IF(BPU!$C375="","",BPU!$C375)</f>
        <v/>
      </c>
      <c r="D372" s="44" t="str">
        <f>IF(DQE!$D375="","",DQE!$D375)</f>
        <v/>
      </c>
      <c r="E372" s="37" t="str">
        <f>IF(BPU!$D375="","",BPU!$D375)</f>
        <v/>
      </c>
      <c r="F372" s="35" t="str">
        <f t="shared" si="0"/>
        <v/>
      </c>
      <c r="G372" s="44" t="str">
        <f t="shared" si="1"/>
        <v/>
      </c>
      <c r="H372" s="36" t="n"/>
      <c r="I372" s="23" t="n"/>
      <c r="J372" s="36" t="n"/>
      <c r="K372" s="36" t="n"/>
      <c r="L372" s="44" t="str">
        <f t="shared" si="2"/>
        <v/>
      </c>
      <c r="M372" s="35" t="str">
        <f t="shared" si="3"/>
        <v/>
      </c>
      <c r="N372" s="35" t="str">
        <f t="shared" si="4"/>
        <v/>
      </c>
      <c r="O372" s="35" t="str">
        <f t="shared" si="5"/>
        <v/>
      </c>
      <c r="P372" s="35" t="str">
        <f t="shared" si="6"/>
        <v/>
      </c>
      <c r="Q372" s="35" t="str">
        <f t="shared" si="7"/>
        <v/>
      </c>
      <c r="R372" s="35" t="str">
        <f t="shared" si="8"/>
        <v/>
      </c>
      <c r="S372" s="35" t="str">
        <f t="shared" si="9"/>
        <v/>
      </c>
      <c r="T372" s="35" t="str">
        <f t="shared" si="10"/>
        <v/>
      </c>
      <c r="U372" s="35" t="str">
        <f t="shared" si="11"/>
        <v/>
      </c>
      <c r="V372" s="35" t="str">
        <f t="shared" si="12"/>
        <v/>
      </c>
      <c r="W372" s="77" t="str">
        <f t="shared" si="13"/>
        <v/>
      </c>
      <c r="X372" s="35" t="str">
        <f t="shared" si="14"/>
        <v/>
      </c>
      <c r="Y372" s="35" t="str">
        <f t="shared" si="15"/>
        <v/>
      </c>
      <c r="Z372" s="35" t="str">
        <f t="shared" si="16"/>
        <v/>
      </c>
      <c r="AA372" s="35" t="str">
        <f t="shared" si="17"/>
        <v/>
      </c>
      <c r="AB372" s="77">
        <f t="shared" si="29"/>
        <v>6336</v>
      </c>
      <c r="AC372" s="77">
        <f t="shared" si="30"/>
        <v>0</v>
      </c>
      <c r="AD372" s="77">
        <f t="shared" si="31"/>
        <v>0</v>
      </c>
      <c r="AE372" s="78" t="str">
        <f t="shared" si="18"/>
        <v/>
      </c>
      <c r="AF372" s="35" t="str">
        <f t="shared" si="19"/>
        <v/>
      </c>
      <c r="AG372" s="77" t="str">
        <f t="shared" si="20"/>
        <v/>
      </c>
      <c r="AH372" s="77" t="str">
        <f t="shared" si="21"/>
        <v/>
      </c>
      <c r="AI372" s="35">
        <f t="shared" si="22"/>
        <v>0</v>
      </c>
      <c r="AJ372" s="35">
        <f t="shared" si="23"/>
        <v>0</v>
      </c>
      <c r="AK372" s="35">
        <f t="shared" si="24"/>
        <v>0</v>
      </c>
      <c r="AL372" s="35">
        <f t="shared" si="25"/>
        <v>0</v>
      </c>
      <c r="AM372" s="35" t="n"/>
      <c r="AN372" s="44" t="str">
        <f t="shared" si="26"/>
        <v/>
      </c>
      <c r="AO372" s="44" t="str">
        <f t="shared" si="27"/>
        <v/>
      </c>
      <c r="AP372" s="35" t="str">
        <f>IF('DQE marché-cadre'!$D375="","",'DQE marché-cadre'!$D375)</f>
        <v/>
      </c>
      <c r="AQ372" s="35" t="str">
        <f>IF('DQE marché-cadre'!$E375="","",'DQE marché-cadre'!$E375)</f>
        <v/>
      </c>
      <c r="AR372" s="77" t="str">
        <f>DQE!$F375</f>
        <v/>
      </c>
      <c r="AS372" s="77" t="str">
        <f>BPDE!$G375</f>
        <v/>
      </c>
      <c r="AT372" s="35" t="str">
        <f t="shared" si="28"/>
        <v/>
      </c>
    </row>
    <row r="373">
      <c r="A373" s="35" t="str">
        <f>IF(BPU!$A376="","",BPU!$A376)</f>
        <v/>
      </c>
      <c r="B373" s="44" t="str">
        <f>IF(BPU!$B376="","",BPU!$B376)</f>
        <v/>
      </c>
      <c r="C373" s="35" t="str">
        <f>IF(BPU!$C376="","",BPU!$C376)</f>
        <v/>
      </c>
      <c r="D373" s="44" t="str">
        <f>IF(DQE!$D376="","",DQE!$D376)</f>
        <v/>
      </c>
      <c r="E373" s="37" t="str">
        <f>IF(BPU!$D376="","",BPU!$D376)</f>
        <v/>
      </c>
      <c r="F373" s="35" t="str">
        <f t="shared" si="0"/>
        <v/>
      </c>
      <c r="G373" s="44" t="str">
        <f t="shared" si="1"/>
        <v/>
      </c>
      <c r="H373" s="36" t="n"/>
      <c r="I373" s="23" t="n"/>
      <c r="J373" s="36" t="n"/>
      <c r="K373" s="36" t="n"/>
      <c r="L373" s="44" t="str">
        <f t="shared" si="2"/>
        <v/>
      </c>
      <c r="M373" s="35" t="str">
        <f t="shared" si="3"/>
        <v/>
      </c>
      <c r="N373" s="35" t="str">
        <f t="shared" si="4"/>
        <v/>
      </c>
      <c r="O373" s="35" t="str">
        <f t="shared" si="5"/>
        <v/>
      </c>
      <c r="P373" s="35" t="str">
        <f t="shared" si="6"/>
        <v/>
      </c>
      <c r="Q373" s="35" t="str">
        <f t="shared" si="7"/>
        <v/>
      </c>
      <c r="R373" s="35" t="str">
        <f t="shared" si="8"/>
        <v/>
      </c>
      <c r="S373" s="35" t="str">
        <f t="shared" si="9"/>
        <v/>
      </c>
      <c r="T373" s="35" t="str">
        <f t="shared" si="10"/>
        <v/>
      </c>
      <c r="U373" s="35" t="str">
        <f t="shared" si="11"/>
        <v/>
      </c>
      <c r="V373" s="35" t="str">
        <f t="shared" si="12"/>
        <v/>
      </c>
      <c r="W373" s="77" t="str">
        <f t="shared" si="13"/>
        <v/>
      </c>
      <c r="X373" s="35" t="str">
        <f t="shared" si="14"/>
        <v/>
      </c>
      <c r="Y373" s="35" t="str">
        <f t="shared" si="15"/>
        <v/>
      </c>
      <c r="Z373" s="35" t="str">
        <f t="shared" si="16"/>
        <v/>
      </c>
      <c r="AA373" s="35" t="str">
        <f t="shared" si="17"/>
        <v/>
      </c>
      <c r="AB373" s="77">
        <f t="shared" si="29"/>
        <v>6336</v>
      </c>
      <c r="AC373" s="77">
        <f t="shared" si="30"/>
        <v>0</v>
      </c>
      <c r="AD373" s="77">
        <f t="shared" si="31"/>
        <v>0</v>
      </c>
      <c r="AE373" s="78" t="str">
        <f t="shared" si="18"/>
        <v/>
      </c>
      <c r="AF373" s="35" t="str">
        <f t="shared" si="19"/>
        <v/>
      </c>
      <c r="AG373" s="77" t="str">
        <f t="shared" si="20"/>
        <v/>
      </c>
      <c r="AH373" s="77" t="str">
        <f t="shared" si="21"/>
        <v/>
      </c>
      <c r="AI373" s="35">
        <f t="shared" si="22"/>
        <v>0</v>
      </c>
      <c r="AJ373" s="35">
        <f t="shared" si="23"/>
        <v>0</v>
      </c>
      <c r="AK373" s="35">
        <f t="shared" si="24"/>
        <v>0</v>
      </c>
      <c r="AL373" s="35">
        <f t="shared" si="25"/>
        <v>0</v>
      </c>
      <c r="AM373" s="35" t="n"/>
      <c r="AN373" s="44" t="str">
        <f t="shared" si="26"/>
        <v/>
      </c>
      <c r="AO373" s="44" t="str">
        <f t="shared" si="27"/>
        <v/>
      </c>
      <c r="AP373" s="35" t="str">
        <f>IF('DQE marché-cadre'!$D376="","",'DQE marché-cadre'!$D376)</f>
        <v/>
      </c>
      <c r="AQ373" s="35" t="str">
        <f>IF('DQE marché-cadre'!$E376="","",'DQE marché-cadre'!$E376)</f>
        <v/>
      </c>
      <c r="AR373" s="77" t="str">
        <f>DQE!$F376</f>
        <v/>
      </c>
      <c r="AS373" s="77" t="str">
        <f>BPDE!$G376</f>
        <v/>
      </c>
      <c r="AT373" s="35" t="str">
        <f t="shared" si="28"/>
        <v/>
      </c>
    </row>
    <row r="374">
      <c r="A374" s="35" t="str">
        <f>IF(BPU!$A377="","",BPU!$A377)</f>
        <v/>
      </c>
      <c r="B374" s="44" t="str">
        <f>IF(BPU!$B377="","",BPU!$B377)</f>
        <v/>
      </c>
      <c r="C374" s="35" t="str">
        <f>IF(BPU!$C377="","",BPU!$C377)</f>
        <v/>
      </c>
      <c r="D374" s="44" t="str">
        <f>IF(DQE!$D377="","",DQE!$D377)</f>
        <v/>
      </c>
      <c r="E374" s="37" t="str">
        <f>IF(BPU!$D377="","",BPU!$D377)</f>
        <v/>
      </c>
      <c r="F374" s="35" t="str">
        <f t="shared" si="0"/>
        <v/>
      </c>
      <c r="G374" s="44" t="str">
        <f t="shared" si="1"/>
        <v/>
      </c>
      <c r="H374" s="36" t="n"/>
      <c r="I374" s="23" t="n"/>
      <c r="J374" s="36" t="n"/>
      <c r="K374" s="36" t="n"/>
      <c r="L374" s="44" t="str">
        <f t="shared" si="2"/>
        <v/>
      </c>
      <c r="M374" s="35" t="str">
        <f t="shared" si="3"/>
        <v/>
      </c>
      <c r="N374" s="35" t="str">
        <f t="shared" si="4"/>
        <v/>
      </c>
      <c r="O374" s="35" t="str">
        <f t="shared" si="5"/>
        <v/>
      </c>
      <c r="P374" s="35" t="str">
        <f t="shared" si="6"/>
        <v/>
      </c>
      <c r="Q374" s="35" t="str">
        <f t="shared" si="7"/>
        <v/>
      </c>
      <c r="R374" s="35" t="str">
        <f t="shared" si="8"/>
        <v/>
      </c>
      <c r="S374" s="35" t="str">
        <f t="shared" si="9"/>
        <v/>
      </c>
      <c r="T374" s="35" t="str">
        <f t="shared" si="10"/>
        <v/>
      </c>
      <c r="U374" s="35" t="str">
        <f t="shared" si="11"/>
        <v/>
      </c>
      <c r="V374" s="35" t="str">
        <f t="shared" si="12"/>
        <v/>
      </c>
      <c r="W374" s="77" t="str">
        <f t="shared" si="13"/>
        <v/>
      </c>
      <c r="X374" s="35" t="str">
        <f t="shared" si="14"/>
        <v/>
      </c>
      <c r="Y374" s="35" t="str">
        <f t="shared" si="15"/>
        <v/>
      </c>
      <c r="Z374" s="35" t="str">
        <f t="shared" si="16"/>
        <v/>
      </c>
      <c r="AA374" s="35" t="str">
        <f t="shared" si="17"/>
        <v/>
      </c>
      <c r="AB374" s="77">
        <f t="shared" si="29"/>
        <v>6336</v>
      </c>
      <c r="AC374" s="77">
        <f t="shared" si="30"/>
        <v>0</v>
      </c>
      <c r="AD374" s="77">
        <f t="shared" si="31"/>
        <v>0</v>
      </c>
      <c r="AE374" s="78" t="str">
        <f t="shared" si="18"/>
        <v/>
      </c>
      <c r="AF374" s="35" t="str">
        <f t="shared" si="19"/>
        <v/>
      </c>
      <c r="AG374" s="77" t="str">
        <f t="shared" si="20"/>
        <v/>
      </c>
      <c r="AH374" s="77" t="str">
        <f t="shared" si="21"/>
        <v/>
      </c>
      <c r="AI374" s="35">
        <f t="shared" si="22"/>
        <v>0</v>
      </c>
      <c r="AJ374" s="35">
        <f t="shared" si="23"/>
        <v>0</v>
      </c>
      <c r="AK374" s="35">
        <f t="shared" si="24"/>
        <v>0</v>
      </c>
      <c r="AL374" s="35">
        <f t="shared" si="25"/>
        <v>0</v>
      </c>
      <c r="AM374" s="35" t="n"/>
      <c r="AN374" s="44" t="str">
        <f t="shared" si="26"/>
        <v/>
      </c>
      <c r="AO374" s="44" t="str">
        <f t="shared" si="27"/>
        <v/>
      </c>
      <c r="AP374" s="35" t="str">
        <f>IF('DQE marché-cadre'!$D377="","",'DQE marché-cadre'!$D377)</f>
        <v/>
      </c>
      <c r="AQ374" s="35" t="str">
        <f>IF('DQE marché-cadre'!$E377="","",'DQE marché-cadre'!$E377)</f>
        <v/>
      </c>
      <c r="AR374" s="77" t="str">
        <f>DQE!$F377</f>
        <v/>
      </c>
      <c r="AS374" s="77" t="str">
        <f>BPDE!$G377</f>
        <v/>
      </c>
      <c r="AT374" s="35" t="str">
        <f t="shared" si="28"/>
        <v/>
      </c>
    </row>
    <row r="375">
      <c r="A375" s="35" t="str">
        <f>IF(BPU!$A378="","",BPU!$A378)</f>
        <v/>
      </c>
      <c r="B375" s="44" t="str">
        <f>IF(BPU!$B378="","",BPU!$B378)</f>
        <v/>
      </c>
      <c r="C375" s="35" t="str">
        <f>IF(BPU!$C378="","",BPU!$C378)</f>
        <v/>
      </c>
      <c r="D375" s="44" t="str">
        <f>IF(DQE!$D378="","",DQE!$D378)</f>
        <v/>
      </c>
      <c r="E375" s="37" t="str">
        <f>IF(BPU!$D378="","",BPU!$D378)</f>
        <v/>
      </c>
      <c r="F375" s="35" t="str">
        <f t="shared" si="0"/>
        <v/>
      </c>
      <c r="G375" s="44" t="str">
        <f t="shared" si="1"/>
        <v/>
      </c>
      <c r="H375" s="36" t="n"/>
      <c r="I375" s="23" t="n"/>
      <c r="J375" s="36" t="n"/>
      <c r="K375" s="36" t="n"/>
      <c r="L375" s="44" t="str">
        <f t="shared" si="2"/>
        <v/>
      </c>
      <c r="M375" s="35" t="str">
        <f t="shared" si="3"/>
        <v/>
      </c>
      <c r="N375" s="35" t="str">
        <f t="shared" si="4"/>
        <v/>
      </c>
      <c r="O375" s="35" t="str">
        <f t="shared" si="5"/>
        <v/>
      </c>
      <c r="P375" s="35" t="str">
        <f t="shared" si="6"/>
        <v/>
      </c>
      <c r="Q375" s="35" t="str">
        <f t="shared" si="7"/>
        <v/>
      </c>
      <c r="R375" s="35" t="str">
        <f t="shared" si="8"/>
        <v/>
      </c>
      <c r="S375" s="35" t="str">
        <f t="shared" si="9"/>
        <v/>
      </c>
      <c r="T375" s="35" t="str">
        <f t="shared" si="10"/>
        <v/>
      </c>
      <c r="U375" s="35" t="str">
        <f t="shared" si="11"/>
        <v/>
      </c>
      <c r="V375" s="35" t="str">
        <f t="shared" si="12"/>
        <v/>
      </c>
      <c r="W375" s="77" t="str">
        <f t="shared" si="13"/>
        <v/>
      </c>
      <c r="X375" s="35" t="str">
        <f t="shared" si="14"/>
        <v/>
      </c>
      <c r="Y375" s="35" t="str">
        <f t="shared" si="15"/>
        <v/>
      </c>
      <c r="Z375" s="35" t="str">
        <f t="shared" si="16"/>
        <v/>
      </c>
      <c r="AA375" s="35" t="str">
        <f t="shared" si="17"/>
        <v/>
      </c>
      <c r="AB375" s="77">
        <f t="shared" si="29"/>
        <v>6336</v>
      </c>
      <c r="AC375" s="77">
        <f t="shared" si="30"/>
        <v>0</v>
      </c>
      <c r="AD375" s="77">
        <f t="shared" si="31"/>
        <v>0</v>
      </c>
      <c r="AE375" s="78" t="str">
        <f t="shared" si="18"/>
        <v/>
      </c>
      <c r="AF375" s="35" t="str">
        <f t="shared" si="19"/>
        <v/>
      </c>
      <c r="AG375" s="77" t="str">
        <f t="shared" si="20"/>
        <v/>
      </c>
      <c r="AH375" s="77" t="str">
        <f t="shared" si="21"/>
        <v/>
      </c>
      <c r="AI375" s="35">
        <f t="shared" si="22"/>
        <v>0</v>
      </c>
      <c r="AJ375" s="35">
        <f t="shared" si="23"/>
        <v>0</v>
      </c>
      <c r="AK375" s="35">
        <f t="shared" si="24"/>
        <v>0</v>
      </c>
      <c r="AL375" s="35">
        <f t="shared" si="25"/>
        <v>0</v>
      </c>
      <c r="AM375" s="35" t="n"/>
      <c r="AN375" s="44" t="str">
        <f t="shared" si="26"/>
        <v/>
      </c>
      <c r="AO375" s="44" t="str">
        <f t="shared" si="27"/>
        <v/>
      </c>
      <c r="AP375" s="35" t="str">
        <f>IF('DQE marché-cadre'!$D378="","",'DQE marché-cadre'!$D378)</f>
        <v/>
      </c>
      <c r="AQ375" s="35" t="str">
        <f>IF('DQE marché-cadre'!$E378="","",'DQE marché-cadre'!$E378)</f>
        <v/>
      </c>
      <c r="AR375" s="77" t="str">
        <f>DQE!$F378</f>
        <v/>
      </c>
      <c r="AS375" s="77" t="str">
        <f>BPDE!$G378</f>
        <v/>
      </c>
      <c r="AT375" s="35" t="str">
        <f t="shared" si="28"/>
        <v/>
      </c>
    </row>
    <row r="376">
      <c r="A376" s="35" t="str">
        <f>IF(BPU!$A379="","",BPU!$A379)</f>
        <v/>
      </c>
      <c r="B376" s="44" t="str">
        <f>IF(BPU!$B379="","",BPU!$B379)</f>
        <v/>
      </c>
      <c r="C376" s="35" t="str">
        <f>IF(BPU!$C379="","",BPU!$C379)</f>
        <v/>
      </c>
      <c r="D376" s="44" t="str">
        <f>IF(DQE!$D379="","",DQE!$D379)</f>
        <v/>
      </c>
      <c r="E376" s="37" t="str">
        <f>IF(BPU!$D379="","",BPU!$D379)</f>
        <v/>
      </c>
      <c r="F376" s="35" t="str">
        <f t="shared" si="0"/>
        <v/>
      </c>
      <c r="G376" s="44" t="str">
        <f t="shared" si="1"/>
        <v/>
      </c>
      <c r="H376" s="36" t="n"/>
      <c r="I376" s="23" t="n"/>
      <c r="J376" s="36" t="n"/>
      <c r="K376" s="36" t="n"/>
      <c r="L376" s="44" t="str">
        <f t="shared" si="2"/>
        <v/>
      </c>
      <c r="M376" s="35" t="str">
        <f t="shared" si="3"/>
        <v/>
      </c>
      <c r="N376" s="35" t="str">
        <f t="shared" si="4"/>
        <v/>
      </c>
      <c r="O376" s="35" t="str">
        <f t="shared" si="5"/>
        <v/>
      </c>
      <c r="P376" s="35" t="str">
        <f t="shared" si="6"/>
        <v/>
      </c>
      <c r="Q376" s="35" t="str">
        <f t="shared" si="7"/>
        <v/>
      </c>
      <c r="R376" s="35" t="str">
        <f t="shared" si="8"/>
        <v/>
      </c>
      <c r="S376" s="35" t="str">
        <f t="shared" si="9"/>
        <v/>
      </c>
      <c r="T376" s="35" t="str">
        <f t="shared" si="10"/>
        <v/>
      </c>
      <c r="U376" s="35" t="str">
        <f t="shared" si="11"/>
        <v/>
      </c>
      <c r="V376" s="35" t="str">
        <f t="shared" si="12"/>
        <v/>
      </c>
      <c r="W376" s="77" t="str">
        <f t="shared" si="13"/>
        <v/>
      </c>
      <c r="X376" s="35" t="str">
        <f t="shared" si="14"/>
        <v/>
      </c>
      <c r="Y376" s="35" t="str">
        <f t="shared" si="15"/>
        <v/>
      </c>
      <c r="Z376" s="35" t="str">
        <f t="shared" si="16"/>
        <v/>
      </c>
      <c r="AA376" s="35" t="str">
        <f t="shared" si="17"/>
        <v/>
      </c>
      <c r="AB376" s="77">
        <f t="shared" si="29"/>
        <v>6336</v>
      </c>
      <c r="AC376" s="77">
        <f t="shared" si="30"/>
        <v>0</v>
      </c>
      <c r="AD376" s="77">
        <f t="shared" si="31"/>
        <v>0</v>
      </c>
      <c r="AE376" s="78" t="str">
        <f t="shared" si="18"/>
        <v/>
      </c>
      <c r="AF376" s="35" t="str">
        <f t="shared" si="19"/>
        <v/>
      </c>
      <c r="AG376" s="77" t="str">
        <f t="shared" si="20"/>
        <v/>
      </c>
      <c r="AH376" s="77" t="str">
        <f t="shared" si="21"/>
        <v/>
      </c>
      <c r="AI376" s="35">
        <f t="shared" si="22"/>
        <v>0</v>
      </c>
      <c r="AJ376" s="35">
        <f t="shared" si="23"/>
        <v>0</v>
      </c>
      <c r="AK376" s="35">
        <f t="shared" si="24"/>
        <v>0</v>
      </c>
      <c r="AL376" s="35">
        <f t="shared" si="25"/>
        <v>0</v>
      </c>
      <c r="AM376" s="35" t="n"/>
      <c r="AN376" s="44" t="str">
        <f t="shared" si="26"/>
        <v/>
      </c>
      <c r="AO376" s="44" t="str">
        <f t="shared" si="27"/>
        <v/>
      </c>
      <c r="AP376" s="35" t="str">
        <f>IF('DQE marché-cadre'!$D379="","",'DQE marché-cadre'!$D379)</f>
        <v/>
      </c>
      <c r="AQ376" s="35" t="str">
        <f>IF('DQE marché-cadre'!$E379="","",'DQE marché-cadre'!$E379)</f>
        <v/>
      </c>
      <c r="AR376" s="77" t="str">
        <f>DQE!$F379</f>
        <v/>
      </c>
      <c r="AS376" s="77" t="str">
        <f>BPDE!$G379</f>
        <v/>
      </c>
      <c r="AT376" s="35" t="str">
        <f t="shared" si="28"/>
        <v/>
      </c>
    </row>
    <row r="377">
      <c r="A377" s="35" t="str">
        <f>IF(BPU!$A380="","",BPU!$A380)</f>
        <v/>
      </c>
      <c r="B377" s="44" t="str">
        <f>IF(BPU!$B380="","",BPU!$B380)</f>
        <v/>
      </c>
      <c r="C377" s="35" t="str">
        <f>IF(BPU!$C380="","",BPU!$C380)</f>
        <v/>
      </c>
      <c r="D377" s="44" t="str">
        <f>IF(DQE!$D380="","",DQE!$D380)</f>
        <v/>
      </c>
      <c r="E377" s="37" t="str">
        <f>IF(BPU!$D380="","",BPU!$D380)</f>
        <v/>
      </c>
      <c r="F377" s="35" t="str">
        <f t="shared" si="0"/>
        <v/>
      </c>
      <c r="G377" s="44" t="str">
        <f t="shared" si="1"/>
        <v/>
      </c>
      <c r="H377" s="36" t="n"/>
      <c r="I377" s="23" t="n"/>
      <c r="J377" s="36" t="n"/>
      <c r="K377" s="36" t="n"/>
      <c r="L377" s="44" t="str">
        <f t="shared" si="2"/>
        <v/>
      </c>
      <c r="M377" s="35" t="str">
        <f t="shared" si="3"/>
        <v/>
      </c>
      <c r="N377" s="35" t="str">
        <f t="shared" si="4"/>
        <v/>
      </c>
      <c r="O377" s="35" t="str">
        <f t="shared" si="5"/>
        <v/>
      </c>
      <c r="P377" s="35" t="str">
        <f t="shared" si="6"/>
        <v/>
      </c>
      <c r="Q377" s="35" t="str">
        <f t="shared" si="7"/>
        <v/>
      </c>
      <c r="R377" s="35" t="str">
        <f t="shared" si="8"/>
        <v/>
      </c>
      <c r="S377" s="35" t="str">
        <f t="shared" si="9"/>
        <v/>
      </c>
      <c r="T377" s="35" t="str">
        <f t="shared" si="10"/>
        <v/>
      </c>
      <c r="U377" s="35" t="str">
        <f t="shared" si="11"/>
        <v/>
      </c>
      <c r="V377" s="35" t="str">
        <f t="shared" si="12"/>
        <v/>
      </c>
      <c r="W377" s="77" t="str">
        <f t="shared" si="13"/>
        <v/>
      </c>
      <c r="X377" s="35" t="str">
        <f t="shared" si="14"/>
        <v/>
      </c>
      <c r="Y377" s="35" t="str">
        <f t="shared" si="15"/>
        <v/>
      </c>
      <c r="Z377" s="35" t="str">
        <f t="shared" si="16"/>
        <v/>
      </c>
      <c r="AA377" s="35" t="str">
        <f t="shared" si="17"/>
        <v/>
      </c>
      <c r="AB377" s="77">
        <f t="shared" si="29"/>
        <v>6336</v>
      </c>
      <c r="AC377" s="77">
        <f t="shared" si="30"/>
        <v>0</v>
      </c>
      <c r="AD377" s="77">
        <f t="shared" si="31"/>
        <v>0</v>
      </c>
      <c r="AE377" s="78" t="str">
        <f t="shared" si="18"/>
        <v/>
      </c>
      <c r="AF377" s="35" t="str">
        <f t="shared" si="19"/>
        <v/>
      </c>
      <c r="AG377" s="77" t="str">
        <f t="shared" si="20"/>
        <v/>
      </c>
      <c r="AH377" s="77" t="str">
        <f t="shared" si="21"/>
        <v/>
      </c>
      <c r="AI377" s="35">
        <f t="shared" si="22"/>
        <v>0</v>
      </c>
      <c r="AJ377" s="35">
        <f t="shared" si="23"/>
        <v>0</v>
      </c>
      <c r="AK377" s="35">
        <f t="shared" si="24"/>
        <v>0</v>
      </c>
      <c r="AL377" s="35">
        <f t="shared" si="25"/>
        <v>0</v>
      </c>
      <c r="AM377" s="35" t="n"/>
      <c r="AN377" s="44" t="str">
        <f t="shared" si="26"/>
        <v/>
      </c>
      <c r="AO377" s="44" t="str">
        <f t="shared" si="27"/>
        <v/>
      </c>
      <c r="AP377" s="35" t="str">
        <f>IF('DQE marché-cadre'!$D380="","",'DQE marché-cadre'!$D380)</f>
        <v/>
      </c>
      <c r="AQ377" s="35" t="str">
        <f>IF('DQE marché-cadre'!$E380="","",'DQE marché-cadre'!$E380)</f>
        <v/>
      </c>
      <c r="AR377" s="77" t="str">
        <f>DQE!$F380</f>
        <v/>
      </c>
      <c r="AS377" s="77" t="str">
        <f>BPDE!$G380</f>
        <v/>
      </c>
      <c r="AT377" s="35" t="str">
        <f t="shared" si="28"/>
        <v/>
      </c>
    </row>
    <row r="378">
      <c r="A378" s="35" t="str">
        <f>IF(BPU!$A381="","",BPU!$A381)</f>
        <v/>
      </c>
      <c r="B378" s="44" t="str">
        <f>IF(BPU!$B381="","",BPU!$B381)</f>
        <v/>
      </c>
      <c r="C378" s="35" t="str">
        <f>IF(BPU!$C381="","",BPU!$C381)</f>
        <v/>
      </c>
      <c r="D378" s="44" t="str">
        <f>IF(DQE!$D381="","",DQE!$D381)</f>
        <v/>
      </c>
      <c r="E378" s="37" t="str">
        <f>IF(BPU!$D381="","",BPU!$D381)</f>
        <v/>
      </c>
      <c r="F378" s="35" t="str">
        <f t="shared" si="0"/>
        <v/>
      </c>
      <c r="G378" s="44" t="str">
        <f t="shared" si="1"/>
        <v/>
      </c>
      <c r="H378" s="36" t="n"/>
      <c r="I378" s="23" t="n"/>
      <c r="J378" s="36" t="n"/>
      <c r="K378" s="36" t="n"/>
      <c r="L378" s="44" t="str">
        <f t="shared" si="2"/>
        <v/>
      </c>
      <c r="M378" s="35" t="str">
        <f t="shared" si="3"/>
        <v/>
      </c>
      <c r="N378" s="35" t="str">
        <f t="shared" si="4"/>
        <v/>
      </c>
      <c r="O378" s="35" t="str">
        <f t="shared" si="5"/>
        <v/>
      </c>
      <c r="P378" s="35" t="str">
        <f t="shared" si="6"/>
        <v/>
      </c>
      <c r="Q378" s="35" t="str">
        <f t="shared" si="7"/>
        <v/>
      </c>
      <c r="R378" s="35" t="str">
        <f t="shared" si="8"/>
        <v/>
      </c>
      <c r="S378" s="35" t="str">
        <f t="shared" si="9"/>
        <v/>
      </c>
      <c r="T378" s="35" t="str">
        <f t="shared" si="10"/>
        <v/>
      </c>
      <c r="U378" s="35" t="str">
        <f t="shared" si="11"/>
        <v/>
      </c>
      <c r="V378" s="35" t="str">
        <f t="shared" si="12"/>
        <v/>
      </c>
      <c r="W378" s="77" t="str">
        <f t="shared" si="13"/>
        <v/>
      </c>
      <c r="X378" s="35" t="str">
        <f t="shared" si="14"/>
        <v/>
      </c>
      <c r="Y378" s="35" t="str">
        <f t="shared" si="15"/>
        <v/>
      </c>
      <c r="Z378" s="35" t="str">
        <f t="shared" si="16"/>
        <v/>
      </c>
      <c r="AA378" s="35" t="str">
        <f t="shared" si="17"/>
        <v/>
      </c>
      <c r="AB378" s="77">
        <f t="shared" si="29"/>
        <v>6336</v>
      </c>
      <c r="AC378" s="77">
        <f t="shared" si="30"/>
        <v>0</v>
      </c>
      <c r="AD378" s="77">
        <f t="shared" si="31"/>
        <v>0</v>
      </c>
      <c r="AE378" s="78" t="str">
        <f t="shared" si="18"/>
        <v/>
      </c>
      <c r="AF378" s="35" t="str">
        <f t="shared" si="19"/>
        <v/>
      </c>
      <c r="AG378" s="77" t="str">
        <f t="shared" si="20"/>
        <v/>
      </c>
      <c r="AH378" s="77" t="str">
        <f t="shared" si="21"/>
        <v/>
      </c>
      <c r="AI378" s="35">
        <f t="shared" si="22"/>
        <v>0</v>
      </c>
      <c r="AJ378" s="35">
        <f t="shared" si="23"/>
        <v>0</v>
      </c>
      <c r="AK378" s="35">
        <f t="shared" si="24"/>
        <v>0</v>
      </c>
      <c r="AL378" s="35">
        <f t="shared" si="25"/>
        <v>0</v>
      </c>
      <c r="AM378" s="35" t="n"/>
      <c r="AN378" s="44" t="str">
        <f t="shared" si="26"/>
        <v/>
      </c>
      <c r="AO378" s="44" t="str">
        <f t="shared" si="27"/>
        <v/>
      </c>
      <c r="AP378" s="35" t="str">
        <f>IF('DQE marché-cadre'!$D381="","",'DQE marché-cadre'!$D381)</f>
        <v/>
      </c>
      <c r="AQ378" s="35" t="str">
        <f>IF('DQE marché-cadre'!$E381="","",'DQE marché-cadre'!$E381)</f>
        <v/>
      </c>
      <c r="AR378" s="77" t="str">
        <f>DQE!$F381</f>
        <v/>
      </c>
      <c r="AS378" s="77" t="str">
        <f>BPDE!$G381</f>
        <v/>
      </c>
      <c r="AT378" s="35" t="str">
        <f t="shared" si="28"/>
        <v/>
      </c>
    </row>
    <row r="379">
      <c r="A379" s="35" t="str">
        <f>IF(BPU!$A382="","",BPU!$A382)</f>
        <v/>
      </c>
      <c r="B379" s="44" t="str">
        <f>IF(BPU!$B382="","",BPU!$B382)</f>
        <v/>
      </c>
      <c r="C379" s="35" t="str">
        <f>IF(BPU!$C382="","",BPU!$C382)</f>
        <v/>
      </c>
      <c r="D379" s="44" t="str">
        <f>IF(DQE!$D382="","",DQE!$D382)</f>
        <v/>
      </c>
      <c r="E379" s="37" t="str">
        <f>IF(BPU!$D382="","",BPU!$D382)</f>
        <v/>
      </c>
      <c r="F379" s="35" t="str">
        <f t="shared" si="0"/>
        <v/>
      </c>
      <c r="G379" s="44" t="str">
        <f t="shared" si="1"/>
        <v/>
      </c>
      <c r="H379" s="36" t="n"/>
      <c r="I379" s="23" t="n"/>
      <c r="J379" s="36" t="n"/>
      <c r="K379" s="36" t="n"/>
      <c r="L379" s="44" t="str">
        <f t="shared" si="2"/>
        <v/>
      </c>
      <c r="M379" s="35" t="str">
        <f t="shared" si="3"/>
        <v/>
      </c>
      <c r="N379" s="35" t="str">
        <f t="shared" si="4"/>
        <v/>
      </c>
      <c r="O379" s="35" t="str">
        <f t="shared" si="5"/>
        <v/>
      </c>
      <c r="P379" s="35" t="str">
        <f t="shared" si="6"/>
        <v/>
      </c>
      <c r="Q379" s="35" t="str">
        <f t="shared" si="7"/>
        <v/>
      </c>
      <c r="R379" s="35" t="str">
        <f t="shared" si="8"/>
        <v/>
      </c>
      <c r="S379" s="35" t="str">
        <f t="shared" si="9"/>
        <v/>
      </c>
      <c r="T379" s="35" t="str">
        <f t="shared" si="10"/>
        <v/>
      </c>
      <c r="U379" s="35" t="str">
        <f t="shared" si="11"/>
        <v/>
      </c>
      <c r="V379" s="35" t="str">
        <f t="shared" si="12"/>
        <v/>
      </c>
      <c r="W379" s="77" t="str">
        <f t="shared" si="13"/>
        <v/>
      </c>
      <c r="X379" s="35" t="str">
        <f t="shared" si="14"/>
        <v/>
      </c>
      <c r="Y379" s="35" t="str">
        <f t="shared" si="15"/>
        <v/>
      </c>
      <c r="Z379" s="35" t="str">
        <f t="shared" si="16"/>
        <v/>
      </c>
      <c r="AA379" s="35" t="str">
        <f t="shared" si="17"/>
        <v/>
      </c>
      <c r="AB379" s="77">
        <f t="shared" si="29"/>
        <v>6336</v>
      </c>
      <c r="AC379" s="77">
        <f t="shared" si="30"/>
        <v>0</v>
      </c>
      <c r="AD379" s="77">
        <f t="shared" si="31"/>
        <v>0</v>
      </c>
      <c r="AE379" s="78" t="str">
        <f t="shared" si="18"/>
        <v/>
      </c>
      <c r="AF379" s="35" t="str">
        <f t="shared" si="19"/>
        <v/>
      </c>
      <c r="AG379" s="77" t="str">
        <f t="shared" si="20"/>
        <v/>
      </c>
      <c r="AH379" s="77" t="str">
        <f t="shared" si="21"/>
        <v/>
      </c>
      <c r="AI379" s="35">
        <f t="shared" si="22"/>
        <v>0</v>
      </c>
      <c r="AJ379" s="35">
        <f t="shared" si="23"/>
        <v>0</v>
      </c>
      <c r="AK379" s="35">
        <f t="shared" si="24"/>
        <v>0</v>
      </c>
      <c r="AL379" s="35">
        <f t="shared" si="25"/>
        <v>0</v>
      </c>
      <c r="AM379" s="35" t="n"/>
      <c r="AN379" s="44" t="str">
        <f t="shared" si="26"/>
        <v/>
      </c>
      <c r="AO379" s="44" t="str">
        <f t="shared" si="27"/>
        <v/>
      </c>
      <c r="AP379" s="35" t="str">
        <f>IF('DQE marché-cadre'!$D382="","",'DQE marché-cadre'!$D382)</f>
        <v/>
      </c>
      <c r="AQ379" s="35" t="str">
        <f>IF('DQE marché-cadre'!$E382="","",'DQE marché-cadre'!$E382)</f>
        <v/>
      </c>
      <c r="AR379" s="77" t="str">
        <f>DQE!$F382</f>
        <v/>
      </c>
      <c r="AS379" s="77" t="str">
        <f>BPDE!$G382</f>
        <v/>
      </c>
      <c r="AT379" s="35" t="str">
        <f t="shared" si="28"/>
        <v/>
      </c>
    </row>
    <row r="380">
      <c r="A380" s="35" t="str">
        <f>IF(BPU!$A383="","",BPU!$A383)</f>
        <v/>
      </c>
      <c r="B380" s="44" t="str">
        <f>IF(BPU!$B383="","",BPU!$B383)</f>
        <v/>
      </c>
      <c r="C380" s="35" t="str">
        <f>IF(BPU!$C383="","",BPU!$C383)</f>
        <v/>
      </c>
      <c r="D380" s="44" t="str">
        <f>IF(DQE!$D383="","",DQE!$D383)</f>
        <v/>
      </c>
      <c r="E380" s="37" t="str">
        <f>IF(BPU!$D383="","",BPU!$D383)</f>
        <v/>
      </c>
      <c r="F380" s="35" t="str">
        <f t="shared" si="0"/>
        <v/>
      </c>
      <c r="G380" s="44" t="str">
        <f t="shared" si="1"/>
        <v/>
      </c>
      <c r="H380" s="36" t="n"/>
      <c r="I380" s="23" t="n"/>
      <c r="J380" s="36" t="n"/>
      <c r="K380" s="36" t="n"/>
      <c r="L380" s="44" t="str">
        <f t="shared" si="2"/>
        <v/>
      </c>
      <c r="M380" s="35" t="str">
        <f t="shared" si="3"/>
        <v/>
      </c>
      <c r="N380" s="35" t="str">
        <f t="shared" si="4"/>
        <v/>
      </c>
      <c r="O380" s="35" t="str">
        <f t="shared" si="5"/>
        <v/>
      </c>
      <c r="P380" s="35" t="str">
        <f t="shared" si="6"/>
        <v/>
      </c>
      <c r="Q380" s="35" t="str">
        <f t="shared" si="7"/>
        <v/>
      </c>
      <c r="R380" s="35" t="str">
        <f t="shared" si="8"/>
        <v/>
      </c>
      <c r="S380" s="35" t="str">
        <f t="shared" si="9"/>
        <v/>
      </c>
      <c r="T380" s="35" t="str">
        <f t="shared" si="10"/>
        <v/>
      </c>
      <c r="U380" s="35" t="str">
        <f t="shared" si="11"/>
        <v/>
      </c>
      <c r="V380" s="35" t="str">
        <f t="shared" si="12"/>
        <v/>
      </c>
      <c r="W380" s="77" t="str">
        <f t="shared" si="13"/>
        <v/>
      </c>
      <c r="X380" s="35" t="str">
        <f t="shared" si="14"/>
        <v/>
      </c>
      <c r="Y380" s="35" t="str">
        <f t="shared" si="15"/>
        <v/>
      </c>
      <c r="Z380" s="35" t="str">
        <f t="shared" si="16"/>
        <v/>
      </c>
      <c r="AA380" s="35" t="str">
        <f t="shared" si="17"/>
        <v/>
      </c>
      <c r="AB380" s="77">
        <f t="shared" si="29"/>
        <v>6336</v>
      </c>
      <c r="AC380" s="77">
        <f t="shared" si="30"/>
        <v>0</v>
      </c>
      <c r="AD380" s="77">
        <f t="shared" si="31"/>
        <v>0</v>
      </c>
      <c r="AE380" s="78" t="str">
        <f t="shared" si="18"/>
        <v/>
      </c>
      <c r="AF380" s="35" t="str">
        <f t="shared" si="19"/>
        <v/>
      </c>
      <c r="AG380" s="77" t="str">
        <f t="shared" si="20"/>
        <v/>
      </c>
      <c r="AH380" s="77" t="str">
        <f t="shared" si="21"/>
        <v/>
      </c>
      <c r="AI380" s="35">
        <f t="shared" si="22"/>
        <v>0</v>
      </c>
      <c r="AJ380" s="35">
        <f t="shared" si="23"/>
        <v>0</v>
      </c>
      <c r="AK380" s="35">
        <f t="shared" si="24"/>
        <v>0</v>
      </c>
      <c r="AL380" s="35">
        <f t="shared" si="25"/>
        <v>0</v>
      </c>
      <c r="AM380" s="35" t="n"/>
      <c r="AN380" s="44" t="str">
        <f t="shared" si="26"/>
        <v/>
      </c>
      <c r="AO380" s="44" t="str">
        <f t="shared" si="27"/>
        <v/>
      </c>
      <c r="AP380" s="35" t="str">
        <f>IF('DQE marché-cadre'!$D383="","",'DQE marché-cadre'!$D383)</f>
        <v/>
      </c>
      <c r="AQ380" s="35" t="str">
        <f>IF('DQE marché-cadre'!$E383="","",'DQE marché-cadre'!$E383)</f>
        <v/>
      </c>
      <c r="AR380" s="77" t="str">
        <f>DQE!$F383</f>
        <v/>
      </c>
      <c r="AS380" s="77" t="str">
        <f>BPDE!$G383</f>
        <v/>
      </c>
      <c r="AT380" s="35" t="str">
        <f t="shared" si="28"/>
        <v/>
      </c>
    </row>
    <row r="381">
      <c r="A381" s="35" t="str">
        <f>IF(BPU!$A384="","",BPU!$A384)</f>
        <v/>
      </c>
      <c r="B381" s="44" t="str">
        <f>IF(BPU!$B384="","",BPU!$B384)</f>
        <v/>
      </c>
      <c r="C381" s="35" t="str">
        <f>IF(BPU!$C384="","",BPU!$C384)</f>
        <v/>
      </c>
      <c r="D381" s="44" t="str">
        <f>IF(DQE!$D384="","",DQE!$D384)</f>
        <v/>
      </c>
      <c r="E381" s="37" t="str">
        <f>IF(BPU!$D384="","",BPU!$D384)</f>
        <v/>
      </c>
      <c r="F381" s="35" t="str">
        <f t="shared" si="0"/>
        <v/>
      </c>
      <c r="G381" s="44" t="str">
        <f t="shared" si="1"/>
        <v/>
      </c>
      <c r="H381" s="36" t="n"/>
      <c r="I381" s="23" t="n"/>
      <c r="J381" s="36" t="n"/>
      <c r="K381" s="36" t="n"/>
      <c r="L381" s="44" t="str">
        <f t="shared" si="2"/>
        <v/>
      </c>
      <c r="M381" s="35" t="str">
        <f t="shared" si="3"/>
        <v/>
      </c>
      <c r="N381" s="35" t="str">
        <f t="shared" si="4"/>
        <v/>
      </c>
      <c r="O381" s="35" t="str">
        <f t="shared" si="5"/>
        <v/>
      </c>
      <c r="P381" s="35" t="str">
        <f t="shared" si="6"/>
        <v/>
      </c>
      <c r="Q381" s="35" t="str">
        <f t="shared" si="7"/>
        <v/>
      </c>
      <c r="R381" s="35" t="str">
        <f t="shared" si="8"/>
        <v/>
      </c>
      <c r="S381" s="35" t="str">
        <f t="shared" si="9"/>
        <v/>
      </c>
      <c r="T381" s="35" t="str">
        <f t="shared" si="10"/>
        <v/>
      </c>
      <c r="U381" s="35" t="str">
        <f t="shared" si="11"/>
        <v/>
      </c>
      <c r="V381" s="35" t="str">
        <f t="shared" si="12"/>
        <v/>
      </c>
      <c r="W381" s="77" t="str">
        <f t="shared" si="13"/>
        <v/>
      </c>
      <c r="X381" s="35" t="str">
        <f t="shared" si="14"/>
        <v/>
      </c>
      <c r="Y381" s="35" t="str">
        <f t="shared" si="15"/>
        <v/>
      </c>
      <c r="Z381" s="35" t="str">
        <f t="shared" si="16"/>
        <v/>
      </c>
      <c r="AA381" s="35" t="str">
        <f t="shared" si="17"/>
        <v/>
      </c>
      <c r="AB381" s="77">
        <f t="shared" si="29"/>
        <v>6336</v>
      </c>
      <c r="AC381" s="77">
        <f t="shared" si="30"/>
        <v>0</v>
      </c>
      <c r="AD381" s="77">
        <f t="shared" si="31"/>
        <v>0</v>
      </c>
      <c r="AE381" s="78" t="str">
        <f t="shared" si="18"/>
        <v/>
      </c>
      <c r="AF381" s="35" t="str">
        <f t="shared" si="19"/>
        <v/>
      </c>
      <c r="AG381" s="77" t="str">
        <f t="shared" si="20"/>
        <v/>
      </c>
      <c r="AH381" s="77" t="str">
        <f t="shared" si="21"/>
        <v/>
      </c>
      <c r="AI381" s="35">
        <f t="shared" si="22"/>
        <v>0</v>
      </c>
      <c r="AJ381" s="35">
        <f t="shared" si="23"/>
        <v>0</v>
      </c>
      <c r="AK381" s="35">
        <f t="shared" si="24"/>
        <v>0</v>
      </c>
      <c r="AL381" s="35">
        <f t="shared" si="25"/>
        <v>0</v>
      </c>
      <c r="AM381" s="35" t="n"/>
      <c r="AN381" s="44" t="str">
        <f t="shared" si="26"/>
        <v/>
      </c>
      <c r="AO381" s="44" t="str">
        <f t="shared" si="27"/>
        <v/>
      </c>
      <c r="AP381" s="35" t="str">
        <f>IF('DQE marché-cadre'!$D384="","",'DQE marché-cadre'!$D384)</f>
        <v/>
      </c>
      <c r="AQ381" s="35" t="str">
        <f>IF('DQE marché-cadre'!$E384="","",'DQE marché-cadre'!$E384)</f>
        <v/>
      </c>
      <c r="AR381" s="77" t="str">
        <f>DQE!$F384</f>
        <v/>
      </c>
      <c r="AS381" s="77" t="str">
        <f>BPDE!$G384</f>
        <v/>
      </c>
      <c r="AT381" s="35" t="str">
        <f t="shared" si="28"/>
        <v/>
      </c>
    </row>
    <row r="382">
      <c r="A382" s="35" t="str">
        <f>IF(BPU!$A385="","",BPU!$A385)</f>
        <v/>
      </c>
      <c r="B382" s="44" t="str">
        <f>IF(BPU!$B385="","",BPU!$B385)</f>
        <v/>
      </c>
      <c r="C382" s="35" t="str">
        <f>IF(BPU!$C385="","",BPU!$C385)</f>
        <v/>
      </c>
      <c r="D382" s="44" t="str">
        <f>IF(DQE!$D385="","",DQE!$D385)</f>
        <v/>
      </c>
      <c r="E382" s="37" t="str">
        <f>IF(BPU!$D385="","",BPU!$D385)</f>
        <v/>
      </c>
      <c r="F382" s="35" t="str">
        <f t="shared" si="0"/>
        <v/>
      </c>
      <c r="G382" s="44" t="str">
        <f t="shared" si="1"/>
        <v/>
      </c>
      <c r="H382" s="36" t="n"/>
      <c r="I382" s="23" t="n"/>
      <c r="J382" s="36" t="n"/>
      <c r="K382" s="36" t="n"/>
      <c r="L382" s="44" t="str">
        <f t="shared" si="2"/>
        <v/>
      </c>
      <c r="M382" s="35" t="str">
        <f t="shared" si="3"/>
        <v/>
      </c>
      <c r="N382" s="35" t="str">
        <f t="shared" si="4"/>
        <v/>
      </c>
      <c r="O382" s="35" t="str">
        <f t="shared" si="5"/>
        <v/>
      </c>
      <c r="P382" s="35" t="str">
        <f t="shared" si="6"/>
        <v/>
      </c>
      <c r="Q382" s="35" t="str">
        <f t="shared" si="7"/>
        <v/>
      </c>
      <c r="R382" s="35" t="str">
        <f t="shared" si="8"/>
        <v/>
      </c>
      <c r="S382" s="35" t="str">
        <f t="shared" si="9"/>
        <v/>
      </c>
      <c r="T382" s="35" t="str">
        <f t="shared" si="10"/>
        <v/>
      </c>
      <c r="U382" s="35" t="str">
        <f t="shared" si="11"/>
        <v/>
      </c>
      <c r="V382" s="35" t="str">
        <f t="shared" si="12"/>
        <v/>
      </c>
      <c r="W382" s="77" t="str">
        <f t="shared" si="13"/>
        <v/>
      </c>
      <c r="X382" s="35" t="str">
        <f t="shared" si="14"/>
        <v/>
      </c>
      <c r="Y382" s="35" t="str">
        <f t="shared" si="15"/>
        <v/>
      </c>
      <c r="Z382" s="35" t="str">
        <f t="shared" si="16"/>
        <v/>
      </c>
      <c r="AA382" s="35" t="str">
        <f t="shared" si="17"/>
        <v/>
      </c>
      <c r="AB382" s="77">
        <f t="shared" si="29"/>
        <v>6336</v>
      </c>
      <c r="AC382" s="77">
        <f t="shared" si="30"/>
        <v>0</v>
      </c>
      <c r="AD382" s="77">
        <f t="shared" si="31"/>
        <v>0</v>
      </c>
      <c r="AE382" s="78" t="str">
        <f t="shared" si="18"/>
        <v/>
      </c>
      <c r="AF382" s="35" t="str">
        <f t="shared" si="19"/>
        <v/>
      </c>
      <c r="AG382" s="77" t="str">
        <f t="shared" si="20"/>
        <v/>
      </c>
      <c r="AH382" s="77" t="str">
        <f t="shared" si="21"/>
        <v/>
      </c>
      <c r="AI382" s="35">
        <f t="shared" si="22"/>
        <v>0</v>
      </c>
      <c r="AJ382" s="35">
        <f t="shared" si="23"/>
        <v>0</v>
      </c>
      <c r="AK382" s="35">
        <f t="shared" si="24"/>
        <v>0</v>
      </c>
      <c r="AL382" s="35">
        <f t="shared" si="25"/>
        <v>0</v>
      </c>
      <c r="AM382" s="35" t="n"/>
      <c r="AN382" s="44" t="str">
        <f t="shared" si="26"/>
        <v/>
      </c>
      <c r="AO382" s="44" t="str">
        <f t="shared" si="27"/>
        <v/>
      </c>
      <c r="AP382" s="35" t="str">
        <f>IF('DQE marché-cadre'!$D385="","",'DQE marché-cadre'!$D385)</f>
        <v/>
      </c>
      <c r="AQ382" s="35" t="str">
        <f>IF('DQE marché-cadre'!$E385="","",'DQE marché-cadre'!$E385)</f>
        <v/>
      </c>
      <c r="AR382" s="77" t="str">
        <f>DQE!$F385</f>
        <v/>
      </c>
      <c r="AS382" s="77" t="str">
        <f>BPDE!$G385</f>
        <v/>
      </c>
      <c r="AT382" s="35" t="str">
        <f t="shared" si="28"/>
        <v/>
      </c>
    </row>
    <row r="383">
      <c r="A383" s="35" t="str">
        <f>IF(BPU!$A386="","",BPU!$A386)</f>
        <v/>
      </c>
      <c r="B383" s="44" t="str">
        <f>IF(BPU!$B386="","",BPU!$B386)</f>
        <v/>
      </c>
      <c r="C383" s="35" t="str">
        <f>IF(BPU!$C386="","",BPU!$C386)</f>
        <v/>
      </c>
      <c r="D383" s="44" t="str">
        <f>IF(DQE!$D386="","",DQE!$D386)</f>
        <v/>
      </c>
      <c r="E383" s="37" t="str">
        <f>IF(BPU!$D386="","",BPU!$D386)</f>
        <v/>
      </c>
      <c r="F383" s="35" t="str">
        <f t="shared" si="0"/>
        <v/>
      </c>
      <c r="G383" s="44" t="str">
        <f t="shared" si="1"/>
        <v/>
      </c>
      <c r="H383" s="36" t="n"/>
      <c r="I383" s="23" t="n"/>
      <c r="J383" s="36" t="n"/>
      <c r="K383" s="36" t="n"/>
      <c r="L383" s="44" t="str">
        <f t="shared" si="2"/>
        <v/>
      </c>
      <c r="M383" s="35" t="str">
        <f t="shared" si="3"/>
        <v/>
      </c>
      <c r="N383" s="35" t="str">
        <f t="shared" si="4"/>
        <v/>
      </c>
      <c r="O383" s="35" t="str">
        <f t="shared" si="5"/>
        <v/>
      </c>
      <c r="P383" s="35" t="str">
        <f t="shared" si="6"/>
        <v/>
      </c>
      <c r="Q383" s="35" t="str">
        <f t="shared" si="7"/>
        <v/>
      </c>
      <c r="R383" s="35" t="str">
        <f t="shared" si="8"/>
        <v/>
      </c>
      <c r="S383" s="35" t="str">
        <f t="shared" si="9"/>
        <v/>
      </c>
      <c r="T383" s="35" t="str">
        <f t="shared" si="10"/>
        <v/>
      </c>
      <c r="U383" s="35" t="str">
        <f t="shared" si="11"/>
        <v/>
      </c>
      <c r="V383" s="35" t="str">
        <f t="shared" si="12"/>
        <v/>
      </c>
      <c r="W383" s="77" t="str">
        <f t="shared" si="13"/>
        <v/>
      </c>
      <c r="X383" s="35" t="str">
        <f t="shared" si="14"/>
        <v/>
      </c>
      <c r="Y383" s="35" t="str">
        <f t="shared" si="15"/>
        <v/>
      </c>
      <c r="Z383" s="35" t="str">
        <f t="shared" si="16"/>
        <v/>
      </c>
      <c r="AA383" s="35" t="str">
        <f t="shared" si="17"/>
        <v/>
      </c>
      <c r="AB383" s="77">
        <f t="shared" si="29"/>
        <v>6336</v>
      </c>
      <c r="AC383" s="77">
        <f t="shared" si="30"/>
        <v>0</v>
      </c>
      <c r="AD383" s="77">
        <f t="shared" si="31"/>
        <v>0</v>
      </c>
      <c r="AE383" s="78" t="str">
        <f t="shared" si="18"/>
        <v/>
      </c>
      <c r="AF383" s="35" t="str">
        <f t="shared" si="19"/>
        <v/>
      </c>
      <c r="AG383" s="77" t="str">
        <f t="shared" si="20"/>
        <v/>
      </c>
      <c r="AH383" s="77" t="str">
        <f t="shared" si="21"/>
        <v/>
      </c>
      <c r="AI383" s="35">
        <f t="shared" si="22"/>
        <v>0</v>
      </c>
      <c r="AJ383" s="35">
        <f t="shared" si="23"/>
        <v>0</v>
      </c>
      <c r="AK383" s="35">
        <f t="shared" si="24"/>
        <v>0</v>
      </c>
      <c r="AL383" s="35">
        <f t="shared" si="25"/>
        <v>0</v>
      </c>
      <c r="AM383" s="35" t="n"/>
      <c r="AN383" s="44" t="str">
        <f t="shared" si="26"/>
        <v/>
      </c>
      <c r="AO383" s="44" t="str">
        <f t="shared" si="27"/>
        <v/>
      </c>
      <c r="AP383" s="35" t="str">
        <f>IF('DQE marché-cadre'!$D386="","",'DQE marché-cadre'!$D386)</f>
        <v/>
      </c>
      <c r="AQ383" s="35" t="str">
        <f>IF('DQE marché-cadre'!$E386="","",'DQE marché-cadre'!$E386)</f>
        <v/>
      </c>
      <c r="AR383" s="77" t="str">
        <f>DQE!$F386</f>
        <v/>
      </c>
      <c r="AS383" s="77" t="str">
        <f>BPDE!$G386</f>
        <v/>
      </c>
      <c r="AT383" s="35" t="str">
        <f t="shared" si="28"/>
        <v/>
      </c>
    </row>
    <row r="384">
      <c r="A384" s="35" t="str">
        <f>IF(BPU!$A387="","",BPU!$A387)</f>
        <v/>
      </c>
      <c r="B384" s="44" t="str">
        <f>IF(BPU!$B387="","",BPU!$B387)</f>
        <v/>
      </c>
      <c r="C384" s="35" t="str">
        <f>IF(BPU!$C387="","",BPU!$C387)</f>
        <v/>
      </c>
      <c r="D384" s="44" t="str">
        <f>IF(DQE!$D387="","",DQE!$D387)</f>
        <v/>
      </c>
      <c r="E384" s="37" t="str">
        <f>IF(BPU!$D387="","",BPU!$D387)</f>
        <v/>
      </c>
      <c r="F384" s="35" t="str">
        <f t="shared" si="0"/>
        <v/>
      </c>
      <c r="G384" s="44" t="str">
        <f t="shared" si="1"/>
        <v/>
      </c>
      <c r="H384" s="36" t="n"/>
      <c r="I384" s="23" t="n"/>
      <c r="J384" s="36" t="n"/>
      <c r="K384" s="36" t="n"/>
      <c r="L384" s="44" t="str">
        <f t="shared" si="2"/>
        <v/>
      </c>
      <c r="M384" s="35" t="str">
        <f t="shared" si="3"/>
        <v/>
      </c>
      <c r="N384" s="35" t="str">
        <f t="shared" si="4"/>
        <v/>
      </c>
      <c r="O384" s="35" t="str">
        <f t="shared" si="5"/>
        <v/>
      </c>
      <c r="P384" s="35" t="str">
        <f t="shared" si="6"/>
        <v/>
      </c>
      <c r="Q384" s="35" t="str">
        <f t="shared" si="7"/>
        <v/>
      </c>
      <c r="R384" s="35" t="str">
        <f t="shared" si="8"/>
        <v/>
      </c>
      <c r="S384" s="35" t="str">
        <f t="shared" si="9"/>
        <v/>
      </c>
      <c r="T384" s="35" t="str">
        <f t="shared" si="10"/>
        <v/>
      </c>
      <c r="U384" s="35" t="str">
        <f t="shared" si="11"/>
        <v/>
      </c>
      <c r="V384" s="35" t="str">
        <f t="shared" si="12"/>
        <v/>
      </c>
      <c r="W384" s="77" t="str">
        <f t="shared" si="13"/>
        <v/>
      </c>
      <c r="X384" s="35" t="str">
        <f t="shared" si="14"/>
        <v/>
      </c>
      <c r="Y384" s="35" t="str">
        <f t="shared" si="15"/>
        <v/>
      </c>
      <c r="Z384" s="35" t="str">
        <f t="shared" si="16"/>
        <v/>
      </c>
      <c r="AA384" s="35" t="str">
        <f t="shared" si="17"/>
        <v/>
      </c>
      <c r="AB384" s="77">
        <f t="shared" si="29"/>
        <v>6336</v>
      </c>
      <c r="AC384" s="77">
        <f t="shared" si="30"/>
        <v>0</v>
      </c>
      <c r="AD384" s="77">
        <f t="shared" si="31"/>
        <v>0</v>
      </c>
      <c r="AE384" s="78" t="str">
        <f t="shared" si="18"/>
        <v/>
      </c>
      <c r="AF384" s="35" t="str">
        <f t="shared" si="19"/>
        <v/>
      </c>
      <c r="AG384" s="77" t="str">
        <f t="shared" si="20"/>
        <v/>
      </c>
      <c r="AH384" s="77" t="str">
        <f t="shared" si="21"/>
        <v/>
      </c>
      <c r="AI384" s="35">
        <f t="shared" si="22"/>
        <v>0</v>
      </c>
      <c r="AJ384" s="35">
        <f t="shared" si="23"/>
        <v>0</v>
      </c>
      <c r="AK384" s="35">
        <f t="shared" si="24"/>
        <v>0</v>
      </c>
      <c r="AL384" s="35">
        <f t="shared" si="25"/>
        <v>0</v>
      </c>
      <c r="AM384" s="35" t="n"/>
      <c r="AN384" s="44" t="str">
        <f t="shared" si="26"/>
        <v/>
      </c>
      <c r="AO384" s="44" t="str">
        <f t="shared" si="27"/>
        <v/>
      </c>
      <c r="AP384" s="35" t="str">
        <f>IF('DQE marché-cadre'!$D387="","",'DQE marché-cadre'!$D387)</f>
        <v/>
      </c>
      <c r="AQ384" s="35" t="str">
        <f>IF('DQE marché-cadre'!$E387="","",'DQE marché-cadre'!$E387)</f>
        <v/>
      </c>
      <c r="AR384" s="77" t="str">
        <f>DQE!$F387</f>
        <v/>
      </c>
      <c r="AS384" s="77" t="str">
        <f>BPDE!$G387</f>
        <v/>
      </c>
      <c r="AT384" s="35" t="str">
        <f t="shared" si="28"/>
        <v/>
      </c>
    </row>
    <row r="385">
      <c r="A385" s="35" t="str">
        <f>IF(BPU!$A388="","",BPU!$A388)</f>
        <v/>
      </c>
      <c r="B385" s="44" t="str">
        <f>IF(BPU!$B388="","",BPU!$B388)</f>
        <v/>
      </c>
      <c r="C385" s="35" t="str">
        <f>IF(BPU!$C388="","",BPU!$C388)</f>
        <v/>
      </c>
      <c r="D385" s="44" t="str">
        <f>IF(DQE!$D388="","",DQE!$D388)</f>
        <v/>
      </c>
      <c r="E385" s="37" t="str">
        <f>IF(BPU!$D388="","",BPU!$D388)</f>
        <v/>
      </c>
      <c r="F385" s="35" t="str">
        <f t="shared" si="0"/>
        <v/>
      </c>
      <c r="G385" s="44" t="str">
        <f t="shared" si="1"/>
        <v/>
      </c>
      <c r="H385" s="36" t="n"/>
      <c r="I385" s="23" t="n"/>
      <c r="J385" s="36" t="n"/>
      <c r="K385" s="36" t="n"/>
      <c r="L385" s="44" t="str">
        <f t="shared" si="2"/>
        <v/>
      </c>
      <c r="M385" s="35" t="str">
        <f t="shared" si="3"/>
        <v/>
      </c>
      <c r="N385" s="35" t="str">
        <f t="shared" si="4"/>
        <v/>
      </c>
      <c r="O385" s="35" t="str">
        <f t="shared" si="5"/>
        <v/>
      </c>
      <c r="P385" s="35" t="str">
        <f t="shared" si="6"/>
        <v/>
      </c>
      <c r="Q385" s="35" t="str">
        <f t="shared" si="7"/>
        <v/>
      </c>
      <c r="R385" s="35" t="str">
        <f t="shared" si="8"/>
        <v/>
      </c>
      <c r="S385" s="35" t="str">
        <f t="shared" si="9"/>
        <v/>
      </c>
      <c r="T385" s="35" t="str">
        <f t="shared" si="10"/>
        <v/>
      </c>
      <c r="U385" s="35" t="str">
        <f t="shared" si="11"/>
        <v/>
      </c>
      <c r="V385" s="35" t="str">
        <f t="shared" si="12"/>
        <v/>
      </c>
      <c r="W385" s="77" t="str">
        <f t="shared" si="13"/>
        <v/>
      </c>
      <c r="X385" s="35" t="str">
        <f t="shared" si="14"/>
        <v/>
      </c>
      <c r="Y385" s="35" t="str">
        <f t="shared" si="15"/>
        <v/>
      </c>
      <c r="Z385" s="35" t="str">
        <f t="shared" si="16"/>
        <v/>
      </c>
      <c r="AA385" s="35" t="str">
        <f t="shared" si="17"/>
        <v/>
      </c>
      <c r="AB385" s="77">
        <f t="shared" si="29"/>
        <v>6336</v>
      </c>
      <c r="AC385" s="77">
        <f t="shared" si="30"/>
        <v>0</v>
      </c>
      <c r="AD385" s="77">
        <f t="shared" si="31"/>
        <v>0</v>
      </c>
      <c r="AE385" s="78" t="str">
        <f t="shared" si="18"/>
        <v/>
      </c>
      <c r="AF385" s="35" t="str">
        <f t="shared" si="19"/>
        <v/>
      </c>
      <c r="AG385" s="77" t="str">
        <f t="shared" si="20"/>
        <v/>
      </c>
      <c r="AH385" s="77" t="str">
        <f t="shared" si="21"/>
        <v/>
      </c>
      <c r="AI385" s="35">
        <f t="shared" si="22"/>
        <v>0</v>
      </c>
      <c r="AJ385" s="35">
        <f t="shared" si="23"/>
        <v>0</v>
      </c>
      <c r="AK385" s="35">
        <f t="shared" si="24"/>
        <v>0</v>
      </c>
      <c r="AL385" s="35">
        <f t="shared" si="25"/>
        <v>0</v>
      </c>
      <c r="AM385" s="35" t="n"/>
      <c r="AN385" s="44" t="str">
        <f t="shared" si="26"/>
        <v/>
      </c>
      <c r="AO385" s="44" t="str">
        <f t="shared" si="27"/>
        <v/>
      </c>
      <c r="AP385" s="35" t="str">
        <f>IF('DQE marché-cadre'!$D388="","",'DQE marché-cadre'!$D388)</f>
        <v/>
      </c>
      <c r="AQ385" s="35" t="str">
        <f>IF('DQE marché-cadre'!$E388="","",'DQE marché-cadre'!$E388)</f>
        <v/>
      </c>
      <c r="AR385" s="77" t="str">
        <f>DQE!$F388</f>
        <v/>
      </c>
      <c r="AS385" s="77" t="str">
        <f>BPDE!$G388</f>
        <v/>
      </c>
      <c r="AT385" s="35" t="str">
        <f t="shared" si="28"/>
        <v/>
      </c>
    </row>
    <row r="386">
      <c r="A386" s="35" t="str">
        <f>IF(BPU!$A389="","",BPU!$A389)</f>
        <v/>
      </c>
      <c r="B386" s="44" t="str">
        <f>IF(BPU!$B389="","",BPU!$B389)</f>
        <v/>
      </c>
      <c r="C386" s="35" t="str">
        <f>IF(BPU!$C389="","",BPU!$C389)</f>
        <v/>
      </c>
      <c r="D386" s="44" t="str">
        <f>IF(DQE!$D389="","",DQE!$D389)</f>
        <v/>
      </c>
      <c r="E386" s="37" t="str">
        <f>IF(BPU!$D389="","",BPU!$D389)</f>
        <v/>
      </c>
      <c r="F386" s="35" t="str">
        <f t="shared" si="0"/>
        <v/>
      </c>
      <c r="G386" s="44" t="str">
        <f t="shared" si="1"/>
        <v/>
      </c>
      <c r="H386" s="36" t="n"/>
      <c r="I386" s="23" t="n"/>
      <c r="J386" s="36" t="n"/>
      <c r="K386" s="36" t="n"/>
      <c r="L386" s="44" t="str">
        <f t="shared" si="2"/>
        <v/>
      </c>
      <c r="M386" s="35" t="str">
        <f t="shared" si="3"/>
        <v/>
      </c>
      <c r="N386" s="35" t="str">
        <f t="shared" si="4"/>
        <v/>
      </c>
      <c r="O386" s="35" t="str">
        <f t="shared" si="5"/>
        <v/>
      </c>
      <c r="P386" s="35" t="str">
        <f t="shared" si="6"/>
        <v/>
      </c>
      <c r="Q386" s="35" t="str">
        <f t="shared" si="7"/>
        <v/>
      </c>
      <c r="R386" s="35" t="str">
        <f t="shared" si="8"/>
        <v/>
      </c>
      <c r="S386" s="35" t="str">
        <f t="shared" si="9"/>
        <v/>
      </c>
      <c r="T386" s="35" t="str">
        <f t="shared" si="10"/>
        <v/>
      </c>
      <c r="U386" s="35" t="str">
        <f t="shared" si="11"/>
        <v/>
      </c>
      <c r="V386" s="35" t="str">
        <f t="shared" si="12"/>
        <v/>
      </c>
      <c r="W386" s="77" t="str">
        <f t="shared" si="13"/>
        <v/>
      </c>
      <c r="X386" s="35" t="str">
        <f t="shared" si="14"/>
        <v/>
      </c>
      <c r="Y386" s="35" t="str">
        <f t="shared" si="15"/>
        <v/>
      </c>
      <c r="Z386" s="35" t="str">
        <f t="shared" si="16"/>
        <v/>
      </c>
      <c r="AA386" s="35" t="str">
        <f t="shared" si="17"/>
        <v/>
      </c>
      <c r="AB386" s="77">
        <f t="shared" si="29"/>
        <v>6336</v>
      </c>
      <c r="AC386" s="77">
        <f t="shared" si="30"/>
        <v>0</v>
      </c>
      <c r="AD386" s="77">
        <f t="shared" si="31"/>
        <v>0</v>
      </c>
      <c r="AE386" s="78" t="str">
        <f t="shared" si="18"/>
        <v/>
      </c>
      <c r="AF386" s="35" t="str">
        <f t="shared" si="19"/>
        <v/>
      </c>
      <c r="AG386" s="77" t="str">
        <f t="shared" si="20"/>
        <v/>
      </c>
      <c r="AH386" s="77" t="str">
        <f t="shared" si="21"/>
        <v/>
      </c>
      <c r="AI386" s="35">
        <f t="shared" si="22"/>
        <v>0</v>
      </c>
      <c r="AJ386" s="35">
        <f t="shared" si="23"/>
        <v>0</v>
      </c>
      <c r="AK386" s="35">
        <f t="shared" si="24"/>
        <v>0</v>
      </c>
      <c r="AL386" s="35">
        <f t="shared" si="25"/>
        <v>0</v>
      </c>
      <c r="AM386" s="35" t="n"/>
      <c r="AN386" s="44" t="str">
        <f t="shared" si="26"/>
        <v/>
      </c>
      <c r="AO386" s="44" t="str">
        <f t="shared" si="27"/>
        <v/>
      </c>
      <c r="AP386" s="35" t="str">
        <f>IF('DQE marché-cadre'!$D389="","",'DQE marché-cadre'!$D389)</f>
        <v/>
      </c>
      <c r="AQ386" s="35" t="str">
        <f>IF('DQE marché-cadre'!$E389="","",'DQE marché-cadre'!$E389)</f>
        <v/>
      </c>
      <c r="AR386" s="77" t="str">
        <f>DQE!$F389</f>
        <v/>
      </c>
      <c r="AS386" s="77" t="str">
        <f>BPDE!$G389</f>
        <v/>
      </c>
      <c r="AT386" s="35" t="str">
        <f t="shared" si="28"/>
        <v/>
      </c>
    </row>
    <row r="387">
      <c r="A387" s="35" t="str">
        <f>IF(BPU!$A390="","",BPU!$A390)</f>
        <v/>
      </c>
      <c r="B387" s="44" t="str">
        <f>IF(BPU!$B390="","",BPU!$B390)</f>
        <v/>
      </c>
      <c r="C387" s="35" t="str">
        <f>IF(BPU!$C390="","",BPU!$C390)</f>
        <v/>
      </c>
      <c r="D387" s="44" t="str">
        <f>IF(DQE!$D390="","",DQE!$D390)</f>
        <v/>
      </c>
      <c r="E387" s="37" t="str">
        <f>IF(BPU!$D390="","",BPU!$D390)</f>
        <v/>
      </c>
      <c r="F387" s="35" t="str">
        <f t="shared" si="0"/>
        <v/>
      </c>
      <c r="G387" s="44" t="str">
        <f t="shared" si="1"/>
        <v/>
      </c>
      <c r="H387" s="36" t="n"/>
      <c r="I387" s="23" t="n"/>
      <c r="J387" s="36" t="n"/>
      <c r="K387" s="36" t="n"/>
      <c r="L387" s="44" t="str">
        <f t="shared" si="2"/>
        <v/>
      </c>
      <c r="M387" s="35" t="str">
        <f t="shared" si="3"/>
        <v/>
      </c>
      <c r="N387" s="35" t="str">
        <f t="shared" si="4"/>
        <v/>
      </c>
      <c r="O387" s="35" t="str">
        <f t="shared" si="5"/>
        <v/>
      </c>
      <c r="P387" s="35" t="str">
        <f t="shared" si="6"/>
        <v/>
      </c>
      <c r="Q387" s="35" t="str">
        <f t="shared" si="7"/>
        <v/>
      </c>
      <c r="R387" s="35" t="str">
        <f t="shared" si="8"/>
        <v/>
      </c>
      <c r="S387" s="35" t="str">
        <f t="shared" si="9"/>
        <v/>
      </c>
      <c r="T387" s="35" t="str">
        <f t="shared" si="10"/>
        <v/>
      </c>
      <c r="U387" s="35" t="str">
        <f t="shared" si="11"/>
        <v/>
      </c>
      <c r="V387" s="35" t="str">
        <f t="shared" si="12"/>
        <v/>
      </c>
      <c r="W387" s="77" t="str">
        <f t="shared" si="13"/>
        <v/>
      </c>
      <c r="X387" s="35" t="str">
        <f t="shared" si="14"/>
        <v/>
      </c>
      <c r="Y387" s="35" t="str">
        <f t="shared" si="15"/>
        <v/>
      </c>
      <c r="Z387" s="35" t="str">
        <f t="shared" si="16"/>
        <v/>
      </c>
      <c r="AA387" s="35" t="str">
        <f t="shared" si="17"/>
        <v/>
      </c>
      <c r="AB387" s="77">
        <f t="shared" si="29"/>
        <v>6336</v>
      </c>
      <c r="AC387" s="77">
        <f t="shared" si="30"/>
        <v>0</v>
      </c>
      <c r="AD387" s="77">
        <f t="shared" si="31"/>
        <v>0</v>
      </c>
      <c r="AE387" s="78" t="str">
        <f t="shared" si="18"/>
        <v/>
      </c>
      <c r="AF387" s="35" t="str">
        <f t="shared" si="19"/>
        <v/>
      </c>
      <c r="AG387" s="77" t="str">
        <f t="shared" si="20"/>
        <v/>
      </c>
      <c r="AH387" s="77" t="str">
        <f t="shared" si="21"/>
        <v/>
      </c>
      <c r="AI387" s="35">
        <f t="shared" si="22"/>
        <v>0</v>
      </c>
      <c r="AJ387" s="35">
        <f t="shared" si="23"/>
        <v>0</v>
      </c>
      <c r="AK387" s="35">
        <f t="shared" si="24"/>
        <v>0</v>
      </c>
      <c r="AL387" s="35">
        <f t="shared" si="25"/>
        <v>0</v>
      </c>
      <c r="AM387" s="35" t="n"/>
      <c r="AN387" s="44" t="str">
        <f t="shared" si="26"/>
        <v/>
      </c>
      <c r="AO387" s="44" t="str">
        <f t="shared" si="27"/>
        <v/>
      </c>
      <c r="AP387" s="35" t="str">
        <f>IF('DQE marché-cadre'!$D390="","",'DQE marché-cadre'!$D390)</f>
        <v/>
      </c>
      <c r="AQ387" s="35" t="str">
        <f>IF('DQE marché-cadre'!$E390="","",'DQE marché-cadre'!$E390)</f>
        <v/>
      </c>
      <c r="AR387" s="77" t="str">
        <f>DQE!$F390</f>
        <v/>
      </c>
      <c r="AS387" s="77" t="str">
        <f>BPDE!$G390</f>
        <v/>
      </c>
      <c r="AT387" s="35" t="str">
        <f t="shared" si="28"/>
        <v/>
      </c>
    </row>
    <row r="388">
      <c r="A388" s="35" t="str">
        <f>IF(BPU!$A391="","",BPU!$A391)</f>
        <v/>
      </c>
      <c r="B388" s="44" t="str">
        <f>IF(BPU!$B391="","",BPU!$B391)</f>
        <v/>
      </c>
      <c r="C388" s="35" t="str">
        <f>IF(BPU!$C391="","",BPU!$C391)</f>
        <v/>
      </c>
      <c r="D388" s="44" t="str">
        <f>IF(DQE!$D391="","",DQE!$D391)</f>
        <v/>
      </c>
      <c r="E388" s="37" t="str">
        <f>IF(BPU!$D391="","",BPU!$D391)</f>
        <v/>
      </c>
      <c r="F388" s="35" t="str">
        <f t="shared" si="0"/>
        <v/>
      </c>
      <c r="G388" s="44" t="str">
        <f t="shared" si="1"/>
        <v/>
      </c>
      <c r="H388" s="36" t="n"/>
      <c r="I388" s="23" t="n"/>
      <c r="J388" s="36" t="n"/>
      <c r="K388" s="36" t="n"/>
      <c r="L388" s="44" t="str">
        <f t="shared" si="2"/>
        <v/>
      </c>
      <c r="M388" s="35" t="str">
        <f t="shared" si="3"/>
        <v/>
      </c>
      <c r="N388" s="35" t="str">
        <f t="shared" si="4"/>
        <v/>
      </c>
      <c r="O388" s="35" t="str">
        <f t="shared" si="5"/>
        <v/>
      </c>
      <c r="P388" s="35" t="str">
        <f t="shared" si="6"/>
        <v/>
      </c>
      <c r="Q388" s="35" t="str">
        <f t="shared" si="7"/>
        <v/>
      </c>
      <c r="R388" s="35" t="str">
        <f t="shared" si="8"/>
        <v/>
      </c>
      <c r="S388" s="35" t="str">
        <f t="shared" si="9"/>
        <v/>
      </c>
      <c r="T388" s="35" t="str">
        <f t="shared" si="10"/>
        <v/>
      </c>
      <c r="U388" s="35" t="str">
        <f t="shared" si="11"/>
        <v/>
      </c>
      <c r="V388" s="35" t="str">
        <f t="shared" si="12"/>
        <v/>
      </c>
      <c r="W388" s="77" t="str">
        <f t="shared" si="13"/>
        <v/>
      </c>
      <c r="X388" s="35" t="str">
        <f t="shared" si="14"/>
        <v/>
      </c>
      <c r="Y388" s="35" t="str">
        <f t="shared" si="15"/>
        <v/>
      </c>
      <c r="Z388" s="35" t="str">
        <f t="shared" si="16"/>
        <v/>
      </c>
      <c r="AA388" s="35" t="str">
        <f t="shared" si="17"/>
        <v/>
      </c>
      <c r="AB388" s="77">
        <f t="shared" si="29"/>
        <v>6336</v>
      </c>
      <c r="AC388" s="77">
        <f t="shared" si="30"/>
        <v>0</v>
      </c>
      <c r="AD388" s="77">
        <f t="shared" si="31"/>
        <v>0</v>
      </c>
      <c r="AE388" s="78" t="str">
        <f t="shared" si="18"/>
        <v/>
      </c>
      <c r="AF388" s="35" t="str">
        <f t="shared" si="19"/>
        <v/>
      </c>
      <c r="AG388" s="77" t="str">
        <f t="shared" si="20"/>
        <v/>
      </c>
      <c r="AH388" s="77" t="str">
        <f t="shared" si="21"/>
        <v/>
      </c>
      <c r="AI388" s="35">
        <f t="shared" si="22"/>
        <v>0</v>
      </c>
      <c r="AJ388" s="35">
        <f t="shared" si="23"/>
        <v>0</v>
      </c>
      <c r="AK388" s="35">
        <f t="shared" si="24"/>
        <v>0</v>
      </c>
      <c r="AL388" s="35">
        <f t="shared" si="25"/>
        <v>0</v>
      </c>
      <c r="AM388" s="35" t="n"/>
      <c r="AN388" s="44" t="str">
        <f t="shared" si="26"/>
        <v/>
      </c>
      <c r="AO388" s="44" t="str">
        <f t="shared" si="27"/>
        <v/>
      </c>
      <c r="AP388" s="35" t="str">
        <f>IF('DQE marché-cadre'!$D391="","",'DQE marché-cadre'!$D391)</f>
        <v/>
      </c>
      <c r="AQ388" s="35" t="str">
        <f>IF('DQE marché-cadre'!$E391="","",'DQE marché-cadre'!$E391)</f>
        <v/>
      </c>
      <c r="AR388" s="77" t="str">
        <f>DQE!$F391</f>
        <v/>
      </c>
      <c r="AS388" s="77" t="str">
        <f>BPDE!$G391</f>
        <v/>
      </c>
      <c r="AT388" s="35" t="str">
        <f t="shared" si="28"/>
        <v/>
      </c>
    </row>
    <row r="389">
      <c r="A389" s="35" t="str">
        <f>IF(BPU!$A392="","",BPU!$A392)</f>
        <v/>
      </c>
      <c r="B389" s="44" t="str">
        <f>IF(BPU!$B392="","",BPU!$B392)</f>
        <v/>
      </c>
      <c r="C389" s="35" t="str">
        <f>IF(BPU!$C392="","",BPU!$C392)</f>
        <v/>
      </c>
      <c r="D389" s="44" t="str">
        <f>IF(DQE!$D392="","",DQE!$D392)</f>
        <v/>
      </c>
      <c r="E389" s="37" t="str">
        <f>IF(BPU!$D392="","",BPU!$D392)</f>
        <v/>
      </c>
      <c r="F389" s="35" t="str">
        <f t="shared" si="0"/>
        <v/>
      </c>
      <c r="G389" s="44" t="str">
        <f t="shared" si="1"/>
        <v/>
      </c>
      <c r="H389" s="36" t="n"/>
      <c r="I389" s="23" t="n"/>
      <c r="J389" s="36" t="n"/>
      <c r="K389" s="36" t="n"/>
      <c r="L389" s="44" t="str">
        <f t="shared" si="2"/>
        <v/>
      </c>
      <c r="M389" s="35" t="str">
        <f t="shared" si="3"/>
        <v/>
      </c>
      <c r="N389" s="35" t="str">
        <f t="shared" si="4"/>
        <v/>
      </c>
      <c r="O389" s="35" t="str">
        <f t="shared" si="5"/>
        <v/>
      </c>
      <c r="P389" s="35" t="str">
        <f t="shared" si="6"/>
        <v/>
      </c>
      <c r="Q389" s="35" t="str">
        <f t="shared" si="7"/>
        <v/>
      </c>
      <c r="R389" s="35" t="str">
        <f t="shared" si="8"/>
        <v/>
      </c>
      <c r="S389" s="35" t="str">
        <f t="shared" si="9"/>
        <v/>
      </c>
      <c r="T389" s="35" t="str">
        <f t="shared" si="10"/>
        <v/>
      </c>
      <c r="U389" s="35" t="str">
        <f t="shared" si="11"/>
        <v/>
      </c>
      <c r="V389" s="35" t="str">
        <f t="shared" si="12"/>
        <v/>
      </c>
      <c r="W389" s="77" t="str">
        <f t="shared" si="13"/>
        <v/>
      </c>
      <c r="X389" s="35" t="str">
        <f t="shared" si="14"/>
        <v/>
      </c>
      <c r="Y389" s="35" t="str">
        <f t="shared" si="15"/>
        <v/>
      </c>
      <c r="Z389" s="35" t="str">
        <f t="shared" si="16"/>
        <v/>
      </c>
      <c r="AA389" s="35" t="str">
        <f t="shared" si="17"/>
        <v/>
      </c>
      <c r="AB389" s="77">
        <f t="shared" si="29"/>
        <v>6336</v>
      </c>
      <c r="AC389" s="77">
        <f t="shared" si="30"/>
        <v>0</v>
      </c>
      <c r="AD389" s="77">
        <f t="shared" si="31"/>
        <v>0</v>
      </c>
      <c r="AE389" s="78" t="str">
        <f t="shared" si="18"/>
        <v/>
      </c>
      <c r="AF389" s="35" t="str">
        <f t="shared" si="19"/>
        <v/>
      </c>
      <c r="AG389" s="77" t="str">
        <f t="shared" si="20"/>
        <v/>
      </c>
      <c r="AH389" s="77" t="str">
        <f t="shared" si="21"/>
        <v/>
      </c>
      <c r="AI389" s="35">
        <f t="shared" si="22"/>
        <v>0</v>
      </c>
      <c r="AJ389" s="35">
        <f t="shared" si="23"/>
        <v>0</v>
      </c>
      <c r="AK389" s="35">
        <f t="shared" si="24"/>
        <v>0</v>
      </c>
      <c r="AL389" s="35">
        <f t="shared" si="25"/>
        <v>0</v>
      </c>
      <c r="AM389" s="35" t="n"/>
      <c r="AN389" s="44" t="str">
        <f t="shared" si="26"/>
        <v/>
      </c>
      <c r="AO389" s="44" t="str">
        <f t="shared" si="27"/>
        <v/>
      </c>
      <c r="AP389" s="35" t="str">
        <f>IF('DQE marché-cadre'!$D392="","",'DQE marché-cadre'!$D392)</f>
        <v/>
      </c>
      <c r="AQ389" s="35" t="str">
        <f>IF('DQE marché-cadre'!$E392="","",'DQE marché-cadre'!$E392)</f>
        <v/>
      </c>
      <c r="AR389" s="77" t="str">
        <f>DQE!$F392</f>
        <v/>
      </c>
      <c r="AS389" s="77" t="str">
        <f>BPDE!$G392</f>
        <v/>
      </c>
      <c r="AT389" s="35" t="str">
        <f t="shared" si="28"/>
        <v/>
      </c>
    </row>
    <row r="390">
      <c r="A390" s="35" t="str">
        <f>IF(BPU!$A393="","",BPU!$A393)</f>
        <v/>
      </c>
      <c r="B390" s="44" t="str">
        <f>IF(BPU!$B393="","",BPU!$B393)</f>
        <v/>
      </c>
      <c r="C390" s="35" t="str">
        <f>IF(BPU!$C393="","",BPU!$C393)</f>
        <v/>
      </c>
      <c r="D390" s="44" t="str">
        <f>IF(DQE!$D393="","",DQE!$D393)</f>
        <v/>
      </c>
      <c r="E390" s="37" t="str">
        <f>IF(BPU!$D393="","",BPU!$D393)</f>
        <v/>
      </c>
      <c r="F390" s="35" t="str">
        <f t="shared" si="0"/>
        <v/>
      </c>
      <c r="G390" s="44" t="str">
        <f t="shared" si="1"/>
        <v/>
      </c>
      <c r="H390" s="36" t="n"/>
      <c r="I390" s="23" t="n"/>
      <c r="J390" s="36" t="n"/>
      <c r="K390" s="36" t="n"/>
      <c r="L390" s="44" t="str">
        <f t="shared" si="2"/>
        <v/>
      </c>
      <c r="M390" s="35" t="str">
        <f t="shared" si="3"/>
        <v/>
      </c>
      <c r="N390" s="35" t="str">
        <f t="shared" si="4"/>
        <v/>
      </c>
      <c r="O390" s="35" t="str">
        <f t="shared" si="5"/>
        <v/>
      </c>
      <c r="P390" s="35" t="str">
        <f t="shared" si="6"/>
        <v/>
      </c>
      <c r="Q390" s="35" t="str">
        <f t="shared" si="7"/>
        <v/>
      </c>
      <c r="R390" s="35" t="str">
        <f t="shared" si="8"/>
        <v/>
      </c>
      <c r="S390" s="35" t="str">
        <f t="shared" si="9"/>
        <v/>
      </c>
      <c r="T390" s="35" t="str">
        <f t="shared" si="10"/>
        <v/>
      </c>
      <c r="U390" s="35" t="str">
        <f t="shared" si="11"/>
        <v/>
      </c>
      <c r="V390" s="35" t="str">
        <f t="shared" si="12"/>
        <v/>
      </c>
      <c r="W390" s="77" t="str">
        <f t="shared" si="13"/>
        <v/>
      </c>
      <c r="X390" s="35" t="str">
        <f t="shared" si="14"/>
        <v/>
      </c>
      <c r="Y390" s="35" t="str">
        <f t="shared" si="15"/>
        <v/>
      </c>
      <c r="Z390" s="35" t="str">
        <f t="shared" si="16"/>
        <v/>
      </c>
      <c r="AA390" s="35" t="str">
        <f t="shared" si="17"/>
        <v/>
      </c>
      <c r="AB390" s="77">
        <f t="shared" si="29"/>
        <v>6336</v>
      </c>
      <c r="AC390" s="77">
        <f t="shared" si="30"/>
        <v>0</v>
      </c>
      <c r="AD390" s="77">
        <f t="shared" si="31"/>
        <v>0</v>
      </c>
      <c r="AE390" s="78" t="str">
        <f t="shared" si="18"/>
        <v/>
      </c>
      <c r="AF390" s="35" t="str">
        <f t="shared" si="19"/>
        <v/>
      </c>
      <c r="AG390" s="77" t="str">
        <f t="shared" si="20"/>
        <v/>
      </c>
      <c r="AH390" s="77" t="str">
        <f t="shared" si="21"/>
        <v/>
      </c>
      <c r="AI390" s="35">
        <f t="shared" si="22"/>
        <v>0</v>
      </c>
      <c r="AJ390" s="35">
        <f t="shared" si="23"/>
        <v>0</v>
      </c>
      <c r="AK390" s="35">
        <f t="shared" si="24"/>
        <v>0</v>
      </c>
      <c r="AL390" s="35">
        <f t="shared" si="25"/>
        <v>0</v>
      </c>
      <c r="AM390" s="35" t="n"/>
      <c r="AN390" s="44" t="str">
        <f t="shared" si="26"/>
        <v/>
      </c>
      <c r="AO390" s="44" t="str">
        <f t="shared" si="27"/>
        <v/>
      </c>
      <c r="AP390" s="35" t="str">
        <f>IF('DQE marché-cadre'!$D393="","",'DQE marché-cadre'!$D393)</f>
        <v/>
      </c>
      <c r="AQ390" s="35" t="str">
        <f>IF('DQE marché-cadre'!$E393="","",'DQE marché-cadre'!$E393)</f>
        <v/>
      </c>
      <c r="AR390" s="77" t="str">
        <f>DQE!$F393</f>
        <v/>
      </c>
      <c r="AS390" s="77" t="str">
        <f>BPDE!$G393</f>
        <v/>
      </c>
      <c r="AT390" s="35" t="str">
        <f t="shared" si="28"/>
        <v/>
      </c>
    </row>
    <row r="391">
      <c r="A391" s="35" t="str">
        <f>IF(BPU!$A394="","",BPU!$A394)</f>
        <v/>
      </c>
      <c r="B391" s="44" t="str">
        <f>IF(BPU!$B394="","",BPU!$B394)</f>
        <v/>
      </c>
      <c r="C391" s="35" t="str">
        <f>IF(BPU!$C394="","",BPU!$C394)</f>
        <v/>
      </c>
      <c r="D391" s="44" t="str">
        <f>IF(DQE!$D394="","",DQE!$D394)</f>
        <v/>
      </c>
      <c r="E391" s="37" t="str">
        <f>IF(BPU!$D394="","",BPU!$D394)</f>
        <v/>
      </c>
      <c r="F391" s="35" t="str">
        <f t="shared" si="0"/>
        <v/>
      </c>
      <c r="G391" s="44" t="str">
        <f t="shared" si="1"/>
        <v/>
      </c>
      <c r="H391" s="36" t="n"/>
      <c r="I391" s="23" t="n"/>
      <c r="J391" s="36" t="n"/>
      <c r="K391" s="36" t="n"/>
      <c r="L391" s="44" t="str">
        <f t="shared" si="2"/>
        <v/>
      </c>
      <c r="M391" s="35" t="str">
        <f t="shared" si="3"/>
        <v/>
      </c>
      <c r="N391" s="35" t="str">
        <f t="shared" si="4"/>
        <v/>
      </c>
      <c r="O391" s="35" t="str">
        <f t="shared" si="5"/>
        <v/>
      </c>
      <c r="P391" s="35" t="str">
        <f t="shared" si="6"/>
        <v/>
      </c>
      <c r="Q391" s="35" t="str">
        <f t="shared" si="7"/>
        <v/>
      </c>
      <c r="R391" s="35" t="str">
        <f t="shared" si="8"/>
        <v/>
      </c>
      <c r="S391" s="35" t="str">
        <f t="shared" si="9"/>
        <v/>
      </c>
      <c r="T391" s="35" t="str">
        <f t="shared" si="10"/>
        <v/>
      </c>
      <c r="U391" s="35" t="str">
        <f t="shared" si="11"/>
        <v/>
      </c>
      <c r="V391" s="35" t="str">
        <f t="shared" si="12"/>
        <v/>
      </c>
      <c r="W391" s="77" t="str">
        <f t="shared" si="13"/>
        <v/>
      </c>
      <c r="X391" s="35" t="str">
        <f t="shared" si="14"/>
        <v/>
      </c>
      <c r="Y391" s="35" t="str">
        <f t="shared" si="15"/>
        <v/>
      </c>
      <c r="Z391" s="35" t="str">
        <f t="shared" si="16"/>
        <v/>
      </c>
      <c r="AA391" s="35" t="str">
        <f t="shared" si="17"/>
        <v/>
      </c>
      <c r="AB391" s="77">
        <f t="shared" si="29"/>
        <v>6336</v>
      </c>
      <c r="AC391" s="77">
        <f t="shared" si="30"/>
        <v>0</v>
      </c>
      <c r="AD391" s="77">
        <f t="shared" si="31"/>
        <v>0</v>
      </c>
      <c r="AE391" s="78" t="str">
        <f t="shared" si="18"/>
        <v/>
      </c>
      <c r="AF391" s="35" t="str">
        <f t="shared" si="19"/>
        <v/>
      </c>
      <c r="AG391" s="77" t="str">
        <f t="shared" si="20"/>
        <v/>
      </c>
      <c r="AH391" s="77" t="str">
        <f t="shared" si="21"/>
        <v/>
      </c>
      <c r="AI391" s="35">
        <f t="shared" si="22"/>
        <v>0</v>
      </c>
      <c r="AJ391" s="35">
        <f t="shared" si="23"/>
        <v>0</v>
      </c>
      <c r="AK391" s="35">
        <f t="shared" si="24"/>
        <v>0</v>
      </c>
      <c r="AL391" s="35">
        <f t="shared" si="25"/>
        <v>0</v>
      </c>
      <c r="AM391" s="35" t="n"/>
      <c r="AN391" s="44" t="str">
        <f t="shared" si="26"/>
        <v/>
      </c>
      <c r="AO391" s="44" t="str">
        <f t="shared" si="27"/>
        <v/>
      </c>
      <c r="AP391" s="35" t="str">
        <f>IF('DQE marché-cadre'!$D394="","",'DQE marché-cadre'!$D394)</f>
        <v/>
      </c>
      <c r="AQ391" s="35" t="str">
        <f>IF('DQE marché-cadre'!$E394="","",'DQE marché-cadre'!$E394)</f>
        <v/>
      </c>
      <c r="AR391" s="77" t="str">
        <f>DQE!$F394</f>
        <v/>
      </c>
      <c r="AS391" s="77" t="str">
        <f>BPDE!$G394</f>
        <v/>
      </c>
      <c r="AT391" s="35" t="str">
        <f t="shared" si="28"/>
        <v/>
      </c>
    </row>
    <row r="392">
      <c r="A392" s="35" t="str">
        <f>IF(BPU!$A395="","",BPU!$A395)</f>
        <v/>
      </c>
      <c r="B392" s="44" t="str">
        <f>IF(BPU!$B395="","",BPU!$B395)</f>
        <v/>
      </c>
      <c r="C392" s="35" t="str">
        <f>IF(BPU!$C395="","",BPU!$C395)</f>
        <v/>
      </c>
      <c r="D392" s="44" t="str">
        <f>IF(DQE!$D395="","",DQE!$D395)</f>
        <v/>
      </c>
      <c r="E392" s="37" t="str">
        <f>IF(BPU!$D395="","",BPU!$D395)</f>
        <v/>
      </c>
      <c r="F392" s="35" t="str">
        <f t="shared" si="0"/>
        <v/>
      </c>
      <c r="G392" s="44" t="str">
        <f t="shared" si="1"/>
        <v/>
      </c>
      <c r="H392" s="36" t="n"/>
      <c r="I392" s="23" t="n"/>
      <c r="J392" s="36" t="n"/>
      <c r="K392" s="36" t="n"/>
      <c r="L392" s="44" t="str">
        <f t="shared" si="2"/>
        <v/>
      </c>
      <c r="M392" s="35" t="str">
        <f t="shared" si="3"/>
        <v/>
      </c>
      <c r="N392" s="35" t="str">
        <f t="shared" si="4"/>
        <v/>
      </c>
      <c r="O392" s="35" t="str">
        <f t="shared" si="5"/>
        <v/>
      </c>
      <c r="P392" s="35" t="str">
        <f t="shared" si="6"/>
        <v/>
      </c>
      <c r="Q392" s="35" t="str">
        <f t="shared" si="7"/>
        <v/>
      </c>
      <c r="R392" s="35" t="str">
        <f t="shared" si="8"/>
        <v/>
      </c>
      <c r="S392" s="35" t="str">
        <f t="shared" si="9"/>
        <v/>
      </c>
      <c r="T392" s="35" t="str">
        <f t="shared" si="10"/>
        <v/>
      </c>
      <c r="U392" s="35" t="str">
        <f t="shared" si="11"/>
        <v/>
      </c>
      <c r="V392" s="35" t="str">
        <f t="shared" si="12"/>
        <v/>
      </c>
      <c r="W392" s="77" t="str">
        <f t="shared" si="13"/>
        <v/>
      </c>
      <c r="X392" s="35" t="str">
        <f t="shared" si="14"/>
        <v/>
      </c>
      <c r="Y392" s="35" t="str">
        <f t="shared" si="15"/>
        <v/>
      </c>
      <c r="Z392" s="35" t="str">
        <f t="shared" si="16"/>
        <v/>
      </c>
      <c r="AA392" s="35" t="str">
        <f t="shared" si="17"/>
        <v/>
      </c>
      <c r="AB392" s="77">
        <f t="shared" si="29"/>
        <v>6336</v>
      </c>
      <c r="AC392" s="77">
        <f t="shared" si="30"/>
        <v>0</v>
      </c>
      <c r="AD392" s="77">
        <f t="shared" si="31"/>
        <v>0</v>
      </c>
      <c r="AE392" s="78" t="str">
        <f t="shared" si="18"/>
        <v/>
      </c>
      <c r="AF392" s="35" t="str">
        <f t="shared" si="19"/>
        <v/>
      </c>
      <c r="AG392" s="77" t="str">
        <f t="shared" si="20"/>
        <v/>
      </c>
      <c r="AH392" s="77" t="str">
        <f t="shared" si="21"/>
        <v/>
      </c>
      <c r="AI392" s="35">
        <f t="shared" si="22"/>
        <v>0</v>
      </c>
      <c r="AJ392" s="35">
        <f t="shared" si="23"/>
        <v>0</v>
      </c>
      <c r="AK392" s="35">
        <f t="shared" si="24"/>
        <v>0</v>
      </c>
      <c r="AL392" s="35">
        <f t="shared" si="25"/>
        <v>0</v>
      </c>
      <c r="AM392" s="35" t="n"/>
      <c r="AN392" s="44" t="str">
        <f t="shared" si="26"/>
        <v/>
      </c>
      <c r="AO392" s="44" t="str">
        <f t="shared" si="27"/>
        <v/>
      </c>
      <c r="AP392" s="35" t="str">
        <f>IF('DQE marché-cadre'!$D395="","",'DQE marché-cadre'!$D395)</f>
        <v/>
      </c>
      <c r="AQ392" s="35" t="str">
        <f>IF('DQE marché-cadre'!$E395="","",'DQE marché-cadre'!$E395)</f>
        <v/>
      </c>
      <c r="AR392" s="77" t="str">
        <f>DQE!$F395</f>
        <v/>
      </c>
      <c r="AS392" s="77" t="str">
        <f>BPDE!$G395</f>
        <v/>
      </c>
      <c r="AT392" s="35" t="str">
        <f t="shared" si="28"/>
        <v/>
      </c>
    </row>
    <row r="393">
      <c r="A393" s="35" t="str">
        <f>IF(BPU!$A396="","",BPU!$A396)</f>
        <v/>
      </c>
      <c r="B393" s="44" t="str">
        <f>IF(BPU!$B396="","",BPU!$B396)</f>
        <v/>
      </c>
      <c r="C393" s="35" t="str">
        <f>IF(BPU!$C396="","",BPU!$C396)</f>
        <v/>
      </c>
      <c r="D393" s="44" t="str">
        <f>IF(DQE!$D396="","",DQE!$D396)</f>
        <v/>
      </c>
      <c r="E393" s="37" t="str">
        <f>IF(BPU!$D396="","",BPU!$D396)</f>
        <v/>
      </c>
      <c r="F393" s="35" t="str">
        <f t="shared" si="0"/>
        <v/>
      </c>
      <c r="G393" s="44" t="str">
        <f t="shared" si="1"/>
        <v/>
      </c>
      <c r="H393" s="36" t="n"/>
      <c r="I393" s="23" t="n"/>
      <c r="J393" s="36" t="n"/>
      <c r="K393" s="36" t="n"/>
      <c r="L393" s="44" t="str">
        <f t="shared" si="2"/>
        <v/>
      </c>
      <c r="M393" s="35" t="str">
        <f t="shared" si="3"/>
        <v/>
      </c>
      <c r="N393" s="35" t="str">
        <f t="shared" si="4"/>
        <v/>
      </c>
      <c r="O393" s="35" t="str">
        <f t="shared" si="5"/>
        <v/>
      </c>
      <c r="P393" s="35" t="str">
        <f t="shared" si="6"/>
        <v/>
      </c>
      <c r="Q393" s="35" t="str">
        <f t="shared" si="7"/>
        <v/>
      </c>
      <c r="R393" s="35" t="str">
        <f t="shared" si="8"/>
        <v/>
      </c>
      <c r="S393" s="35" t="str">
        <f t="shared" si="9"/>
        <v/>
      </c>
      <c r="T393" s="35" t="str">
        <f t="shared" si="10"/>
        <v/>
      </c>
      <c r="U393" s="35" t="str">
        <f t="shared" si="11"/>
        <v/>
      </c>
      <c r="V393" s="35" t="str">
        <f t="shared" si="12"/>
        <v/>
      </c>
      <c r="W393" s="77" t="str">
        <f t="shared" si="13"/>
        <v/>
      </c>
      <c r="X393" s="35" t="str">
        <f t="shared" si="14"/>
        <v/>
      </c>
      <c r="Y393" s="35" t="str">
        <f t="shared" si="15"/>
        <v/>
      </c>
      <c r="Z393" s="35" t="str">
        <f t="shared" si="16"/>
        <v/>
      </c>
      <c r="AA393" s="35" t="str">
        <f t="shared" si="17"/>
        <v/>
      </c>
      <c r="AB393" s="77">
        <f t="shared" si="29"/>
        <v>6336</v>
      </c>
      <c r="AC393" s="77">
        <f t="shared" si="30"/>
        <v>0</v>
      </c>
      <c r="AD393" s="77">
        <f t="shared" si="31"/>
        <v>0</v>
      </c>
      <c r="AE393" s="78" t="str">
        <f t="shared" si="18"/>
        <v/>
      </c>
      <c r="AF393" s="35" t="str">
        <f t="shared" si="19"/>
        <v/>
      </c>
      <c r="AG393" s="77" t="str">
        <f t="shared" si="20"/>
        <v/>
      </c>
      <c r="AH393" s="77" t="str">
        <f t="shared" si="21"/>
        <v/>
      </c>
      <c r="AI393" s="35">
        <f t="shared" si="22"/>
        <v>0</v>
      </c>
      <c r="AJ393" s="35">
        <f t="shared" si="23"/>
        <v>0</v>
      </c>
      <c r="AK393" s="35">
        <f t="shared" si="24"/>
        <v>0</v>
      </c>
      <c r="AL393" s="35">
        <f t="shared" si="25"/>
        <v>0</v>
      </c>
      <c r="AM393" s="35" t="n"/>
      <c r="AN393" s="44" t="str">
        <f t="shared" si="26"/>
        <v/>
      </c>
      <c r="AO393" s="44" t="str">
        <f t="shared" si="27"/>
        <v/>
      </c>
      <c r="AP393" s="35" t="str">
        <f>IF('DQE marché-cadre'!$D396="","",'DQE marché-cadre'!$D396)</f>
        <v/>
      </c>
      <c r="AQ393" s="35" t="str">
        <f>IF('DQE marché-cadre'!$E396="","",'DQE marché-cadre'!$E396)</f>
        <v/>
      </c>
      <c r="AR393" s="77" t="str">
        <f>DQE!$F396</f>
        <v/>
      </c>
      <c r="AS393" s="77" t="str">
        <f>BPDE!$G396</f>
        <v/>
      </c>
      <c r="AT393" s="35" t="str">
        <f t="shared" si="28"/>
        <v/>
      </c>
    </row>
    <row r="394">
      <c r="A394" s="35" t="str">
        <f>IF(BPU!$A397="","",BPU!$A397)</f>
        <v/>
      </c>
      <c r="B394" s="44" t="str">
        <f>IF(BPU!$B397="","",BPU!$B397)</f>
        <v/>
      </c>
      <c r="C394" s="35" t="str">
        <f>IF(BPU!$C397="","",BPU!$C397)</f>
        <v/>
      </c>
      <c r="D394" s="44" t="str">
        <f>IF(DQE!$D397="","",DQE!$D397)</f>
        <v/>
      </c>
      <c r="E394" s="37" t="str">
        <f>IF(BPU!$D397="","",BPU!$D397)</f>
        <v/>
      </c>
      <c r="F394" s="35" t="str">
        <f t="shared" si="0"/>
        <v/>
      </c>
      <c r="G394" s="44" t="str">
        <f t="shared" si="1"/>
        <v/>
      </c>
      <c r="H394" s="36" t="n"/>
      <c r="I394" s="23" t="n"/>
      <c r="J394" s="36" t="n"/>
      <c r="K394" s="36" t="n"/>
      <c r="L394" s="44" t="str">
        <f t="shared" si="2"/>
        <v/>
      </c>
      <c r="M394" s="35" t="str">
        <f t="shared" si="3"/>
        <v/>
      </c>
      <c r="N394" s="35" t="str">
        <f t="shared" si="4"/>
        <v/>
      </c>
      <c r="O394" s="35" t="str">
        <f t="shared" si="5"/>
        <v/>
      </c>
      <c r="P394" s="35" t="str">
        <f t="shared" si="6"/>
        <v/>
      </c>
      <c r="Q394" s="35" t="str">
        <f t="shared" si="7"/>
        <v/>
      </c>
      <c r="R394" s="35" t="str">
        <f t="shared" si="8"/>
        <v/>
      </c>
      <c r="S394" s="35" t="str">
        <f t="shared" si="9"/>
        <v/>
      </c>
      <c r="T394" s="35" t="str">
        <f t="shared" si="10"/>
        <v/>
      </c>
      <c r="U394" s="35" t="str">
        <f t="shared" si="11"/>
        <v/>
      </c>
      <c r="V394" s="35" t="str">
        <f t="shared" si="12"/>
        <v/>
      </c>
      <c r="W394" s="77" t="str">
        <f t="shared" si="13"/>
        <v/>
      </c>
      <c r="X394" s="35" t="str">
        <f t="shared" si="14"/>
        <v/>
      </c>
      <c r="Y394" s="35" t="str">
        <f t="shared" si="15"/>
        <v/>
      </c>
      <c r="Z394" s="35" t="str">
        <f t="shared" si="16"/>
        <v/>
      </c>
      <c r="AA394" s="35" t="str">
        <f t="shared" si="17"/>
        <v/>
      </c>
      <c r="AB394" s="77">
        <f t="shared" si="29"/>
        <v>6336</v>
      </c>
      <c r="AC394" s="77">
        <f t="shared" si="30"/>
        <v>0</v>
      </c>
      <c r="AD394" s="77">
        <f t="shared" si="31"/>
        <v>0</v>
      </c>
      <c r="AE394" s="78" t="str">
        <f t="shared" si="18"/>
        <v/>
      </c>
      <c r="AF394" s="35" t="str">
        <f t="shared" si="19"/>
        <v/>
      </c>
      <c r="AG394" s="77" t="str">
        <f t="shared" si="20"/>
        <v/>
      </c>
      <c r="AH394" s="77" t="str">
        <f t="shared" si="21"/>
        <v/>
      </c>
      <c r="AI394" s="35">
        <f t="shared" si="22"/>
        <v>0</v>
      </c>
      <c r="AJ394" s="35">
        <f t="shared" si="23"/>
        <v>0</v>
      </c>
      <c r="AK394" s="35">
        <f t="shared" si="24"/>
        <v>0</v>
      </c>
      <c r="AL394" s="35">
        <f t="shared" si="25"/>
        <v>0</v>
      </c>
      <c r="AM394" s="35" t="n"/>
      <c r="AN394" s="44" t="str">
        <f t="shared" si="26"/>
        <v/>
      </c>
      <c r="AO394" s="44" t="str">
        <f t="shared" si="27"/>
        <v/>
      </c>
      <c r="AP394" s="35" t="str">
        <f>IF('DQE marché-cadre'!$D397="","",'DQE marché-cadre'!$D397)</f>
        <v/>
      </c>
      <c r="AQ394" s="35" t="str">
        <f>IF('DQE marché-cadre'!$E397="","",'DQE marché-cadre'!$E397)</f>
        <v/>
      </c>
      <c r="AR394" s="77" t="str">
        <f>DQE!$F397</f>
        <v/>
      </c>
      <c r="AS394" s="77" t="str">
        <f>BPDE!$G397</f>
        <v/>
      </c>
      <c r="AT394" s="35" t="str">
        <f t="shared" si="28"/>
        <v/>
      </c>
    </row>
    <row r="395">
      <c r="A395" s="35" t="str">
        <f>IF(BPU!$A398="","",BPU!$A398)</f>
        <v/>
      </c>
      <c r="B395" s="44" t="str">
        <f>IF(BPU!$B398="","",BPU!$B398)</f>
        <v/>
      </c>
      <c r="C395" s="35" t="str">
        <f>IF(BPU!$C398="","",BPU!$C398)</f>
        <v/>
      </c>
      <c r="D395" s="44" t="str">
        <f>IF(DQE!$D398="","",DQE!$D398)</f>
        <v/>
      </c>
      <c r="E395" s="37" t="str">
        <f>IF(BPU!$D398="","",BPU!$D398)</f>
        <v/>
      </c>
      <c r="F395" s="35" t="str">
        <f t="shared" si="0"/>
        <v/>
      </c>
      <c r="G395" s="44" t="str">
        <f t="shared" si="1"/>
        <v/>
      </c>
      <c r="H395" s="36" t="n"/>
      <c r="I395" s="23" t="n"/>
      <c r="J395" s="36" t="n"/>
      <c r="K395" s="36" t="n"/>
      <c r="L395" s="44" t="str">
        <f t="shared" si="2"/>
        <v/>
      </c>
      <c r="M395" s="35" t="str">
        <f t="shared" si="3"/>
        <v/>
      </c>
      <c r="N395" s="35" t="str">
        <f t="shared" si="4"/>
        <v/>
      </c>
      <c r="O395" s="35" t="str">
        <f t="shared" si="5"/>
        <v/>
      </c>
      <c r="P395" s="35" t="str">
        <f t="shared" si="6"/>
        <v/>
      </c>
      <c r="Q395" s="35" t="str">
        <f t="shared" si="7"/>
        <v/>
      </c>
      <c r="R395" s="35" t="str">
        <f t="shared" si="8"/>
        <v/>
      </c>
      <c r="S395" s="35" t="str">
        <f t="shared" si="9"/>
        <v/>
      </c>
      <c r="T395" s="35" t="str">
        <f t="shared" si="10"/>
        <v/>
      </c>
      <c r="U395" s="35" t="str">
        <f t="shared" si="11"/>
        <v/>
      </c>
      <c r="V395" s="35" t="str">
        <f t="shared" si="12"/>
        <v/>
      </c>
      <c r="W395" s="77" t="str">
        <f t="shared" si="13"/>
        <v/>
      </c>
      <c r="X395" s="35" t="str">
        <f t="shared" si="14"/>
        <v/>
      </c>
      <c r="Y395" s="35" t="str">
        <f t="shared" si="15"/>
        <v/>
      </c>
      <c r="Z395" s="35" t="str">
        <f t="shared" si="16"/>
        <v/>
      </c>
      <c r="AA395" s="35" t="str">
        <f t="shared" si="17"/>
        <v/>
      </c>
      <c r="AB395" s="77">
        <f t="shared" si="29"/>
        <v>6336</v>
      </c>
      <c r="AC395" s="77">
        <f t="shared" si="30"/>
        <v>0</v>
      </c>
      <c r="AD395" s="77">
        <f t="shared" si="31"/>
        <v>0</v>
      </c>
      <c r="AE395" s="78" t="str">
        <f t="shared" si="18"/>
        <v/>
      </c>
      <c r="AF395" s="35" t="str">
        <f t="shared" si="19"/>
        <v/>
      </c>
      <c r="AG395" s="77" t="str">
        <f t="shared" si="20"/>
        <v/>
      </c>
      <c r="AH395" s="77" t="str">
        <f t="shared" si="21"/>
        <v/>
      </c>
      <c r="AI395" s="35">
        <f t="shared" si="22"/>
        <v>0</v>
      </c>
      <c r="AJ395" s="35">
        <f t="shared" si="23"/>
        <v>0</v>
      </c>
      <c r="AK395" s="35">
        <f t="shared" si="24"/>
        <v>0</v>
      </c>
      <c r="AL395" s="35">
        <f t="shared" si="25"/>
        <v>0</v>
      </c>
      <c r="AM395" s="35" t="n"/>
      <c r="AN395" s="44" t="str">
        <f t="shared" si="26"/>
        <v/>
      </c>
      <c r="AO395" s="44" t="str">
        <f t="shared" si="27"/>
        <v/>
      </c>
      <c r="AP395" s="35" t="str">
        <f>IF('DQE marché-cadre'!$D398="","",'DQE marché-cadre'!$D398)</f>
        <v/>
      </c>
      <c r="AQ395" s="35" t="str">
        <f>IF('DQE marché-cadre'!$E398="","",'DQE marché-cadre'!$E398)</f>
        <v/>
      </c>
      <c r="AR395" s="77" t="str">
        <f>DQE!$F398</f>
        <v/>
      </c>
      <c r="AS395" s="77" t="str">
        <f>BPDE!$G398</f>
        <v/>
      </c>
      <c r="AT395" s="35" t="str">
        <f t="shared" si="28"/>
        <v/>
      </c>
    </row>
    <row r="396">
      <c r="A396" s="35" t="str">
        <f>IF(BPU!$A399="","",BPU!$A399)</f>
        <v/>
      </c>
      <c r="B396" s="44" t="str">
        <f>IF(BPU!$B399="","",BPU!$B399)</f>
        <v/>
      </c>
      <c r="C396" s="35" t="str">
        <f>IF(BPU!$C399="","",BPU!$C399)</f>
        <v/>
      </c>
      <c r="D396" s="44" t="str">
        <f>IF(DQE!$D399="","",DQE!$D399)</f>
        <v/>
      </c>
      <c r="E396" s="37" t="str">
        <f>IF(BPU!$D399="","",BPU!$D399)</f>
        <v/>
      </c>
      <c r="F396" s="35" t="str">
        <f t="shared" si="0"/>
        <v/>
      </c>
      <c r="G396" s="44" t="str">
        <f t="shared" si="1"/>
        <v/>
      </c>
      <c r="H396" s="36" t="n"/>
      <c r="I396" s="23" t="n"/>
      <c r="J396" s="36" t="n"/>
      <c r="K396" s="36" t="n"/>
      <c r="L396" s="44" t="str">
        <f t="shared" si="2"/>
        <v/>
      </c>
      <c r="M396" s="35" t="str">
        <f t="shared" si="3"/>
        <v/>
      </c>
      <c r="N396" s="35" t="str">
        <f t="shared" si="4"/>
        <v/>
      </c>
      <c r="O396" s="35" t="str">
        <f t="shared" si="5"/>
        <v/>
      </c>
      <c r="P396" s="35" t="str">
        <f t="shared" si="6"/>
        <v/>
      </c>
      <c r="Q396" s="35" t="str">
        <f t="shared" si="7"/>
        <v/>
      </c>
      <c r="R396" s="35" t="str">
        <f t="shared" si="8"/>
        <v/>
      </c>
      <c r="S396" s="35" t="str">
        <f t="shared" si="9"/>
        <v/>
      </c>
      <c r="T396" s="35" t="str">
        <f t="shared" si="10"/>
        <v/>
      </c>
      <c r="U396" s="35" t="str">
        <f t="shared" si="11"/>
        <v/>
      </c>
      <c r="V396" s="35" t="str">
        <f t="shared" si="12"/>
        <v/>
      </c>
      <c r="W396" s="77" t="str">
        <f t="shared" si="13"/>
        <v/>
      </c>
      <c r="X396" s="35" t="str">
        <f t="shared" si="14"/>
        <v/>
      </c>
      <c r="Y396" s="35" t="str">
        <f t="shared" si="15"/>
        <v/>
      </c>
      <c r="Z396" s="35" t="str">
        <f t="shared" si="16"/>
        <v/>
      </c>
      <c r="AA396" s="35" t="str">
        <f t="shared" si="17"/>
        <v/>
      </c>
      <c r="AB396" s="77">
        <f t="shared" si="29"/>
        <v>6336</v>
      </c>
      <c r="AC396" s="77">
        <f t="shared" si="30"/>
        <v>0</v>
      </c>
      <c r="AD396" s="77">
        <f t="shared" si="31"/>
        <v>0</v>
      </c>
      <c r="AE396" s="78" t="str">
        <f t="shared" si="18"/>
        <v/>
      </c>
      <c r="AF396" s="35" t="str">
        <f t="shared" si="19"/>
        <v/>
      </c>
      <c r="AG396" s="77" t="str">
        <f t="shared" si="20"/>
        <v/>
      </c>
      <c r="AH396" s="77" t="str">
        <f t="shared" si="21"/>
        <v/>
      </c>
      <c r="AI396" s="35">
        <f t="shared" si="22"/>
        <v>0</v>
      </c>
      <c r="AJ396" s="35">
        <f t="shared" si="23"/>
        <v>0</v>
      </c>
      <c r="AK396" s="35">
        <f t="shared" si="24"/>
        <v>0</v>
      </c>
      <c r="AL396" s="35">
        <f t="shared" si="25"/>
        <v>0</v>
      </c>
      <c r="AM396" s="35" t="n"/>
      <c r="AN396" s="44" t="str">
        <f t="shared" si="26"/>
        <v/>
      </c>
      <c r="AO396" s="44" t="str">
        <f t="shared" si="27"/>
        <v/>
      </c>
      <c r="AP396" s="35" t="str">
        <f>IF('DQE marché-cadre'!$D399="","",'DQE marché-cadre'!$D399)</f>
        <v/>
      </c>
      <c r="AQ396" s="35" t="str">
        <f>IF('DQE marché-cadre'!$E399="","",'DQE marché-cadre'!$E399)</f>
        <v/>
      </c>
      <c r="AR396" s="77" t="str">
        <f>DQE!$F399</f>
        <v/>
      </c>
      <c r="AS396" s="77" t="str">
        <f>BPDE!$G399</f>
        <v/>
      </c>
      <c r="AT396" s="35" t="str">
        <f t="shared" si="28"/>
        <v/>
      </c>
    </row>
    <row r="397">
      <c r="A397" s="35" t="str">
        <f>IF(BPU!$A400="","",BPU!$A400)</f>
        <v/>
      </c>
      <c r="B397" s="44" t="str">
        <f>IF(BPU!$B400="","",BPU!$B400)</f>
        <v/>
      </c>
      <c r="C397" s="35" t="str">
        <f>IF(BPU!$C400="","",BPU!$C400)</f>
        <v/>
      </c>
      <c r="D397" s="44" t="str">
        <f>IF(DQE!$D400="","",DQE!$D400)</f>
        <v/>
      </c>
      <c r="E397" s="37" t="str">
        <f>IF(BPU!$D400="","",BPU!$D400)</f>
        <v/>
      </c>
      <c r="F397" s="35" t="str">
        <f t="shared" si="0"/>
        <v/>
      </c>
      <c r="G397" s="44" t="str">
        <f t="shared" si="1"/>
        <v/>
      </c>
      <c r="H397" s="36" t="n"/>
      <c r="I397" s="23" t="n"/>
      <c r="J397" s="36" t="n"/>
      <c r="K397" s="36" t="n"/>
      <c r="L397" s="44" t="str">
        <f t="shared" si="2"/>
        <v/>
      </c>
      <c r="M397" s="35" t="str">
        <f t="shared" si="3"/>
        <v/>
      </c>
      <c r="N397" s="35" t="str">
        <f t="shared" si="4"/>
        <v/>
      </c>
      <c r="O397" s="35" t="str">
        <f t="shared" si="5"/>
        <v/>
      </c>
      <c r="P397" s="35" t="str">
        <f t="shared" si="6"/>
        <v/>
      </c>
      <c r="Q397" s="35" t="str">
        <f t="shared" si="7"/>
        <v/>
      </c>
      <c r="R397" s="35" t="str">
        <f t="shared" si="8"/>
        <v/>
      </c>
      <c r="S397" s="35" t="str">
        <f t="shared" si="9"/>
        <v/>
      </c>
      <c r="T397" s="35" t="str">
        <f t="shared" si="10"/>
        <v/>
      </c>
      <c r="U397" s="35" t="str">
        <f t="shared" si="11"/>
        <v/>
      </c>
      <c r="V397" s="35" t="str">
        <f t="shared" si="12"/>
        <v/>
      </c>
      <c r="W397" s="77" t="str">
        <f t="shared" si="13"/>
        <v/>
      </c>
      <c r="X397" s="35" t="str">
        <f t="shared" si="14"/>
        <v/>
      </c>
      <c r="Y397" s="35" t="str">
        <f t="shared" si="15"/>
        <v/>
      </c>
      <c r="Z397" s="35" t="str">
        <f t="shared" si="16"/>
        <v/>
      </c>
      <c r="AA397" s="35" t="str">
        <f t="shared" si="17"/>
        <v/>
      </c>
      <c r="AB397" s="77">
        <f t="shared" si="29"/>
        <v>6336</v>
      </c>
      <c r="AC397" s="77">
        <f t="shared" si="30"/>
        <v>0</v>
      </c>
      <c r="AD397" s="77">
        <f t="shared" si="31"/>
        <v>0</v>
      </c>
      <c r="AE397" s="78" t="str">
        <f t="shared" si="18"/>
        <v/>
      </c>
      <c r="AF397" s="35" t="str">
        <f t="shared" si="19"/>
        <v/>
      </c>
      <c r="AG397" s="77" t="str">
        <f t="shared" si="20"/>
        <v/>
      </c>
      <c r="AH397" s="77" t="str">
        <f t="shared" si="21"/>
        <v/>
      </c>
      <c r="AI397" s="35">
        <f t="shared" si="22"/>
        <v>0</v>
      </c>
      <c r="AJ397" s="35">
        <f t="shared" si="23"/>
        <v>0</v>
      </c>
      <c r="AK397" s="35">
        <f t="shared" si="24"/>
        <v>0</v>
      </c>
      <c r="AL397" s="35">
        <f t="shared" si="25"/>
        <v>0</v>
      </c>
      <c r="AM397" s="35" t="n"/>
      <c r="AN397" s="44" t="str">
        <f t="shared" si="26"/>
        <v/>
      </c>
      <c r="AO397" s="44" t="str">
        <f t="shared" si="27"/>
        <v/>
      </c>
      <c r="AP397" s="35" t="str">
        <f>IF('DQE marché-cadre'!$D400="","",'DQE marché-cadre'!$D400)</f>
        <v/>
      </c>
      <c r="AQ397" s="35" t="str">
        <f>IF('DQE marché-cadre'!$E400="","",'DQE marché-cadre'!$E400)</f>
        <v/>
      </c>
      <c r="AR397" s="77" t="str">
        <f>DQE!$F400</f>
        <v/>
      </c>
      <c r="AS397" s="77" t="str">
        <f>BPDE!$G400</f>
        <v/>
      </c>
      <c r="AT397" s="35" t="str">
        <f t="shared" si="28"/>
        <v/>
      </c>
    </row>
    <row r="398">
      <c r="A398" s="35" t="str">
        <f>IF(BPU!$A401="","",BPU!$A401)</f>
        <v/>
      </c>
      <c r="B398" s="44" t="str">
        <f>IF(BPU!$B401="","",BPU!$B401)</f>
        <v/>
      </c>
      <c r="C398" s="35" t="str">
        <f>IF(BPU!$C401="","",BPU!$C401)</f>
        <v/>
      </c>
      <c r="D398" s="44" t="str">
        <f>IF(DQE!$D401="","",DQE!$D401)</f>
        <v/>
      </c>
      <c r="E398" s="37" t="str">
        <f>IF(BPU!$D401="","",BPU!$D401)</f>
        <v/>
      </c>
      <c r="F398" s="35" t="str">
        <f t="shared" si="0"/>
        <v/>
      </c>
      <c r="G398" s="44" t="str">
        <f t="shared" si="1"/>
        <v/>
      </c>
      <c r="H398" s="36" t="n"/>
      <c r="I398" s="23" t="n"/>
      <c r="J398" s="36" t="n"/>
      <c r="K398" s="36" t="n"/>
      <c r="L398" s="44" t="str">
        <f t="shared" si="2"/>
        <v/>
      </c>
      <c r="M398" s="35" t="str">
        <f t="shared" si="3"/>
        <v/>
      </c>
      <c r="N398" s="35" t="str">
        <f t="shared" si="4"/>
        <v/>
      </c>
      <c r="O398" s="35" t="str">
        <f t="shared" si="5"/>
        <v/>
      </c>
      <c r="P398" s="35" t="str">
        <f t="shared" si="6"/>
        <v/>
      </c>
      <c r="Q398" s="35" t="str">
        <f t="shared" si="7"/>
        <v/>
      </c>
      <c r="R398" s="35" t="str">
        <f t="shared" si="8"/>
        <v/>
      </c>
      <c r="S398" s="35" t="str">
        <f t="shared" si="9"/>
        <v/>
      </c>
      <c r="T398" s="35" t="str">
        <f t="shared" si="10"/>
        <v/>
      </c>
      <c r="U398" s="35" t="str">
        <f t="shared" si="11"/>
        <v/>
      </c>
      <c r="V398" s="35" t="str">
        <f t="shared" si="12"/>
        <v/>
      </c>
      <c r="W398" s="77" t="str">
        <f t="shared" si="13"/>
        <v/>
      </c>
      <c r="X398" s="35" t="str">
        <f t="shared" si="14"/>
        <v/>
      </c>
      <c r="Y398" s="35" t="str">
        <f t="shared" si="15"/>
        <v/>
      </c>
      <c r="Z398" s="35" t="str">
        <f t="shared" si="16"/>
        <v/>
      </c>
      <c r="AA398" s="35" t="str">
        <f t="shared" si="17"/>
        <v/>
      </c>
      <c r="AB398" s="77">
        <f t="shared" si="29"/>
        <v>6336</v>
      </c>
      <c r="AC398" s="77">
        <f t="shared" si="30"/>
        <v>0</v>
      </c>
      <c r="AD398" s="77">
        <f t="shared" si="31"/>
        <v>0</v>
      </c>
      <c r="AE398" s="78" t="str">
        <f t="shared" si="18"/>
        <v/>
      </c>
      <c r="AF398" s="35" t="str">
        <f t="shared" si="19"/>
        <v/>
      </c>
      <c r="AG398" s="77" t="str">
        <f t="shared" si="20"/>
        <v/>
      </c>
      <c r="AH398" s="77" t="str">
        <f t="shared" si="21"/>
        <v/>
      </c>
      <c r="AI398" s="35">
        <f t="shared" si="22"/>
        <v>0</v>
      </c>
      <c r="AJ398" s="35">
        <f t="shared" si="23"/>
        <v>0</v>
      </c>
      <c r="AK398" s="35">
        <f t="shared" si="24"/>
        <v>0</v>
      </c>
      <c r="AL398" s="35">
        <f t="shared" si="25"/>
        <v>0</v>
      </c>
      <c r="AM398" s="35" t="n"/>
      <c r="AN398" s="44" t="str">
        <f t="shared" si="26"/>
        <v/>
      </c>
      <c r="AO398" s="44" t="str">
        <f t="shared" si="27"/>
        <v/>
      </c>
      <c r="AP398" s="35" t="str">
        <f>IF('DQE marché-cadre'!$D401="","",'DQE marché-cadre'!$D401)</f>
        <v/>
      </c>
      <c r="AQ398" s="35" t="str">
        <f>IF('DQE marché-cadre'!$E401="","",'DQE marché-cadre'!$E401)</f>
        <v/>
      </c>
      <c r="AR398" s="77" t="str">
        <f>DQE!$F401</f>
        <v/>
      </c>
      <c r="AS398" s="77" t="str">
        <f>BPDE!$G401</f>
        <v/>
      </c>
      <c r="AT398" s="35" t="str">
        <f t="shared" si="28"/>
        <v/>
      </c>
    </row>
    <row r="399">
      <c r="A399" s="35" t="str">
        <f>IF(BPU!$A402="","",BPU!$A402)</f>
        <v/>
      </c>
      <c r="B399" s="44" t="str">
        <f>IF(BPU!$B402="","",BPU!$B402)</f>
        <v/>
      </c>
      <c r="C399" s="35" t="str">
        <f>IF(BPU!$C402="","",BPU!$C402)</f>
        <v/>
      </c>
      <c r="D399" s="44" t="str">
        <f>IF(DQE!$D402="","",DQE!$D402)</f>
        <v/>
      </c>
      <c r="E399" s="37" t="str">
        <f>IF(BPU!$D402="","",BPU!$D402)</f>
        <v/>
      </c>
      <c r="F399" s="35" t="str">
        <f t="shared" si="0"/>
        <v/>
      </c>
      <c r="G399" s="44" t="str">
        <f t="shared" si="1"/>
        <v/>
      </c>
      <c r="H399" s="36" t="n"/>
      <c r="I399" s="23" t="n"/>
      <c r="J399" s="36" t="n"/>
      <c r="K399" s="36" t="n"/>
      <c r="L399" s="44" t="str">
        <f t="shared" si="2"/>
        <v/>
      </c>
      <c r="M399" s="35" t="str">
        <f t="shared" si="3"/>
        <v/>
      </c>
      <c r="N399" s="35" t="str">
        <f t="shared" si="4"/>
        <v/>
      </c>
      <c r="O399" s="35" t="str">
        <f t="shared" si="5"/>
        <v/>
      </c>
      <c r="P399" s="35" t="str">
        <f t="shared" si="6"/>
        <v/>
      </c>
      <c r="Q399" s="35" t="str">
        <f t="shared" si="7"/>
        <v/>
      </c>
      <c r="R399" s="35" t="str">
        <f t="shared" si="8"/>
        <v/>
      </c>
      <c r="S399" s="35" t="str">
        <f t="shared" si="9"/>
        <v/>
      </c>
      <c r="T399" s="35" t="str">
        <f t="shared" si="10"/>
        <v/>
      </c>
      <c r="U399" s="35" t="str">
        <f t="shared" si="11"/>
        <v/>
      </c>
      <c r="V399" s="35" t="str">
        <f t="shared" si="12"/>
        <v/>
      </c>
      <c r="W399" s="77" t="str">
        <f t="shared" si="13"/>
        <v/>
      </c>
      <c r="X399" s="35" t="str">
        <f t="shared" si="14"/>
        <v/>
      </c>
      <c r="Y399" s="35" t="str">
        <f t="shared" si="15"/>
        <v/>
      </c>
      <c r="Z399" s="35" t="str">
        <f t="shared" si="16"/>
        <v/>
      </c>
      <c r="AA399" s="35" t="str">
        <f t="shared" si="17"/>
        <v/>
      </c>
      <c r="AB399" s="77">
        <f t="shared" si="29"/>
        <v>6336</v>
      </c>
      <c r="AC399" s="77">
        <f t="shared" si="30"/>
        <v>0</v>
      </c>
      <c r="AD399" s="77">
        <f t="shared" si="31"/>
        <v>0</v>
      </c>
      <c r="AE399" s="78" t="str">
        <f t="shared" si="18"/>
        <v/>
      </c>
      <c r="AF399" s="35" t="str">
        <f t="shared" si="19"/>
        <v/>
      </c>
      <c r="AG399" s="77" t="str">
        <f t="shared" si="20"/>
        <v/>
      </c>
      <c r="AH399" s="77" t="str">
        <f t="shared" si="21"/>
        <v/>
      </c>
      <c r="AI399" s="35">
        <f t="shared" si="22"/>
        <v>0</v>
      </c>
      <c r="AJ399" s="35">
        <f t="shared" si="23"/>
        <v>0</v>
      </c>
      <c r="AK399" s="35">
        <f t="shared" si="24"/>
        <v>0</v>
      </c>
      <c r="AL399" s="35">
        <f t="shared" si="25"/>
        <v>0</v>
      </c>
      <c r="AM399" s="35" t="n"/>
      <c r="AN399" s="44" t="str">
        <f t="shared" si="26"/>
        <v/>
      </c>
      <c r="AO399" s="44" t="str">
        <f t="shared" si="27"/>
        <v/>
      </c>
      <c r="AP399" s="35" t="str">
        <f>IF('DQE marché-cadre'!$D402="","",'DQE marché-cadre'!$D402)</f>
        <v/>
      </c>
      <c r="AQ399" s="35" t="str">
        <f>IF('DQE marché-cadre'!$E402="","",'DQE marché-cadre'!$E402)</f>
        <v/>
      </c>
      <c r="AR399" s="77" t="str">
        <f>DQE!$F402</f>
        <v/>
      </c>
      <c r="AS399" s="77" t="str">
        <f>BPDE!$G402</f>
        <v/>
      </c>
      <c r="AT399" s="35" t="str">
        <f t="shared" si="28"/>
        <v/>
      </c>
    </row>
    <row r="400">
      <c r="A400" s="35" t="str">
        <f>IF(BPU!$A403="","",BPU!$A403)</f>
        <v/>
      </c>
      <c r="B400" s="44" t="str">
        <f>IF(BPU!$B403="","",BPU!$B403)</f>
        <v/>
      </c>
      <c r="C400" s="35" t="str">
        <f>IF(BPU!$C403="","",BPU!$C403)</f>
        <v/>
      </c>
      <c r="D400" s="44" t="str">
        <f>IF(DQE!$D403="","",DQE!$D403)</f>
        <v/>
      </c>
      <c r="E400" s="37" t="str">
        <f>IF(BPU!$D403="","",BPU!$D403)</f>
        <v/>
      </c>
      <c r="F400" s="35" t="str">
        <f t="shared" si="0"/>
        <v/>
      </c>
      <c r="G400" s="44" t="str">
        <f t="shared" si="1"/>
        <v/>
      </c>
      <c r="H400" s="36" t="n"/>
      <c r="I400" s="23" t="n"/>
      <c r="J400" s="36" t="n"/>
      <c r="K400" s="36" t="n"/>
      <c r="L400" s="44" t="str">
        <f t="shared" si="2"/>
        <v/>
      </c>
      <c r="M400" s="35" t="str">
        <f t="shared" si="3"/>
        <v/>
      </c>
      <c r="N400" s="35" t="str">
        <f t="shared" si="4"/>
        <v/>
      </c>
      <c r="O400" s="35" t="str">
        <f t="shared" si="5"/>
        <v/>
      </c>
      <c r="P400" s="35" t="str">
        <f t="shared" si="6"/>
        <v/>
      </c>
      <c r="Q400" s="35" t="str">
        <f t="shared" si="7"/>
        <v/>
      </c>
      <c r="R400" s="35" t="str">
        <f t="shared" si="8"/>
        <v/>
      </c>
      <c r="S400" s="35" t="str">
        <f t="shared" si="9"/>
        <v/>
      </c>
      <c r="T400" s="35" t="str">
        <f t="shared" si="10"/>
        <v/>
      </c>
      <c r="U400" s="35" t="str">
        <f t="shared" si="11"/>
        <v/>
      </c>
      <c r="V400" s="35" t="str">
        <f t="shared" si="12"/>
        <v/>
      </c>
      <c r="W400" s="77" t="str">
        <f t="shared" si="13"/>
        <v/>
      </c>
      <c r="X400" s="35" t="str">
        <f t="shared" si="14"/>
        <v/>
      </c>
      <c r="Y400" s="35" t="str">
        <f t="shared" si="15"/>
        <v/>
      </c>
      <c r="Z400" s="35" t="str">
        <f t="shared" si="16"/>
        <v/>
      </c>
      <c r="AA400" s="35" t="str">
        <f t="shared" si="17"/>
        <v/>
      </c>
      <c r="AB400" s="77">
        <f t="shared" si="29"/>
        <v>6336</v>
      </c>
      <c r="AC400" s="77">
        <f t="shared" si="30"/>
        <v>0</v>
      </c>
      <c r="AD400" s="77">
        <f t="shared" si="31"/>
        <v>0</v>
      </c>
      <c r="AE400" s="78" t="str">
        <f t="shared" si="18"/>
        <v/>
      </c>
      <c r="AF400" s="35" t="str">
        <f t="shared" si="19"/>
        <v/>
      </c>
      <c r="AG400" s="77" t="str">
        <f t="shared" si="20"/>
        <v/>
      </c>
      <c r="AH400" s="77" t="str">
        <f t="shared" si="21"/>
        <v/>
      </c>
      <c r="AI400" s="35">
        <f t="shared" si="22"/>
        <v>0</v>
      </c>
      <c r="AJ400" s="35">
        <f t="shared" si="23"/>
        <v>0</v>
      </c>
      <c r="AK400" s="35">
        <f t="shared" si="24"/>
        <v>0</v>
      </c>
      <c r="AL400" s="35">
        <f t="shared" si="25"/>
        <v>0</v>
      </c>
      <c r="AM400" s="35" t="n"/>
      <c r="AN400" s="44" t="str">
        <f t="shared" si="26"/>
        <v/>
      </c>
      <c r="AO400" s="44" t="str">
        <f t="shared" si="27"/>
        <v/>
      </c>
      <c r="AP400" s="35" t="str">
        <f>IF('DQE marché-cadre'!$D403="","",'DQE marché-cadre'!$D403)</f>
        <v/>
      </c>
      <c r="AQ400" s="35" t="str">
        <f>IF('DQE marché-cadre'!$E403="","",'DQE marché-cadre'!$E403)</f>
        <v/>
      </c>
      <c r="AR400" s="77" t="str">
        <f>DQE!$F403</f>
        <v/>
      </c>
      <c r="AS400" s="77" t="str">
        <f>BPDE!$G403</f>
        <v/>
      </c>
      <c r="AT400" s="35" t="str">
        <f t="shared" si="28"/>
        <v/>
      </c>
    </row>
    <row r="401">
      <c r="A401" s="35" t="str">
        <f>IF(BPU!$A404="","",BPU!$A404)</f>
        <v/>
      </c>
      <c r="B401" s="44" t="str">
        <f>IF(BPU!$B404="","",BPU!$B404)</f>
        <v/>
      </c>
      <c r="C401" s="35" t="str">
        <f>IF(BPU!$C404="","",BPU!$C404)</f>
        <v/>
      </c>
      <c r="D401" s="44" t="str">
        <f>IF(DQE!$D404="","",DQE!$D404)</f>
        <v/>
      </c>
      <c r="E401" s="37" t="str">
        <f>IF(BPU!$D404="","",BPU!$D404)</f>
        <v/>
      </c>
      <c r="F401" s="35" t="str">
        <f t="shared" si="0"/>
        <v/>
      </c>
      <c r="G401" s="44" t="str">
        <f t="shared" si="1"/>
        <v/>
      </c>
      <c r="H401" s="36" t="n"/>
      <c r="I401" s="23" t="n"/>
      <c r="J401" s="36" t="n"/>
      <c r="K401" s="36" t="n"/>
      <c r="L401" s="44" t="str">
        <f t="shared" si="2"/>
        <v/>
      </c>
      <c r="M401" s="35" t="str">
        <f t="shared" si="3"/>
        <v/>
      </c>
      <c r="N401" s="35" t="str">
        <f t="shared" si="4"/>
        <v/>
      </c>
      <c r="O401" s="35" t="str">
        <f t="shared" si="5"/>
        <v/>
      </c>
      <c r="P401" s="35" t="str">
        <f t="shared" si="6"/>
        <v/>
      </c>
      <c r="Q401" s="35" t="str">
        <f t="shared" si="7"/>
        <v/>
      </c>
      <c r="R401" s="35" t="str">
        <f t="shared" si="8"/>
        <v/>
      </c>
      <c r="S401" s="35" t="str">
        <f t="shared" si="9"/>
        <v/>
      </c>
      <c r="T401" s="35" t="str">
        <f t="shared" si="10"/>
        <v/>
      </c>
      <c r="U401" s="35" t="str">
        <f t="shared" si="11"/>
        <v/>
      </c>
      <c r="V401" s="35" t="str">
        <f t="shared" si="12"/>
        <v/>
      </c>
      <c r="W401" s="77" t="str">
        <f t="shared" si="13"/>
        <v/>
      </c>
      <c r="X401" s="35" t="str">
        <f t="shared" si="14"/>
        <v/>
      </c>
      <c r="Y401" s="35" t="str">
        <f t="shared" si="15"/>
        <v/>
      </c>
      <c r="Z401" s="35" t="str">
        <f t="shared" si="16"/>
        <v/>
      </c>
      <c r="AA401" s="35" t="str">
        <f t="shared" si="17"/>
        <v/>
      </c>
      <c r="AB401" s="77">
        <f t="shared" si="29"/>
        <v>6336</v>
      </c>
      <c r="AC401" s="77">
        <f t="shared" si="30"/>
        <v>0</v>
      </c>
      <c r="AD401" s="77">
        <f t="shared" si="31"/>
        <v>0</v>
      </c>
      <c r="AE401" s="78" t="str">
        <f t="shared" si="18"/>
        <v/>
      </c>
      <c r="AF401" s="35" t="str">
        <f t="shared" si="19"/>
        <v/>
      </c>
      <c r="AG401" s="77" t="str">
        <f t="shared" si="20"/>
        <v/>
      </c>
      <c r="AH401" s="77" t="str">
        <f t="shared" si="21"/>
        <v/>
      </c>
      <c r="AI401" s="35">
        <f t="shared" si="22"/>
        <v>0</v>
      </c>
      <c r="AJ401" s="35">
        <f t="shared" si="23"/>
        <v>0</v>
      </c>
      <c r="AK401" s="35">
        <f t="shared" si="24"/>
        <v>0</v>
      </c>
      <c r="AL401" s="35">
        <f t="shared" si="25"/>
        <v>0</v>
      </c>
      <c r="AM401" s="35" t="n"/>
      <c r="AN401" s="44" t="str">
        <f t="shared" si="26"/>
        <v/>
      </c>
      <c r="AO401" s="44" t="str">
        <f t="shared" si="27"/>
        <v/>
      </c>
      <c r="AP401" s="35" t="str">
        <f>IF('DQE marché-cadre'!$D404="","",'DQE marché-cadre'!$D404)</f>
        <v/>
      </c>
      <c r="AQ401" s="35" t="str">
        <f>IF('DQE marché-cadre'!$E404="","",'DQE marché-cadre'!$E404)</f>
        <v/>
      </c>
      <c r="AR401" s="77" t="str">
        <f>DQE!$F404</f>
        <v/>
      </c>
      <c r="AS401" s="77" t="str">
        <f>BPDE!$G404</f>
        <v/>
      </c>
      <c r="AT401" s="35" t="str">
        <f t="shared" si="28"/>
        <v/>
      </c>
    </row>
    <row r="402">
      <c r="A402" s="35" t="str">
        <f>IF(BPU!$A405="","",BPU!$A405)</f>
        <v/>
      </c>
      <c r="B402" s="44" t="str">
        <f>IF(BPU!$B405="","",BPU!$B405)</f>
        <v/>
      </c>
      <c r="C402" s="35" t="str">
        <f>IF(BPU!$C405="","",BPU!$C405)</f>
        <v/>
      </c>
      <c r="D402" s="44" t="str">
        <f>IF(DQE!$D405="","",DQE!$D405)</f>
        <v/>
      </c>
      <c r="E402" s="37" t="str">
        <f>IF(BPU!$D405="","",BPU!$D405)</f>
        <v/>
      </c>
      <c r="F402" s="35" t="str">
        <f t="shared" si="0"/>
        <v/>
      </c>
      <c r="G402" s="44" t="str">
        <f t="shared" si="1"/>
        <v/>
      </c>
      <c r="H402" s="36" t="n"/>
      <c r="I402" s="23" t="n"/>
      <c r="J402" s="36" t="n"/>
      <c r="K402" s="36" t="n"/>
      <c r="L402" s="44" t="str">
        <f t="shared" si="2"/>
        <v/>
      </c>
      <c r="M402" s="35" t="str">
        <f t="shared" si="3"/>
        <v/>
      </c>
      <c r="N402" s="35" t="str">
        <f t="shared" si="4"/>
        <v/>
      </c>
      <c r="O402" s="35" t="str">
        <f t="shared" si="5"/>
        <v/>
      </c>
      <c r="P402" s="35" t="str">
        <f t="shared" si="6"/>
        <v/>
      </c>
      <c r="Q402" s="35" t="str">
        <f t="shared" si="7"/>
        <v/>
      </c>
      <c r="R402" s="35" t="str">
        <f t="shared" si="8"/>
        <v/>
      </c>
      <c r="S402" s="35" t="str">
        <f t="shared" si="9"/>
        <v/>
      </c>
      <c r="T402" s="35" t="str">
        <f t="shared" si="10"/>
        <v/>
      </c>
      <c r="U402" s="35" t="str">
        <f t="shared" si="11"/>
        <v/>
      </c>
      <c r="V402" s="35" t="str">
        <f t="shared" si="12"/>
        <v/>
      </c>
      <c r="W402" s="77" t="str">
        <f t="shared" si="13"/>
        <v/>
      </c>
      <c r="X402" s="35" t="str">
        <f t="shared" si="14"/>
        <v/>
      </c>
      <c r="Y402" s="35" t="str">
        <f t="shared" si="15"/>
        <v/>
      </c>
      <c r="Z402" s="35" t="str">
        <f t="shared" si="16"/>
        <v/>
      </c>
      <c r="AA402" s="35" t="str">
        <f t="shared" si="17"/>
        <v/>
      </c>
      <c r="AB402" s="77">
        <f t="shared" si="29"/>
        <v>6336</v>
      </c>
      <c r="AC402" s="77">
        <f t="shared" si="30"/>
        <v>0</v>
      </c>
      <c r="AD402" s="77">
        <f t="shared" si="31"/>
        <v>0</v>
      </c>
      <c r="AE402" s="78" t="str">
        <f t="shared" si="18"/>
        <v/>
      </c>
      <c r="AF402" s="35" t="str">
        <f t="shared" si="19"/>
        <v/>
      </c>
      <c r="AG402" s="77" t="str">
        <f t="shared" si="20"/>
        <v/>
      </c>
      <c r="AH402" s="77" t="str">
        <f t="shared" si="21"/>
        <v/>
      </c>
      <c r="AI402" s="35">
        <f t="shared" si="22"/>
        <v>0</v>
      </c>
      <c r="AJ402" s="35">
        <f t="shared" si="23"/>
        <v>0</v>
      </c>
      <c r="AK402" s="35">
        <f t="shared" si="24"/>
        <v>0</v>
      </c>
      <c r="AL402" s="35">
        <f t="shared" si="25"/>
        <v>0</v>
      </c>
      <c r="AM402" s="35" t="n"/>
      <c r="AN402" s="44" t="str">
        <f t="shared" si="26"/>
        <v/>
      </c>
      <c r="AO402" s="44" t="str">
        <f t="shared" si="27"/>
        <v/>
      </c>
      <c r="AP402" s="35" t="str">
        <f>IF('DQE marché-cadre'!$D405="","",'DQE marché-cadre'!$D405)</f>
        <v/>
      </c>
      <c r="AQ402" s="35" t="str">
        <f>IF('DQE marché-cadre'!$E405="","",'DQE marché-cadre'!$E405)</f>
        <v/>
      </c>
      <c r="AR402" s="77" t="str">
        <f>DQE!$F405</f>
        <v/>
      </c>
      <c r="AS402" s="77" t="str">
        <f>BPDE!$G405</f>
        <v/>
      </c>
      <c r="AT402" s="35" t="str">
        <f t="shared" si="28"/>
        <v/>
      </c>
    </row>
    <row r="403">
      <c r="A403" s="35" t="str">
        <f>IF(BPU!$A406="","",BPU!$A406)</f>
        <v/>
      </c>
      <c r="B403" s="44" t="str">
        <f>IF(BPU!$B406="","",BPU!$B406)</f>
        <v/>
      </c>
      <c r="C403" s="35" t="str">
        <f>IF(BPU!$C406="","",BPU!$C406)</f>
        <v/>
      </c>
      <c r="D403" s="44" t="str">
        <f>IF(DQE!$D406="","",DQE!$D406)</f>
        <v/>
      </c>
      <c r="E403" s="37" t="str">
        <f>IF(BPU!$D406="","",BPU!$D406)</f>
        <v/>
      </c>
      <c r="F403" s="35" t="str">
        <f t="shared" si="0"/>
        <v/>
      </c>
      <c r="G403" s="44" t="str">
        <f t="shared" si="1"/>
        <v/>
      </c>
      <c r="H403" s="36" t="n"/>
      <c r="I403" s="23" t="n"/>
      <c r="J403" s="36" t="n"/>
      <c r="K403" s="36" t="n"/>
      <c r="L403" s="44" t="str">
        <f t="shared" si="2"/>
        <v/>
      </c>
      <c r="M403" s="35" t="str">
        <f t="shared" si="3"/>
        <v/>
      </c>
      <c r="N403" s="35" t="str">
        <f t="shared" si="4"/>
        <v/>
      </c>
      <c r="O403" s="35" t="str">
        <f t="shared" si="5"/>
        <v/>
      </c>
      <c r="P403" s="35" t="str">
        <f t="shared" si="6"/>
        <v/>
      </c>
      <c r="Q403" s="35" t="str">
        <f t="shared" si="7"/>
        <v/>
      </c>
      <c r="R403" s="35" t="str">
        <f t="shared" si="8"/>
        <v/>
      </c>
      <c r="S403" s="35" t="str">
        <f t="shared" si="9"/>
        <v/>
      </c>
      <c r="T403" s="35" t="str">
        <f t="shared" si="10"/>
        <v/>
      </c>
      <c r="U403" s="35" t="str">
        <f t="shared" si="11"/>
        <v/>
      </c>
      <c r="V403" s="35" t="str">
        <f t="shared" si="12"/>
        <v/>
      </c>
      <c r="W403" s="77" t="str">
        <f t="shared" si="13"/>
        <v/>
      </c>
      <c r="X403" s="35" t="str">
        <f t="shared" si="14"/>
        <v/>
      </c>
      <c r="Y403" s="35" t="str">
        <f t="shared" si="15"/>
        <v/>
      </c>
      <c r="Z403" s="35" t="str">
        <f t="shared" si="16"/>
        <v/>
      </c>
      <c r="AA403" s="35" t="str">
        <f t="shared" si="17"/>
        <v/>
      </c>
      <c r="AB403" s="77">
        <f t="shared" si="29"/>
        <v>6336</v>
      </c>
      <c r="AC403" s="77">
        <f t="shared" si="30"/>
        <v>0</v>
      </c>
      <c r="AD403" s="77">
        <f t="shared" si="31"/>
        <v>0</v>
      </c>
      <c r="AE403" s="78" t="str">
        <f t="shared" si="18"/>
        <v/>
      </c>
      <c r="AF403" s="35" t="str">
        <f t="shared" si="19"/>
        <v/>
      </c>
      <c r="AG403" s="77" t="str">
        <f t="shared" si="20"/>
        <v/>
      </c>
      <c r="AH403" s="77" t="str">
        <f t="shared" si="21"/>
        <v/>
      </c>
      <c r="AI403" s="35">
        <f t="shared" si="22"/>
        <v>0</v>
      </c>
      <c r="AJ403" s="35">
        <f t="shared" si="23"/>
        <v>0</v>
      </c>
      <c r="AK403" s="35">
        <f t="shared" si="24"/>
        <v>0</v>
      </c>
      <c r="AL403" s="35">
        <f t="shared" si="25"/>
        <v>0</v>
      </c>
      <c r="AM403" s="35" t="n"/>
      <c r="AN403" s="44" t="str">
        <f t="shared" si="26"/>
        <v/>
      </c>
      <c r="AO403" s="44" t="str">
        <f t="shared" si="27"/>
        <v/>
      </c>
      <c r="AP403" s="35" t="str">
        <f>IF('DQE marché-cadre'!$D406="","",'DQE marché-cadre'!$D406)</f>
        <v/>
      </c>
      <c r="AQ403" s="35" t="str">
        <f>IF('DQE marché-cadre'!$E406="","",'DQE marché-cadre'!$E406)</f>
        <v/>
      </c>
      <c r="AR403" s="77" t="str">
        <f>DQE!$F406</f>
        <v/>
      </c>
      <c r="AS403" s="77" t="str">
        <f>BPDE!$G406</f>
        <v/>
      </c>
      <c r="AT403" s="35" t="str">
        <f t="shared" si="28"/>
        <v/>
      </c>
    </row>
    <row r="404">
      <c r="A404" s="35" t="str">
        <f>IF(BPU!$A407="","",BPU!$A407)</f>
        <v/>
      </c>
      <c r="B404" s="44" t="str">
        <f>IF(BPU!$B407="","",BPU!$B407)</f>
        <v/>
      </c>
      <c r="C404" s="35" t="str">
        <f>IF(BPU!$C407="","",BPU!$C407)</f>
        <v/>
      </c>
      <c r="D404" s="44" t="str">
        <f>IF(DQE!$D407="","",DQE!$D407)</f>
        <v/>
      </c>
      <c r="E404" s="37" t="str">
        <f>IF(BPU!$D407="","",BPU!$D407)</f>
        <v/>
      </c>
      <c r="F404" s="35" t="str">
        <f t="shared" si="0"/>
        <v/>
      </c>
      <c r="G404" s="44" t="str">
        <f t="shared" si="1"/>
        <v/>
      </c>
      <c r="H404" s="36" t="n"/>
      <c r="I404" s="23" t="n"/>
      <c r="J404" s="36" t="n"/>
      <c r="K404" s="36" t="n"/>
      <c r="L404" s="44" t="str">
        <f t="shared" si="2"/>
        <v/>
      </c>
      <c r="M404" s="35" t="str">
        <f t="shared" si="3"/>
        <v/>
      </c>
      <c r="N404" s="35" t="str">
        <f t="shared" si="4"/>
        <v/>
      </c>
      <c r="O404" s="35" t="str">
        <f t="shared" si="5"/>
        <v/>
      </c>
      <c r="P404" s="35" t="str">
        <f t="shared" si="6"/>
        <v/>
      </c>
      <c r="Q404" s="35" t="str">
        <f t="shared" si="7"/>
        <v/>
      </c>
      <c r="R404" s="35" t="str">
        <f t="shared" si="8"/>
        <v/>
      </c>
      <c r="S404" s="35" t="str">
        <f t="shared" si="9"/>
        <v/>
      </c>
      <c r="T404" s="35" t="str">
        <f t="shared" si="10"/>
        <v/>
      </c>
      <c r="U404" s="35" t="str">
        <f t="shared" si="11"/>
        <v/>
      </c>
      <c r="V404" s="35" t="str">
        <f t="shared" si="12"/>
        <v/>
      </c>
      <c r="W404" s="77" t="str">
        <f t="shared" si="13"/>
        <v/>
      </c>
      <c r="X404" s="35" t="str">
        <f t="shared" si="14"/>
        <v/>
      </c>
      <c r="Y404" s="35" t="str">
        <f t="shared" si="15"/>
        <v/>
      </c>
      <c r="Z404" s="35" t="str">
        <f t="shared" si="16"/>
        <v/>
      </c>
      <c r="AA404" s="35" t="str">
        <f t="shared" si="17"/>
        <v/>
      </c>
      <c r="AB404" s="77">
        <f t="shared" si="29"/>
        <v>6336</v>
      </c>
      <c r="AC404" s="77">
        <f t="shared" si="30"/>
        <v>0</v>
      </c>
      <c r="AD404" s="77">
        <f t="shared" si="31"/>
        <v>0</v>
      </c>
      <c r="AE404" s="78" t="str">
        <f t="shared" si="18"/>
        <v/>
      </c>
      <c r="AF404" s="35" t="str">
        <f t="shared" si="19"/>
        <v/>
      </c>
      <c r="AG404" s="77" t="str">
        <f t="shared" si="20"/>
        <v/>
      </c>
      <c r="AH404" s="77" t="str">
        <f t="shared" si="21"/>
        <v/>
      </c>
      <c r="AI404" s="35">
        <f t="shared" si="22"/>
        <v>0</v>
      </c>
      <c r="AJ404" s="35">
        <f t="shared" si="23"/>
        <v>0</v>
      </c>
      <c r="AK404" s="35">
        <f t="shared" si="24"/>
        <v>0</v>
      </c>
      <c r="AL404" s="35">
        <f t="shared" si="25"/>
        <v>0</v>
      </c>
      <c r="AM404" s="35" t="n"/>
      <c r="AN404" s="44" t="str">
        <f t="shared" si="26"/>
        <v/>
      </c>
      <c r="AO404" s="44" t="str">
        <f t="shared" si="27"/>
        <v/>
      </c>
      <c r="AP404" s="35" t="str">
        <f>IF('DQE marché-cadre'!$D407="","",'DQE marché-cadre'!$D407)</f>
        <v/>
      </c>
      <c r="AQ404" s="35" t="str">
        <f>IF('DQE marché-cadre'!$E407="","",'DQE marché-cadre'!$E407)</f>
        <v/>
      </c>
      <c r="AR404" s="77" t="str">
        <f>DQE!$F407</f>
        <v/>
      </c>
      <c r="AS404" s="77" t="str">
        <f>BPDE!$G407</f>
        <v/>
      </c>
      <c r="AT404" s="35" t="str">
        <f t="shared" si="28"/>
        <v/>
      </c>
    </row>
    <row r="405">
      <c r="A405" s="35" t="str">
        <f>IF(BPU!$A408="","",BPU!$A408)</f>
        <v/>
      </c>
      <c r="B405" s="44" t="str">
        <f>IF(BPU!$B408="","",BPU!$B408)</f>
        <v/>
      </c>
      <c r="C405" s="35" t="str">
        <f>IF(BPU!$C408="","",BPU!$C408)</f>
        <v/>
      </c>
      <c r="D405" s="44" t="str">
        <f>IF(DQE!$D408="","",DQE!$D408)</f>
        <v/>
      </c>
      <c r="E405" s="37" t="str">
        <f>IF(BPU!$D408="","",BPU!$D408)</f>
        <v/>
      </c>
      <c r="F405" s="35" t="str">
        <f t="shared" si="0"/>
        <v/>
      </c>
      <c r="G405" s="44" t="str">
        <f t="shared" si="1"/>
        <v/>
      </c>
      <c r="H405" s="36" t="n"/>
      <c r="I405" s="23" t="n"/>
      <c r="J405" s="36" t="n"/>
      <c r="K405" s="36" t="n"/>
      <c r="L405" s="44" t="str">
        <f t="shared" si="2"/>
        <v/>
      </c>
      <c r="M405" s="35" t="str">
        <f t="shared" si="3"/>
        <v/>
      </c>
      <c r="N405" s="35" t="str">
        <f t="shared" si="4"/>
        <v/>
      </c>
      <c r="O405" s="35" t="str">
        <f t="shared" si="5"/>
        <v/>
      </c>
      <c r="P405" s="35" t="str">
        <f t="shared" si="6"/>
        <v/>
      </c>
      <c r="Q405" s="35" t="str">
        <f t="shared" si="7"/>
        <v/>
      </c>
      <c r="R405" s="35" t="str">
        <f t="shared" si="8"/>
        <v/>
      </c>
      <c r="S405" s="35" t="str">
        <f t="shared" si="9"/>
        <v/>
      </c>
      <c r="T405" s="35" t="str">
        <f t="shared" si="10"/>
        <v/>
      </c>
      <c r="U405" s="35" t="str">
        <f t="shared" si="11"/>
        <v/>
      </c>
      <c r="V405" s="35" t="str">
        <f t="shared" si="12"/>
        <v/>
      </c>
      <c r="W405" s="77" t="str">
        <f t="shared" si="13"/>
        <v/>
      </c>
      <c r="X405" s="35" t="str">
        <f t="shared" si="14"/>
        <v/>
      </c>
      <c r="Y405" s="35" t="str">
        <f t="shared" si="15"/>
        <v/>
      </c>
      <c r="Z405" s="35" t="str">
        <f t="shared" si="16"/>
        <v/>
      </c>
      <c r="AA405" s="35" t="str">
        <f t="shared" si="17"/>
        <v/>
      </c>
      <c r="AB405" s="77">
        <f t="shared" si="29"/>
        <v>6336</v>
      </c>
      <c r="AC405" s="77">
        <f t="shared" si="30"/>
        <v>0</v>
      </c>
      <c r="AD405" s="77">
        <f t="shared" si="31"/>
        <v>0</v>
      </c>
      <c r="AE405" s="78" t="str">
        <f t="shared" si="18"/>
        <v/>
      </c>
      <c r="AF405" s="35" t="str">
        <f t="shared" si="19"/>
        <v/>
      </c>
      <c r="AG405" s="77" t="str">
        <f t="shared" si="20"/>
        <v/>
      </c>
      <c r="AH405" s="77" t="str">
        <f t="shared" si="21"/>
        <v/>
      </c>
      <c r="AI405" s="35">
        <f t="shared" si="22"/>
        <v>0</v>
      </c>
      <c r="AJ405" s="35">
        <f t="shared" si="23"/>
        <v>0</v>
      </c>
      <c r="AK405" s="35">
        <f t="shared" si="24"/>
        <v>0</v>
      </c>
      <c r="AL405" s="35">
        <f t="shared" si="25"/>
        <v>0</v>
      </c>
      <c r="AM405" s="35" t="n"/>
      <c r="AN405" s="44" t="str">
        <f t="shared" si="26"/>
        <v/>
      </c>
      <c r="AO405" s="44" t="str">
        <f t="shared" si="27"/>
        <v/>
      </c>
      <c r="AP405" s="35" t="str">
        <f>IF('DQE marché-cadre'!$D408="","",'DQE marché-cadre'!$D408)</f>
        <v/>
      </c>
      <c r="AQ405" s="35" t="str">
        <f>IF('DQE marché-cadre'!$E408="","",'DQE marché-cadre'!$E408)</f>
        <v/>
      </c>
      <c r="AR405" s="77" t="str">
        <f>DQE!$F408</f>
        <v/>
      </c>
      <c r="AS405" s="77" t="str">
        <f>BPDE!$G408</f>
        <v/>
      </c>
      <c r="AT405" s="35" t="str">
        <f t="shared" si="28"/>
        <v/>
      </c>
    </row>
    <row r="406">
      <c r="A406" s="35" t="str">
        <f>IF(BPU!$A409="","",BPU!$A409)</f>
        <v/>
      </c>
      <c r="B406" s="44" t="str">
        <f>IF(BPU!$B409="","",BPU!$B409)</f>
        <v/>
      </c>
      <c r="C406" s="35" t="str">
        <f>IF(BPU!$C409="","",BPU!$C409)</f>
        <v/>
      </c>
      <c r="D406" s="44" t="str">
        <f>IF(DQE!$D409="","",DQE!$D409)</f>
        <v/>
      </c>
      <c r="E406" s="37" t="str">
        <f>IF(BPU!$D409="","",BPU!$D409)</f>
        <v/>
      </c>
      <c r="F406" s="35" t="str">
        <f t="shared" si="0"/>
        <v/>
      </c>
      <c r="G406" s="44" t="str">
        <f t="shared" si="1"/>
        <v/>
      </c>
      <c r="H406" s="36" t="n"/>
      <c r="I406" s="23" t="n"/>
      <c r="J406" s="36" t="n"/>
      <c r="K406" s="36" t="n"/>
      <c r="L406" s="44" t="str">
        <f t="shared" si="2"/>
        <v/>
      </c>
      <c r="M406" s="35" t="str">
        <f t="shared" si="3"/>
        <v/>
      </c>
      <c r="N406" s="35" t="str">
        <f t="shared" si="4"/>
        <v/>
      </c>
      <c r="O406" s="35" t="str">
        <f t="shared" si="5"/>
        <v/>
      </c>
      <c r="P406" s="35" t="str">
        <f t="shared" si="6"/>
        <v/>
      </c>
      <c r="Q406" s="35" t="str">
        <f t="shared" si="7"/>
        <v/>
      </c>
      <c r="R406" s="35" t="str">
        <f t="shared" si="8"/>
        <v/>
      </c>
      <c r="S406" s="35" t="str">
        <f t="shared" si="9"/>
        <v/>
      </c>
      <c r="T406" s="35" t="str">
        <f t="shared" si="10"/>
        <v/>
      </c>
      <c r="U406" s="35" t="str">
        <f t="shared" si="11"/>
        <v/>
      </c>
      <c r="V406" s="35" t="str">
        <f t="shared" si="12"/>
        <v/>
      </c>
      <c r="W406" s="77" t="str">
        <f t="shared" si="13"/>
        <v/>
      </c>
      <c r="X406" s="35" t="str">
        <f t="shared" si="14"/>
        <v/>
      </c>
      <c r="Y406" s="35" t="str">
        <f t="shared" si="15"/>
        <v/>
      </c>
      <c r="Z406" s="35" t="str">
        <f t="shared" si="16"/>
        <v/>
      </c>
      <c r="AA406" s="35" t="str">
        <f t="shared" si="17"/>
        <v/>
      </c>
      <c r="AB406" s="77">
        <f t="shared" si="29"/>
        <v>6336</v>
      </c>
      <c r="AC406" s="77">
        <f t="shared" si="30"/>
        <v>0</v>
      </c>
      <c r="AD406" s="77">
        <f t="shared" si="31"/>
        <v>0</v>
      </c>
      <c r="AE406" s="78" t="str">
        <f t="shared" si="18"/>
        <v/>
      </c>
      <c r="AF406" s="35" t="str">
        <f t="shared" si="19"/>
        <v/>
      </c>
      <c r="AG406" s="77" t="str">
        <f t="shared" si="20"/>
        <v/>
      </c>
      <c r="AH406" s="77" t="str">
        <f t="shared" si="21"/>
        <v/>
      </c>
      <c r="AI406" s="35">
        <f t="shared" si="22"/>
        <v>0</v>
      </c>
      <c r="AJ406" s="35">
        <f t="shared" si="23"/>
        <v>0</v>
      </c>
      <c r="AK406" s="35">
        <f t="shared" si="24"/>
        <v>0</v>
      </c>
      <c r="AL406" s="35">
        <f t="shared" si="25"/>
        <v>0</v>
      </c>
      <c r="AM406" s="35" t="n"/>
      <c r="AN406" s="44" t="str">
        <f t="shared" si="26"/>
        <v/>
      </c>
      <c r="AO406" s="44" t="str">
        <f t="shared" si="27"/>
        <v/>
      </c>
      <c r="AP406" s="35" t="str">
        <f>IF('DQE marché-cadre'!$D409="","",'DQE marché-cadre'!$D409)</f>
        <v/>
      </c>
      <c r="AQ406" s="35" t="str">
        <f>IF('DQE marché-cadre'!$E409="","",'DQE marché-cadre'!$E409)</f>
        <v/>
      </c>
      <c r="AR406" s="77" t="str">
        <f>DQE!$F409</f>
        <v/>
      </c>
      <c r="AS406" s="77" t="str">
        <f>BPDE!$G409</f>
        <v/>
      </c>
      <c r="AT406" s="35" t="str">
        <f t="shared" si="28"/>
        <v/>
      </c>
    </row>
    <row r="407">
      <c r="A407" s="35" t="str">
        <f>IF(BPU!$A410="","",BPU!$A410)</f>
        <v/>
      </c>
      <c r="B407" s="44" t="str">
        <f>IF(BPU!$B410="","",BPU!$B410)</f>
        <v/>
      </c>
      <c r="C407" s="35" t="str">
        <f>IF(BPU!$C410="","",BPU!$C410)</f>
        <v/>
      </c>
      <c r="D407" s="44" t="str">
        <f>IF(DQE!$D410="","",DQE!$D410)</f>
        <v/>
      </c>
      <c r="E407" s="37" t="str">
        <f>IF(BPU!$D410="","",BPU!$D410)</f>
        <v/>
      </c>
      <c r="F407" s="35" t="str">
        <f t="shared" si="0"/>
        <v/>
      </c>
      <c r="G407" s="44" t="str">
        <f t="shared" si="1"/>
        <v/>
      </c>
      <c r="H407" s="36" t="n"/>
      <c r="I407" s="23" t="n"/>
      <c r="J407" s="36" t="n"/>
      <c r="K407" s="36" t="n"/>
      <c r="L407" s="44" t="str">
        <f t="shared" si="2"/>
        <v/>
      </c>
      <c r="M407" s="35" t="str">
        <f t="shared" si="3"/>
        <v/>
      </c>
      <c r="N407" s="35" t="str">
        <f t="shared" si="4"/>
        <v/>
      </c>
      <c r="O407" s="35" t="str">
        <f t="shared" si="5"/>
        <v/>
      </c>
      <c r="P407" s="35" t="str">
        <f t="shared" si="6"/>
        <v/>
      </c>
      <c r="Q407" s="35" t="str">
        <f t="shared" si="7"/>
        <v/>
      </c>
      <c r="R407" s="35" t="str">
        <f t="shared" si="8"/>
        <v/>
      </c>
      <c r="S407" s="35" t="str">
        <f t="shared" si="9"/>
        <v/>
      </c>
      <c r="T407" s="35" t="str">
        <f t="shared" si="10"/>
        <v/>
      </c>
      <c r="U407" s="35" t="str">
        <f t="shared" si="11"/>
        <v/>
      </c>
      <c r="V407" s="35" t="str">
        <f t="shared" si="12"/>
        <v/>
      </c>
      <c r="W407" s="77" t="str">
        <f t="shared" si="13"/>
        <v/>
      </c>
      <c r="X407" s="35" t="str">
        <f t="shared" si="14"/>
        <v/>
      </c>
      <c r="Y407" s="35" t="str">
        <f t="shared" si="15"/>
        <v/>
      </c>
      <c r="Z407" s="35" t="str">
        <f t="shared" si="16"/>
        <v/>
      </c>
      <c r="AA407" s="35" t="str">
        <f t="shared" si="17"/>
        <v/>
      </c>
      <c r="AB407" s="77">
        <f t="shared" si="29"/>
        <v>6336</v>
      </c>
      <c r="AC407" s="77">
        <f t="shared" si="30"/>
        <v>0</v>
      </c>
      <c r="AD407" s="77">
        <f t="shared" si="31"/>
        <v>0</v>
      </c>
      <c r="AE407" s="78" t="str">
        <f t="shared" si="18"/>
        <v/>
      </c>
      <c r="AF407" s="35" t="str">
        <f t="shared" si="19"/>
        <v/>
      </c>
      <c r="AG407" s="77" t="str">
        <f t="shared" si="20"/>
        <v/>
      </c>
      <c r="AH407" s="77" t="str">
        <f t="shared" si="21"/>
        <v/>
      </c>
      <c r="AI407" s="35">
        <f t="shared" si="22"/>
        <v>0</v>
      </c>
      <c r="AJ407" s="35">
        <f t="shared" si="23"/>
        <v>0</v>
      </c>
      <c r="AK407" s="35">
        <f t="shared" si="24"/>
        <v>0</v>
      </c>
      <c r="AL407" s="35">
        <f t="shared" si="25"/>
        <v>0</v>
      </c>
      <c r="AM407" s="35" t="n"/>
      <c r="AN407" s="44" t="str">
        <f t="shared" si="26"/>
        <v/>
      </c>
      <c r="AO407" s="44" t="str">
        <f t="shared" si="27"/>
        <v/>
      </c>
      <c r="AP407" s="35" t="str">
        <f>IF('DQE marché-cadre'!$D410="","",'DQE marché-cadre'!$D410)</f>
        <v/>
      </c>
      <c r="AQ407" s="35" t="str">
        <f>IF('DQE marché-cadre'!$E410="","",'DQE marché-cadre'!$E410)</f>
        <v/>
      </c>
      <c r="AR407" s="77" t="str">
        <f>DQE!$F410</f>
        <v/>
      </c>
      <c r="AS407" s="77" t="str">
        <f>BPDE!$G410</f>
        <v/>
      </c>
      <c r="AT407" s="35" t="str">
        <f t="shared" si="28"/>
        <v/>
      </c>
    </row>
    <row r="408">
      <c r="A408" s="35" t="str">
        <f>IF(BPU!$A411="","",BPU!$A411)</f>
        <v/>
      </c>
      <c r="B408" s="44" t="str">
        <f>IF(BPU!$B411="","",BPU!$B411)</f>
        <v/>
      </c>
      <c r="C408" s="35" t="str">
        <f>IF(BPU!$C411="","",BPU!$C411)</f>
        <v/>
      </c>
      <c r="D408" s="44" t="str">
        <f>IF(DQE!$D411="","",DQE!$D411)</f>
        <v/>
      </c>
      <c r="E408" s="37" t="str">
        <f>IF(BPU!$D411="","",BPU!$D411)</f>
        <v/>
      </c>
      <c r="F408" s="35" t="str">
        <f t="shared" si="0"/>
        <v/>
      </c>
      <c r="G408" s="44" t="str">
        <f t="shared" si="1"/>
        <v/>
      </c>
      <c r="H408" s="36" t="n"/>
      <c r="I408" s="23" t="n"/>
      <c r="J408" s="36" t="n"/>
      <c r="K408" s="36" t="n"/>
      <c r="L408" s="44" t="str">
        <f t="shared" si="2"/>
        <v/>
      </c>
      <c r="M408" s="35" t="str">
        <f t="shared" si="3"/>
        <v/>
      </c>
      <c r="N408" s="35" t="str">
        <f t="shared" si="4"/>
        <v/>
      </c>
      <c r="O408" s="35" t="str">
        <f t="shared" si="5"/>
        <v/>
      </c>
      <c r="P408" s="35" t="str">
        <f t="shared" si="6"/>
        <v/>
      </c>
      <c r="Q408" s="35" t="str">
        <f t="shared" si="7"/>
        <v/>
      </c>
      <c r="R408" s="35" t="str">
        <f t="shared" si="8"/>
        <v/>
      </c>
      <c r="S408" s="35" t="str">
        <f t="shared" si="9"/>
        <v/>
      </c>
      <c r="T408" s="35" t="str">
        <f t="shared" si="10"/>
        <v/>
      </c>
      <c r="U408" s="35" t="str">
        <f t="shared" si="11"/>
        <v/>
      </c>
      <c r="V408" s="35" t="str">
        <f t="shared" si="12"/>
        <v/>
      </c>
      <c r="W408" s="77" t="str">
        <f t="shared" si="13"/>
        <v/>
      </c>
      <c r="X408" s="35" t="str">
        <f t="shared" si="14"/>
        <v/>
      </c>
      <c r="Y408" s="35" t="str">
        <f t="shared" si="15"/>
        <v/>
      </c>
      <c r="Z408" s="35" t="str">
        <f t="shared" si="16"/>
        <v/>
      </c>
      <c r="AA408" s="35" t="str">
        <f t="shared" si="17"/>
        <v/>
      </c>
      <c r="AB408" s="77">
        <f t="shared" si="29"/>
        <v>6336</v>
      </c>
      <c r="AC408" s="77">
        <f t="shared" si="30"/>
        <v>0</v>
      </c>
      <c r="AD408" s="77">
        <f t="shared" si="31"/>
        <v>0</v>
      </c>
      <c r="AE408" s="78" t="str">
        <f t="shared" si="18"/>
        <v/>
      </c>
      <c r="AF408" s="35" t="str">
        <f t="shared" si="19"/>
        <v/>
      </c>
      <c r="AG408" s="77" t="str">
        <f t="shared" si="20"/>
        <v/>
      </c>
      <c r="AH408" s="77" t="str">
        <f t="shared" si="21"/>
        <v/>
      </c>
      <c r="AI408" s="35">
        <f t="shared" si="22"/>
        <v>0</v>
      </c>
      <c r="AJ408" s="35">
        <f t="shared" si="23"/>
        <v>0</v>
      </c>
      <c r="AK408" s="35">
        <f t="shared" si="24"/>
        <v>0</v>
      </c>
      <c r="AL408" s="35">
        <f t="shared" si="25"/>
        <v>0</v>
      </c>
      <c r="AM408" s="35" t="n"/>
      <c r="AN408" s="44" t="str">
        <f t="shared" si="26"/>
        <v/>
      </c>
      <c r="AO408" s="44" t="str">
        <f t="shared" si="27"/>
        <v/>
      </c>
      <c r="AP408" s="35" t="str">
        <f>IF('DQE marché-cadre'!$D411="","",'DQE marché-cadre'!$D411)</f>
        <v/>
      </c>
      <c r="AQ408" s="35" t="str">
        <f>IF('DQE marché-cadre'!$E411="","",'DQE marché-cadre'!$E411)</f>
        <v/>
      </c>
      <c r="AR408" s="77" t="str">
        <f>DQE!$F411</f>
        <v/>
      </c>
      <c r="AS408" s="77" t="str">
        <f>BPDE!$G411</f>
        <v/>
      </c>
      <c r="AT408" s="35" t="str">
        <f t="shared" si="28"/>
        <v/>
      </c>
    </row>
    <row r="409">
      <c r="A409" s="35" t="str">
        <f>IF(BPU!$A412="","",BPU!$A412)</f>
        <v/>
      </c>
      <c r="B409" s="44" t="str">
        <f>IF(BPU!$B412="","",BPU!$B412)</f>
        <v/>
      </c>
      <c r="C409" s="35" t="str">
        <f>IF(BPU!$C412="","",BPU!$C412)</f>
        <v/>
      </c>
      <c r="D409" s="44" t="str">
        <f>IF(DQE!$D412="","",DQE!$D412)</f>
        <v/>
      </c>
      <c r="E409" s="37" t="str">
        <f>IF(BPU!$D412="","",BPU!$D412)</f>
        <v/>
      </c>
      <c r="F409" s="35" t="str">
        <f t="shared" si="0"/>
        <v/>
      </c>
      <c r="G409" s="44" t="str">
        <f t="shared" si="1"/>
        <v/>
      </c>
      <c r="H409" s="36" t="n"/>
      <c r="I409" s="23" t="n"/>
      <c r="J409" s="36" t="n"/>
      <c r="K409" s="36" t="n"/>
      <c r="L409" s="44" t="str">
        <f t="shared" si="2"/>
        <v/>
      </c>
      <c r="M409" s="35" t="str">
        <f t="shared" si="3"/>
        <v/>
      </c>
      <c r="N409" s="35" t="str">
        <f t="shared" si="4"/>
        <v/>
      </c>
      <c r="O409" s="35" t="str">
        <f t="shared" si="5"/>
        <v/>
      </c>
      <c r="P409" s="35" t="str">
        <f t="shared" si="6"/>
        <v/>
      </c>
      <c r="Q409" s="35" t="str">
        <f t="shared" si="7"/>
        <v/>
      </c>
      <c r="R409" s="35" t="str">
        <f t="shared" si="8"/>
        <v/>
      </c>
      <c r="S409" s="35" t="str">
        <f t="shared" si="9"/>
        <v/>
      </c>
      <c r="T409" s="35" t="str">
        <f t="shared" si="10"/>
        <v/>
      </c>
      <c r="U409" s="35" t="str">
        <f t="shared" si="11"/>
        <v/>
      </c>
      <c r="V409" s="35" t="str">
        <f t="shared" si="12"/>
        <v/>
      </c>
      <c r="W409" s="77" t="str">
        <f t="shared" si="13"/>
        <v/>
      </c>
      <c r="X409" s="35" t="str">
        <f t="shared" si="14"/>
        <v/>
      </c>
      <c r="Y409" s="35" t="str">
        <f t="shared" si="15"/>
        <v/>
      </c>
      <c r="Z409" s="35" t="str">
        <f t="shared" si="16"/>
        <v/>
      </c>
      <c r="AA409" s="35" t="str">
        <f t="shared" si="17"/>
        <v/>
      </c>
      <c r="AB409" s="77">
        <f t="shared" si="29"/>
        <v>6336</v>
      </c>
      <c r="AC409" s="77">
        <f t="shared" si="30"/>
        <v>0</v>
      </c>
      <c r="AD409" s="77">
        <f t="shared" si="31"/>
        <v>0</v>
      </c>
      <c r="AE409" s="78" t="str">
        <f t="shared" si="18"/>
        <v/>
      </c>
      <c r="AF409" s="35" t="str">
        <f t="shared" si="19"/>
        <v/>
      </c>
      <c r="AG409" s="77" t="str">
        <f t="shared" si="20"/>
        <v/>
      </c>
      <c r="AH409" s="77" t="str">
        <f t="shared" si="21"/>
        <v/>
      </c>
      <c r="AI409" s="35">
        <f t="shared" si="22"/>
        <v>0</v>
      </c>
      <c r="AJ409" s="35">
        <f t="shared" si="23"/>
        <v>0</v>
      </c>
      <c r="AK409" s="35">
        <f t="shared" si="24"/>
        <v>0</v>
      </c>
      <c r="AL409" s="35">
        <f t="shared" si="25"/>
        <v>0</v>
      </c>
      <c r="AM409" s="35" t="n"/>
      <c r="AN409" s="44" t="str">
        <f t="shared" si="26"/>
        <v/>
      </c>
      <c r="AO409" s="44" t="str">
        <f t="shared" si="27"/>
        <v/>
      </c>
      <c r="AP409" s="35" t="str">
        <f>IF('DQE marché-cadre'!$D412="","",'DQE marché-cadre'!$D412)</f>
        <v/>
      </c>
      <c r="AQ409" s="35" t="str">
        <f>IF('DQE marché-cadre'!$E412="","",'DQE marché-cadre'!$E412)</f>
        <v/>
      </c>
      <c r="AR409" s="77" t="str">
        <f>DQE!$F412</f>
        <v/>
      </c>
      <c r="AS409" s="77" t="str">
        <f>BPDE!$G412</f>
        <v/>
      </c>
      <c r="AT409" s="35" t="str">
        <f t="shared" si="28"/>
        <v/>
      </c>
    </row>
    <row r="410">
      <c r="A410" s="35" t="str">
        <f>IF(BPU!$A413="","",BPU!$A413)</f>
        <v/>
      </c>
      <c r="B410" s="44" t="str">
        <f>IF(BPU!$B413="","",BPU!$B413)</f>
        <v/>
      </c>
      <c r="C410" s="35" t="str">
        <f>IF(BPU!$C413="","",BPU!$C413)</f>
        <v/>
      </c>
      <c r="D410" s="44" t="str">
        <f>IF(DQE!$D413="","",DQE!$D413)</f>
        <v/>
      </c>
      <c r="E410" s="37" t="str">
        <f>IF(BPU!$D413="","",BPU!$D413)</f>
        <v/>
      </c>
      <c r="F410" s="35" t="str">
        <f t="shared" si="0"/>
        <v/>
      </c>
      <c r="G410" s="44" t="str">
        <f t="shared" si="1"/>
        <v/>
      </c>
      <c r="H410" s="36" t="n"/>
      <c r="I410" s="23" t="n"/>
      <c r="J410" s="36" t="n"/>
      <c r="K410" s="36" t="n"/>
      <c r="L410" s="44" t="str">
        <f t="shared" si="2"/>
        <v/>
      </c>
      <c r="M410" s="35" t="str">
        <f t="shared" si="3"/>
        <v/>
      </c>
      <c r="N410" s="35" t="str">
        <f t="shared" si="4"/>
        <v/>
      </c>
      <c r="O410" s="35" t="str">
        <f t="shared" si="5"/>
        <v/>
      </c>
      <c r="P410" s="35" t="str">
        <f t="shared" si="6"/>
        <v/>
      </c>
      <c r="Q410" s="35" t="str">
        <f t="shared" si="7"/>
        <v/>
      </c>
      <c r="R410" s="35" t="str">
        <f t="shared" si="8"/>
        <v/>
      </c>
      <c r="S410" s="35" t="str">
        <f t="shared" si="9"/>
        <v/>
      </c>
      <c r="T410" s="35" t="str">
        <f t="shared" si="10"/>
        <v/>
      </c>
      <c r="U410" s="35" t="str">
        <f t="shared" si="11"/>
        <v/>
      </c>
      <c r="V410" s="35" t="str">
        <f t="shared" si="12"/>
        <v/>
      </c>
      <c r="W410" s="77" t="str">
        <f t="shared" si="13"/>
        <v/>
      </c>
      <c r="X410" s="35" t="str">
        <f t="shared" si="14"/>
        <v/>
      </c>
      <c r="Y410" s="35" t="str">
        <f t="shared" si="15"/>
        <v/>
      </c>
      <c r="Z410" s="35" t="str">
        <f t="shared" si="16"/>
        <v/>
      </c>
      <c r="AA410" s="35" t="str">
        <f t="shared" si="17"/>
        <v/>
      </c>
      <c r="AB410" s="77">
        <f t="shared" si="29"/>
        <v>6336</v>
      </c>
      <c r="AC410" s="77">
        <f t="shared" si="30"/>
        <v>0</v>
      </c>
      <c r="AD410" s="77">
        <f t="shared" si="31"/>
        <v>0</v>
      </c>
      <c r="AE410" s="78" t="str">
        <f t="shared" si="18"/>
        <v/>
      </c>
      <c r="AF410" s="35" t="str">
        <f t="shared" si="19"/>
        <v/>
      </c>
      <c r="AG410" s="77" t="str">
        <f t="shared" si="20"/>
        <v/>
      </c>
      <c r="AH410" s="77" t="str">
        <f t="shared" si="21"/>
        <v/>
      </c>
      <c r="AI410" s="35">
        <f t="shared" si="22"/>
        <v>0</v>
      </c>
      <c r="AJ410" s="35">
        <f t="shared" si="23"/>
        <v>0</v>
      </c>
      <c r="AK410" s="35">
        <f t="shared" si="24"/>
        <v>0</v>
      </c>
      <c r="AL410" s="35">
        <f t="shared" si="25"/>
        <v>0</v>
      </c>
      <c r="AM410" s="35" t="n"/>
      <c r="AN410" s="44" t="str">
        <f t="shared" si="26"/>
        <v/>
      </c>
      <c r="AO410" s="44" t="str">
        <f t="shared" si="27"/>
        <v/>
      </c>
      <c r="AP410" s="35" t="str">
        <f>IF('DQE marché-cadre'!$D413="","",'DQE marché-cadre'!$D413)</f>
        <v/>
      </c>
      <c r="AQ410" s="35" t="str">
        <f>IF('DQE marché-cadre'!$E413="","",'DQE marché-cadre'!$E413)</f>
        <v/>
      </c>
      <c r="AR410" s="77" t="str">
        <f>DQE!$F413</f>
        <v/>
      </c>
      <c r="AS410" s="77" t="str">
        <f>BPDE!$G413</f>
        <v/>
      </c>
      <c r="AT410" s="35" t="str">
        <f t="shared" si="28"/>
        <v/>
      </c>
    </row>
    <row r="411">
      <c r="A411" s="35" t="str">
        <f>IF(BPU!$A414="","",BPU!$A414)</f>
        <v/>
      </c>
      <c r="B411" s="44" t="str">
        <f>IF(BPU!$B414="","",BPU!$B414)</f>
        <v/>
      </c>
      <c r="C411" s="35" t="str">
        <f>IF(BPU!$C414="","",BPU!$C414)</f>
        <v/>
      </c>
      <c r="D411" s="44" t="str">
        <f>IF(DQE!$D414="","",DQE!$D414)</f>
        <v/>
      </c>
      <c r="E411" s="37" t="str">
        <f>IF(BPU!$D414="","",BPU!$D414)</f>
        <v/>
      </c>
      <c r="F411" s="35" t="str">
        <f t="shared" si="0"/>
        <v/>
      </c>
      <c r="G411" s="44" t="str">
        <f t="shared" si="1"/>
        <v/>
      </c>
      <c r="H411" s="36" t="n"/>
      <c r="I411" s="23" t="n"/>
      <c r="J411" s="36" t="n"/>
      <c r="K411" s="36" t="n"/>
      <c r="L411" s="44" t="str">
        <f t="shared" si="2"/>
        <v/>
      </c>
      <c r="M411" s="35" t="str">
        <f t="shared" si="3"/>
        <v/>
      </c>
      <c r="N411" s="35" t="str">
        <f t="shared" si="4"/>
        <v/>
      </c>
      <c r="O411" s="35" t="str">
        <f t="shared" si="5"/>
        <v/>
      </c>
      <c r="P411" s="35" t="str">
        <f t="shared" si="6"/>
        <v/>
      </c>
      <c r="Q411" s="35" t="str">
        <f t="shared" si="7"/>
        <v/>
      </c>
      <c r="R411" s="35" t="str">
        <f t="shared" si="8"/>
        <v/>
      </c>
      <c r="S411" s="35" t="str">
        <f t="shared" si="9"/>
        <v/>
      </c>
      <c r="T411" s="35" t="str">
        <f t="shared" si="10"/>
        <v/>
      </c>
      <c r="U411" s="35" t="str">
        <f t="shared" si="11"/>
        <v/>
      </c>
      <c r="V411" s="35" t="str">
        <f t="shared" si="12"/>
        <v/>
      </c>
      <c r="W411" s="77" t="str">
        <f t="shared" si="13"/>
        <v/>
      </c>
      <c r="X411" s="35" t="str">
        <f t="shared" si="14"/>
        <v/>
      </c>
      <c r="Y411" s="35" t="str">
        <f t="shared" si="15"/>
        <v/>
      </c>
      <c r="Z411" s="35" t="str">
        <f t="shared" si="16"/>
        <v/>
      </c>
      <c r="AA411" s="35" t="str">
        <f t="shared" si="17"/>
        <v/>
      </c>
      <c r="AB411" s="77">
        <f t="shared" si="29"/>
        <v>6336</v>
      </c>
      <c r="AC411" s="77">
        <f t="shared" si="30"/>
        <v>0</v>
      </c>
      <c r="AD411" s="77">
        <f t="shared" si="31"/>
        <v>0</v>
      </c>
      <c r="AE411" s="78" t="str">
        <f t="shared" si="18"/>
        <v/>
      </c>
      <c r="AF411" s="35" t="str">
        <f t="shared" si="19"/>
        <v/>
      </c>
      <c r="AG411" s="77" t="str">
        <f t="shared" si="20"/>
        <v/>
      </c>
      <c r="AH411" s="77" t="str">
        <f t="shared" si="21"/>
        <v/>
      </c>
      <c r="AI411" s="35">
        <f t="shared" si="22"/>
        <v>0</v>
      </c>
      <c r="AJ411" s="35">
        <f t="shared" si="23"/>
        <v>0</v>
      </c>
      <c r="AK411" s="35">
        <f t="shared" si="24"/>
        <v>0</v>
      </c>
      <c r="AL411" s="35">
        <f t="shared" si="25"/>
        <v>0</v>
      </c>
      <c r="AM411" s="35" t="n"/>
      <c r="AN411" s="44" t="str">
        <f t="shared" si="26"/>
        <v/>
      </c>
      <c r="AO411" s="44" t="str">
        <f t="shared" si="27"/>
        <v/>
      </c>
      <c r="AP411" s="35" t="str">
        <f>IF('DQE marché-cadre'!$D414="","",'DQE marché-cadre'!$D414)</f>
        <v/>
      </c>
      <c r="AQ411" s="35" t="str">
        <f>IF('DQE marché-cadre'!$E414="","",'DQE marché-cadre'!$E414)</f>
        <v/>
      </c>
      <c r="AR411" s="77" t="str">
        <f>DQE!$F414</f>
        <v/>
      </c>
      <c r="AS411" s="77" t="str">
        <f>BPDE!$G414</f>
        <v/>
      </c>
      <c r="AT411" s="35" t="str">
        <f t="shared" si="28"/>
        <v/>
      </c>
    </row>
    <row r="412">
      <c r="A412" s="35" t="str">
        <f>IF(BPU!$A415="","",BPU!$A415)</f>
        <v/>
      </c>
      <c r="B412" s="44" t="str">
        <f>IF(BPU!$B415="","",BPU!$B415)</f>
        <v/>
      </c>
      <c r="C412" s="35" t="str">
        <f>IF(BPU!$C415="","",BPU!$C415)</f>
        <v/>
      </c>
      <c r="D412" s="44" t="str">
        <f>IF(DQE!$D415="","",DQE!$D415)</f>
        <v/>
      </c>
      <c r="E412" s="37" t="str">
        <f>IF(BPU!$D415="","",BPU!$D415)</f>
        <v/>
      </c>
      <c r="F412" s="35" t="str">
        <f t="shared" si="0"/>
        <v/>
      </c>
      <c r="G412" s="44" t="str">
        <f t="shared" si="1"/>
        <v/>
      </c>
      <c r="H412" s="36" t="n"/>
      <c r="I412" s="23" t="n"/>
      <c r="J412" s="36" t="n"/>
      <c r="K412" s="36" t="n"/>
      <c r="L412" s="44" t="str">
        <f t="shared" si="2"/>
        <v/>
      </c>
      <c r="M412" s="35" t="str">
        <f t="shared" si="3"/>
        <v/>
      </c>
      <c r="N412" s="35" t="str">
        <f t="shared" si="4"/>
        <v/>
      </c>
      <c r="O412" s="35" t="str">
        <f t="shared" si="5"/>
        <v/>
      </c>
      <c r="P412" s="35" t="str">
        <f t="shared" si="6"/>
        <v/>
      </c>
      <c r="Q412" s="35" t="str">
        <f t="shared" si="7"/>
        <v/>
      </c>
      <c r="R412" s="35" t="str">
        <f t="shared" si="8"/>
        <v/>
      </c>
      <c r="S412" s="35" t="str">
        <f t="shared" si="9"/>
        <v/>
      </c>
      <c r="T412" s="35" t="str">
        <f t="shared" si="10"/>
        <v/>
      </c>
      <c r="U412" s="35" t="str">
        <f t="shared" si="11"/>
        <v/>
      </c>
      <c r="V412" s="35" t="str">
        <f t="shared" si="12"/>
        <v/>
      </c>
      <c r="W412" s="77" t="str">
        <f t="shared" si="13"/>
        <v/>
      </c>
      <c r="X412" s="35" t="str">
        <f t="shared" si="14"/>
        <v/>
      </c>
      <c r="Y412" s="35" t="str">
        <f t="shared" si="15"/>
        <v/>
      </c>
      <c r="Z412" s="35" t="str">
        <f t="shared" si="16"/>
        <v/>
      </c>
      <c r="AA412" s="35" t="str">
        <f t="shared" si="17"/>
        <v/>
      </c>
      <c r="AB412" s="77">
        <f t="shared" si="29"/>
        <v>6336</v>
      </c>
      <c r="AC412" s="77">
        <f t="shared" si="30"/>
        <v>0</v>
      </c>
      <c r="AD412" s="77">
        <f t="shared" si="31"/>
        <v>0</v>
      </c>
      <c r="AE412" s="78" t="str">
        <f t="shared" si="18"/>
        <v/>
      </c>
      <c r="AF412" s="35" t="str">
        <f t="shared" si="19"/>
        <v/>
      </c>
      <c r="AG412" s="77" t="str">
        <f t="shared" si="20"/>
        <v/>
      </c>
      <c r="AH412" s="77" t="str">
        <f t="shared" si="21"/>
        <v/>
      </c>
      <c r="AI412" s="35">
        <f t="shared" si="22"/>
        <v>0</v>
      </c>
      <c r="AJ412" s="35">
        <f t="shared" si="23"/>
        <v>0</v>
      </c>
      <c r="AK412" s="35">
        <f t="shared" si="24"/>
        <v>0</v>
      </c>
      <c r="AL412" s="35">
        <f t="shared" si="25"/>
        <v>0</v>
      </c>
      <c r="AM412" s="35" t="n"/>
      <c r="AN412" s="44" t="str">
        <f t="shared" si="26"/>
        <v/>
      </c>
      <c r="AO412" s="44" t="str">
        <f t="shared" si="27"/>
        <v/>
      </c>
      <c r="AP412" s="35" t="str">
        <f>IF('DQE marché-cadre'!$D415="","",'DQE marché-cadre'!$D415)</f>
        <v/>
      </c>
      <c r="AQ412" s="35" t="str">
        <f>IF('DQE marché-cadre'!$E415="","",'DQE marché-cadre'!$E415)</f>
        <v/>
      </c>
      <c r="AR412" s="77" t="str">
        <f>DQE!$F415</f>
        <v/>
      </c>
      <c r="AS412" s="77" t="str">
        <f>BPDE!$G415</f>
        <v/>
      </c>
      <c r="AT412" s="35" t="str">
        <f t="shared" si="28"/>
        <v/>
      </c>
    </row>
    <row r="413">
      <c r="A413" s="35" t="str">
        <f>IF(BPU!$A416="","",BPU!$A416)</f>
        <v/>
      </c>
      <c r="B413" s="44" t="str">
        <f>IF(BPU!$B416="","",BPU!$B416)</f>
        <v/>
      </c>
      <c r="C413" s="35" t="str">
        <f>IF(BPU!$C416="","",BPU!$C416)</f>
        <v/>
      </c>
      <c r="D413" s="44" t="str">
        <f>IF(DQE!$D416="","",DQE!$D416)</f>
        <v/>
      </c>
      <c r="E413" s="37" t="str">
        <f>IF(BPU!$D416="","",BPU!$D416)</f>
        <v/>
      </c>
      <c r="F413" s="35" t="str">
        <f t="shared" si="0"/>
        <v/>
      </c>
      <c r="G413" s="44" t="str">
        <f t="shared" si="1"/>
        <v/>
      </c>
      <c r="H413" s="36" t="n"/>
      <c r="I413" s="23" t="n"/>
      <c r="J413" s="36" t="n"/>
      <c r="K413" s="36" t="n"/>
      <c r="L413" s="44" t="str">
        <f t="shared" si="2"/>
        <v/>
      </c>
      <c r="M413" s="35" t="str">
        <f t="shared" si="3"/>
        <v/>
      </c>
      <c r="N413" s="35" t="str">
        <f t="shared" si="4"/>
        <v/>
      </c>
      <c r="O413" s="35" t="str">
        <f t="shared" si="5"/>
        <v/>
      </c>
      <c r="P413" s="35" t="str">
        <f t="shared" si="6"/>
        <v/>
      </c>
      <c r="Q413" s="35" t="str">
        <f t="shared" si="7"/>
        <v/>
      </c>
      <c r="R413" s="35" t="str">
        <f t="shared" si="8"/>
        <v/>
      </c>
      <c r="S413" s="35" t="str">
        <f t="shared" si="9"/>
        <v/>
      </c>
      <c r="T413" s="35" t="str">
        <f t="shared" si="10"/>
        <v/>
      </c>
      <c r="U413" s="35" t="str">
        <f t="shared" si="11"/>
        <v/>
      </c>
      <c r="V413" s="35" t="str">
        <f t="shared" si="12"/>
        <v/>
      </c>
      <c r="W413" s="77" t="str">
        <f t="shared" si="13"/>
        <v/>
      </c>
      <c r="X413" s="35" t="str">
        <f t="shared" si="14"/>
        <v/>
      </c>
      <c r="Y413" s="35" t="str">
        <f t="shared" si="15"/>
        <v/>
      </c>
      <c r="Z413" s="35" t="str">
        <f t="shared" si="16"/>
        <v/>
      </c>
      <c r="AA413" s="35" t="str">
        <f t="shared" si="17"/>
        <v/>
      </c>
      <c r="AB413" s="77">
        <f t="shared" si="29"/>
        <v>6336</v>
      </c>
      <c r="AC413" s="77">
        <f t="shared" si="30"/>
        <v>0</v>
      </c>
      <c r="AD413" s="77">
        <f t="shared" si="31"/>
        <v>0</v>
      </c>
      <c r="AE413" s="78" t="str">
        <f t="shared" si="18"/>
        <v/>
      </c>
      <c r="AF413" s="35" t="str">
        <f t="shared" si="19"/>
        <v/>
      </c>
      <c r="AG413" s="77" t="str">
        <f t="shared" si="20"/>
        <v/>
      </c>
      <c r="AH413" s="77" t="str">
        <f t="shared" si="21"/>
        <v/>
      </c>
      <c r="AI413" s="35">
        <f t="shared" si="22"/>
        <v>0</v>
      </c>
      <c r="AJ413" s="35">
        <f t="shared" si="23"/>
        <v>0</v>
      </c>
      <c r="AK413" s="35">
        <f t="shared" si="24"/>
        <v>0</v>
      </c>
      <c r="AL413" s="35">
        <f t="shared" si="25"/>
        <v>0</v>
      </c>
      <c r="AM413" s="35" t="n"/>
      <c r="AN413" s="44" t="str">
        <f t="shared" si="26"/>
        <v/>
      </c>
      <c r="AO413" s="44" t="str">
        <f t="shared" si="27"/>
        <v/>
      </c>
      <c r="AP413" s="35" t="str">
        <f>IF('DQE marché-cadre'!$D416="","",'DQE marché-cadre'!$D416)</f>
        <v/>
      </c>
      <c r="AQ413" s="35" t="str">
        <f>IF('DQE marché-cadre'!$E416="","",'DQE marché-cadre'!$E416)</f>
        <v/>
      </c>
      <c r="AR413" s="77" t="str">
        <f>DQE!$F416</f>
        <v/>
      </c>
      <c r="AS413" s="77" t="str">
        <f>BPDE!$G416</f>
        <v/>
      </c>
      <c r="AT413" s="35" t="str">
        <f t="shared" si="28"/>
        <v/>
      </c>
    </row>
    <row r="414">
      <c r="A414" s="35" t="str">
        <f>IF(BPU!$A417="","",BPU!$A417)</f>
        <v/>
      </c>
      <c r="B414" s="44" t="str">
        <f>IF(BPU!$B417="","",BPU!$B417)</f>
        <v/>
      </c>
      <c r="C414" s="35" t="str">
        <f>IF(BPU!$C417="","",BPU!$C417)</f>
        <v/>
      </c>
      <c r="D414" s="44" t="str">
        <f>IF(DQE!$D417="","",DQE!$D417)</f>
        <v/>
      </c>
      <c r="E414" s="37" t="str">
        <f>IF(BPU!$D417="","",BPU!$D417)</f>
        <v/>
      </c>
      <c r="F414" s="35" t="str">
        <f t="shared" si="0"/>
        <v/>
      </c>
      <c r="G414" s="44" t="str">
        <f t="shared" si="1"/>
        <v/>
      </c>
      <c r="H414" s="36" t="n"/>
      <c r="I414" s="23" t="n"/>
      <c r="J414" s="36" t="n"/>
      <c r="K414" s="36" t="n"/>
      <c r="L414" s="44" t="str">
        <f t="shared" si="2"/>
        <v/>
      </c>
      <c r="M414" s="35" t="str">
        <f t="shared" si="3"/>
        <v/>
      </c>
      <c r="N414" s="35" t="str">
        <f t="shared" si="4"/>
        <v/>
      </c>
      <c r="O414" s="35" t="str">
        <f t="shared" si="5"/>
        <v/>
      </c>
      <c r="P414" s="35" t="str">
        <f t="shared" si="6"/>
        <v/>
      </c>
      <c r="Q414" s="35" t="str">
        <f t="shared" si="7"/>
        <v/>
      </c>
      <c r="R414" s="35" t="str">
        <f t="shared" si="8"/>
        <v/>
      </c>
      <c r="S414" s="35" t="str">
        <f t="shared" si="9"/>
        <v/>
      </c>
      <c r="T414" s="35" t="str">
        <f t="shared" si="10"/>
        <v/>
      </c>
      <c r="U414" s="35" t="str">
        <f t="shared" si="11"/>
        <v/>
      </c>
      <c r="V414" s="35" t="str">
        <f t="shared" si="12"/>
        <v/>
      </c>
      <c r="W414" s="77" t="str">
        <f t="shared" si="13"/>
        <v/>
      </c>
      <c r="X414" s="35" t="str">
        <f t="shared" si="14"/>
        <v/>
      </c>
      <c r="Y414" s="35" t="str">
        <f t="shared" si="15"/>
        <v/>
      </c>
      <c r="Z414" s="35" t="str">
        <f t="shared" si="16"/>
        <v/>
      </c>
      <c r="AA414" s="35" t="str">
        <f t="shared" si="17"/>
        <v/>
      </c>
      <c r="AB414" s="77">
        <f t="shared" si="29"/>
        <v>6336</v>
      </c>
      <c r="AC414" s="77">
        <f t="shared" si="30"/>
        <v>0</v>
      </c>
      <c r="AD414" s="77">
        <f t="shared" si="31"/>
        <v>0</v>
      </c>
      <c r="AE414" s="78" t="str">
        <f t="shared" si="18"/>
        <v/>
      </c>
      <c r="AF414" s="35" t="str">
        <f t="shared" si="19"/>
        <v/>
      </c>
      <c r="AG414" s="77" t="str">
        <f t="shared" si="20"/>
        <v/>
      </c>
      <c r="AH414" s="77" t="str">
        <f t="shared" si="21"/>
        <v/>
      </c>
      <c r="AI414" s="35">
        <f t="shared" si="22"/>
        <v>0</v>
      </c>
      <c r="AJ414" s="35">
        <f t="shared" si="23"/>
        <v>0</v>
      </c>
      <c r="AK414" s="35">
        <f t="shared" si="24"/>
        <v>0</v>
      </c>
      <c r="AL414" s="35">
        <f t="shared" si="25"/>
        <v>0</v>
      </c>
      <c r="AM414" s="35" t="n"/>
      <c r="AN414" s="44" t="str">
        <f t="shared" si="26"/>
        <v/>
      </c>
      <c r="AO414" s="44" t="str">
        <f t="shared" si="27"/>
        <v/>
      </c>
      <c r="AP414" s="35" t="str">
        <f>IF('DQE marché-cadre'!$D417="","",'DQE marché-cadre'!$D417)</f>
        <v/>
      </c>
      <c r="AQ414" s="35" t="str">
        <f>IF('DQE marché-cadre'!$E417="","",'DQE marché-cadre'!$E417)</f>
        <v/>
      </c>
      <c r="AR414" s="77" t="str">
        <f>DQE!$F417</f>
        <v/>
      </c>
      <c r="AS414" s="77" t="str">
        <f>BPDE!$G417</f>
        <v/>
      </c>
      <c r="AT414" s="35" t="str">
        <f t="shared" si="28"/>
        <v/>
      </c>
    </row>
    <row r="415">
      <c r="A415" s="35" t="str">
        <f>IF(BPU!$A418="","",BPU!$A418)</f>
        <v/>
      </c>
      <c r="B415" s="44" t="str">
        <f>IF(BPU!$B418="","",BPU!$B418)</f>
        <v/>
      </c>
      <c r="C415" s="35" t="str">
        <f>IF(BPU!$C418="","",BPU!$C418)</f>
        <v/>
      </c>
      <c r="D415" s="44" t="str">
        <f>IF(DQE!$D418="","",DQE!$D418)</f>
        <v/>
      </c>
      <c r="E415" s="37" t="str">
        <f>IF(BPU!$D418="","",BPU!$D418)</f>
        <v/>
      </c>
      <c r="F415" s="35" t="str">
        <f t="shared" si="0"/>
        <v/>
      </c>
      <c r="G415" s="44" t="str">
        <f t="shared" si="1"/>
        <v/>
      </c>
      <c r="H415" s="36" t="n"/>
      <c r="I415" s="23" t="n"/>
      <c r="J415" s="36" t="n"/>
      <c r="K415" s="36" t="n"/>
      <c r="L415" s="44" t="str">
        <f t="shared" si="2"/>
        <v/>
      </c>
      <c r="M415" s="35" t="str">
        <f t="shared" si="3"/>
        <v/>
      </c>
      <c r="N415" s="35" t="str">
        <f t="shared" si="4"/>
        <v/>
      </c>
      <c r="O415" s="35" t="str">
        <f t="shared" si="5"/>
        <v/>
      </c>
      <c r="P415" s="35" t="str">
        <f t="shared" si="6"/>
        <v/>
      </c>
      <c r="Q415" s="35" t="str">
        <f t="shared" si="7"/>
        <v/>
      </c>
      <c r="R415" s="35" t="str">
        <f t="shared" si="8"/>
        <v/>
      </c>
      <c r="S415" s="35" t="str">
        <f t="shared" si="9"/>
        <v/>
      </c>
      <c r="T415" s="35" t="str">
        <f t="shared" si="10"/>
        <v/>
      </c>
      <c r="U415" s="35" t="str">
        <f t="shared" si="11"/>
        <v/>
      </c>
      <c r="V415" s="35" t="str">
        <f t="shared" si="12"/>
        <v/>
      </c>
      <c r="W415" s="77" t="str">
        <f t="shared" si="13"/>
        <v/>
      </c>
      <c r="X415" s="35" t="str">
        <f t="shared" si="14"/>
        <v/>
      </c>
      <c r="Y415" s="35" t="str">
        <f t="shared" si="15"/>
        <v/>
      </c>
      <c r="Z415" s="35" t="str">
        <f t="shared" si="16"/>
        <v/>
      </c>
      <c r="AA415" s="35" t="str">
        <f t="shared" si="17"/>
        <v/>
      </c>
      <c r="AB415" s="77">
        <f t="shared" si="29"/>
        <v>6336</v>
      </c>
      <c r="AC415" s="77">
        <f t="shared" si="30"/>
        <v>0</v>
      </c>
      <c r="AD415" s="77">
        <f t="shared" si="31"/>
        <v>0</v>
      </c>
      <c r="AE415" s="78" t="str">
        <f t="shared" si="18"/>
        <v/>
      </c>
      <c r="AF415" s="35" t="str">
        <f t="shared" si="19"/>
        <v/>
      </c>
      <c r="AG415" s="77" t="str">
        <f t="shared" si="20"/>
        <v/>
      </c>
      <c r="AH415" s="77" t="str">
        <f t="shared" si="21"/>
        <v/>
      </c>
      <c r="AI415" s="35">
        <f t="shared" si="22"/>
        <v>0</v>
      </c>
      <c r="AJ415" s="35">
        <f t="shared" si="23"/>
        <v>0</v>
      </c>
      <c r="AK415" s="35">
        <f t="shared" si="24"/>
        <v>0</v>
      </c>
      <c r="AL415" s="35">
        <f t="shared" si="25"/>
        <v>0</v>
      </c>
      <c r="AM415" s="35" t="n"/>
      <c r="AN415" s="44" t="str">
        <f t="shared" si="26"/>
        <v/>
      </c>
      <c r="AO415" s="44" t="str">
        <f t="shared" si="27"/>
        <v/>
      </c>
      <c r="AP415" s="35" t="str">
        <f>IF('DQE marché-cadre'!$D418="","",'DQE marché-cadre'!$D418)</f>
        <v/>
      </c>
      <c r="AQ415" s="35" t="str">
        <f>IF('DQE marché-cadre'!$E418="","",'DQE marché-cadre'!$E418)</f>
        <v/>
      </c>
      <c r="AR415" s="77" t="str">
        <f>DQE!$F418</f>
        <v/>
      </c>
      <c r="AS415" s="77" t="str">
        <f>BPDE!$G418</f>
        <v/>
      </c>
      <c r="AT415" s="35" t="str">
        <f t="shared" si="28"/>
        <v/>
      </c>
    </row>
    <row r="416">
      <c r="A416" s="35" t="str">
        <f>IF(BPU!$A419="","",BPU!$A419)</f>
        <v/>
      </c>
      <c r="B416" s="44" t="str">
        <f>IF(BPU!$B419="","",BPU!$B419)</f>
        <v/>
      </c>
      <c r="C416" s="35" t="str">
        <f>IF(BPU!$C419="","",BPU!$C419)</f>
        <v/>
      </c>
      <c r="D416" s="44" t="str">
        <f>IF(DQE!$D419="","",DQE!$D419)</f>
        <v/>
      </c>
      <c r="E416" s="37" t="str">
        <f>IF(BPU!$D419="","",BPU!$D419)</f>
        <v/>
      </c>
      <c r="F416" s="35" t="str">
        <f t="shared" si="0"/>
        <v/>
      </c>
      <c r="G416" s="44" t="str">
        <f t="shared" si="1"/>
        <v/>
      </c>
      <c r="H416" s="36" t="n"/>
      <c r="I416" s="23" t="n"/>
      <c r="J416" s="36" t="n"/>
      <c r="K416" s="36" t="n"/>
      <c r="L416" s="44" t="str">
        <f t="shared" si="2"/>
        <v/>
      </c>
      <c r="M416" s="35" t="str">
        <f t="shared" si="3"/>
        <v/>
      </c>
      <c r="N416" s="35" t="str">
        <f t="shared" si="4"/>
        <v/>
      </c>
      <c r="O416" s="35" t="str">
        <f t="shared" si="5"/>
        <v/>
      </c>
      <c r="P416" s="35" t="str">
        <f t="shared" si="6"/>
        <v/>
      </c>
      <c r="Q416" s="35" t="str">
        <f t="shared" si="7"/>
        <v/>
      </c>
      <c r="R416" s="35" t="str">
        <f t="shared" si="8"/>
        <v/>
      </c>
      <c r="S416" s="35" t="str">
        <f t="shared" si="9"/>
        <v/>
      </c>
      <c r="T416" s="35" t="str">
        <f t="shared" si="10"/>
        <v/>
      </c>
      <c r="U416" s="35" t="str">
        <f t="shared" si="11"/>
        <v/>
      </c>
      <c r="V416" s="35" t="str">
        <f t="shared" si="12"/>
        <v/>
      </c>
      <c r="W416" s="77" t="str">
        <f t="shared" si="13"/>
        <v/>
      </c>
      <c r="X416" s="35" t="str">
        <f t="shared" si="14"/>
        <v/>
      </c>
      <c r="Y416" s="35" t="str">
        <f t="shared" si="15"/>
        <v/>
      </c>
      <c r="Z416" s="35" t="str">
        <f t="shared" si="16"/>
        <v/>
      </c>
      <c r="AA416" s="35" t="str">
        <f t="shared" si="17"/>
        <v/>
      </c>
      <c r="AB416" s="77">
        <f t="shared" si="29"/>
        <v>6336</v>
      </c>
      <c r="AC416" s="77">
        <f t="shared" si="30"/>
        <v>0</v>
      </c>
      <c r="AD416" s="77">
        <f t="shared" si="31"/>
        <v>0</v>
      </c>
      <c r="AE416" s="78" t="str">
        <f t="shared" si="18"/>
        <v/>
      </c>
      <c r="AF416" s="35" t="str">
        <f t="shared" si="19"/>
        <v/>
      </c>
      <c r="AG416" s="77" t="str">
        <f t="shared" si="20"/>
        <v/>
      </c>
      <c r="AH416" s="77" t="str">
        <f t="shared" si="21"/>
        <v/>
      </c>
      <c r="AI416" s="35">
        <f t="shared" si="22"/>
        <v>0</v>
      </c>
      <c r="AJ416" s="35">
        <f t="shared" si="23"/>
        <v>0</v>
      </c>
      <c r="AK416" s="35">
        <f t="shared" si="24"/>
        <v>0</v>
      </c>
      <c r="AL416" s="35">
        <f t="shared" si="25"/>
        <v>0</v>
      </c>
      <c r="AM416" s="35" t="n"/>
      <c r="AN416" s="44" t="str">
        <f t="shared" si="26"/>
        <v/>
      </c>
      <c r="AO416" s="44" t="str">
        <f t="shared" si="27"/>
        <v/>
      </c>
      <c r="AP416" s="35" t="str">
        <f>IF('DQE marché-cadre'!$D419="","",'DQE marché-cadre'!$D419)</f>
        <v/>
      </c>
      <c r="AQ416" s="35" t="str">
        <f>IF('DQE marché-cadre'!$E419="","",'DQE marché-cadre'!$E419)</f>
        <v/>
      </c>
      <c r="AR416" s="77" t="str">
        <f>DQE!$F419</f>
        <v/>
      </c>
      <c r="AS416" s="77" t="str">
        <f>BPDE!$G419</f>
        <v/>
      </c>
      <c r="AT416" s="35" t="str">
        <f t="shared" si="28"/>
        <v/>
      </c>
    </row>
    <row r="417">
      <c r="A417" s="35" t="str">
        <f>IF(BPU!$A420="","",BPU!$A420)</f>
        <v/>
      </c>
      <c r="B417" s="44" t="str">
        <f>IF(BPU!$B420="","",BPU!$B420)</f>
        <v/>
      </c>
      <c r="C417" s="35" t="str">
        <f>IF(BPU!$C420="","",BPU!$C420)</f>
        <v/>
      </c>
      <c r="D417" s="44" t="str">
        <f>IF(DQE!$D420="","",DQE!$D420)</f>
        <v/>
      </c>
      <c r="E417" s="37" t="str">
        <f>IF(BPU!$D420="","",BPU!$D420)</f>
        <v/>
      </c>
      <c r="F417" s="35" t="str">
        <f t="shared" si="0"/>
        <v/>
      </c>
      <c r="G417" s="44" t="str">
        <f t="shared" si="1"/>
        <v/>
      </c>
      <c r="H417" s="36" t="n"/>
      <c r="I417" s="23" t="n"/>
      <c r="J417" s="36" t="n"/>
      <c r="K417" s="36" t="n"/>
      <c r="L417" s="44" t="str">
        <f t="shared" si="2"/>
        <v/>
      </c>
      <c r="M417" s="35" t="str">
        <f t="shared" si="3"/>
        <v/>
      </c>
      <c r="N417" s="35" t="str">
        <f t="shared" si="4"/>
        <v/>
      </c>
      <c r="O417" s="35" t="str">
        <f t="shared" si="5"/>
        <v/>
      </c>
      <c r="P417" s="35" t="str">
        <f t="shared" si="6"/>
        <v/>
      </c>
      <c r="Q417" s="35" t="str">
        <f t="shared" si="7"/>
        <v/>
      </c>
      <c r="R417" s="35" t="str">
        <f t="shared" si="8"/>
        <v/>
      </c>
      <c r="S417" s="35" t="str">
        <f t="shared" si="9"/>
        <v/>
      </c>
      <c r="T417" s="35" t="str">
        <f t="shared" si="10"/>
        <v/>
      </c>
      <c r="U417" s="35" t="str">
        <f t="shared" si="11"/>
        <v/>
      </c>
      <c r="V417" s="35" t="str">
        <f t="shared" si="12"/>
        <v/>
      </c>
      <c r="W417" s="77" t="str">
        <f t="shared" si="13"/>
        <v/>
      </c>
      <c r="X417" s="35" t="str">
        <f t="shared" si="14"/>
        <v/>
      </c>
      <c r="Y417" s="35" t="str">
        <f t="shared" si="15"/>
        <v/>
      </c>
      <c r="Z417" s="35" t="str">
        <f t="shared" si="16"/>
        <v/>
      </c>
      <c r="AA417" s="35" t="str">
        <f t="shared" si="17"/>
        <v/>
      </c>
      <c r="AB417" s="77">
        <f t="shared" si="29"/>
        <v>6336</v>
      </c>
      <c r="AC417" s="77">
        <f t="shared" si="30"/>
        <v>0</v>
      </c>
      <c r="AD417" s="77">
        <f t="shared" si="31"/>
        <v>0</v>
      </c>
      <c r="AE417" s="78" t="str">
        <f t="shared" si="18"/>
        <v/>
      </c>
      <c r="AF417" s="35" t="str">
        <f t="shared" si="19"/>
        <v/>
      </c>
      <c r="AG417" s="77" t="str">
        <f t="shared" si="20"/>
        <v/>
      </c>
      <c r="AH417" s="77" t="str">
        <f t="shared" si="21"/>
        <v/>
      </c>
      <c r="AI417" s="35">
        <f t="shared" si="22"/>
        <v>0</v>
      </c>
      <c r="AJ417" s="35">
        <f t="shared" si="23"/>
        <v>0</v>
      </c>
      <c r="AK417" s="35">
        <f t="shared" si="24"/>
        <v>0</v>
      </c>
      <c r="AL417" s="35">
        <f t="shared" si="25"/>
        <v>0</v>
      </c>
      <c r="AM417" s="35" t="n"/>
      <c r="AN417" s="44" t="str">
        <f t="shared" si="26"/>
        <v/>
      </c>
      <c r="AO417" s="44" t="str">
        <f t="shared" si="27"/>
        <v/>
      </c>
      <c r="AP417" s="35" t="str">
        <f>IF('DQE marché-cadre'!$D420="","",'DQE marché-cadre'!$D420)</f>
        <v/>
      </c>
      <c r="AQ417" s="35" t="str">
        <f>IF('DQE marché-cadre'!$E420="","",'DQE marché-cadre'!$E420)</f>
        <v/>
      </c>
      <c r="AR417" s="77" t="str">
        <f>DQE!$F420</f>
        <v/>
      </c>
      <c r="AS417" s="77" t="str">
        <f>BPDE!$G420</f>
        <v/>
      </c>
      <c r="AT417" s="35" t="str">
        <f t="shared" si="28"/>
        <v/>
      </c>
    </row>
    <row r="418">
      <c r="A418" s="35" t="str">
        <f>IF(BPU!$A421="","",BPU!$A421)</f>
        <v/>
      </c>
      <c r="B418" s="44" t="str">
        <f>IF(BPU!$B421="","",BPU!$B421)</f>
        <v/>
      </c>
      <c r="C418" s="35" t="str">
        <f>IF(BPU!$C421="","",BPU!$C421)</f>
        <v/>
      </c>
      <c r="D418" s="44" t="str">
        <f>IF(DQE!$D421="","",DQE!$D421)</f>
        <v/>
      </c>
      <c r="E418" s="37" t="str">
        <f>IF(BPU!$D421="","",BPU!$D421)</f>
        <v/>
      </c>
      <c r="F418" s="35" t="str">
        <f t="shared" si="0"/>
        <v/>
      </c>
      <c r="G418" s="44" t="str">
        <f t="shared" si="1"/>
        <v/>
      </c>
      <c r="H418" s="36" t="n"/>
      <c r="I418" s="23" t="n"/>
      <c r="J418" s="36" t="n"/>
      <c r="K418" s="36" t="n"/>
      <c r="L418" s="44" t="str">
        <f t="shared" si="2"/>
        <v/>
      </c>
      <c r="M418" s="35" t="str">
        <f t="shared" si="3"/>
        <v/>
      </c>
      <c r="N418" s="35" t="str">
        <f t="shared" si="4"/>
        <v/>
      </c>
      <c r="O418" s="35" t="str">
        <f t="shared" si="5"/>
        <v/>
      </c>
      <c r="P418" s="35" t="str">
        <f t="shared" si="6"/>
        <v/>
      </c>
      <c r="Q418" s="35" t="str">
        <f t="shared" si="7"/>
        <v/>
      </c>
      <c r="R418" s="35" t="str">
        <f t="shared" si="8"/>
        <v/>
      </c>
      <c r="S418" s="35" t="str">
        <f t="shared" si="9"/>
        <v/>
      </c>
      <c r="T418" s="35" t="str">
        <f t="shared" si="10"/>
        <v/>
      </c>
      <c r="U418" s="35" t="str">
        <f t="shared" si="11"/>
        <v/>
      </c>
      <c r="V418" s="35" t="str">
        <f t="shared" si="12"/>
        <v/>
      </c>
      <c r="W418" s="77" t="str">
        <f t="shared" si="13"/>
        <v/>
      </c>
      <c r="X418" s="35" t="str">
        <f t="shared" si="14"/>
        <v/>
      </c>
      <c r="Y418" s="35" t="str">
        <f t="shared" si="15"/>
        <v/>
      </c>
      <c r="Z418" s="35" t="str">
        <f t="shared" si="16"/>
        <v/>
      </c>
      <c r="AA418" s="35" t="str">
        <f t="shared" si="17"/>
        <v/>
      </c>
      <c r="AB418" s="77">
        <f t="shared" si="29"/>
        <v>6336</v>
      </c>
      <c r="AC418" s="77">
        <f t="shared" si="30"/>
        <v>0</v>
      </c>
      <c r="AD418" s="77">
        <f t="shared" si="31"/>
        <v>0</v>
      </c>
      <c r="AE418" s="78" t="str">
        <f t="shared" si="18"/>
        <v/>
      </c>
      <c r="AF418" s="35" t="str">
        <f t="shared" si="19"/>
        <v/>
      </c>
      <c r="AG418" s="77" t="str">
        <f t="shared" si="20"/>
        <v/>
      </c>
      <c r="AH418" s="77" t="str">
        <f t="shared" si="21"/>
        <v/>
      </c>
      <c r="AI418" s="35">
        <f t="shared" si="22"/>
        <v>0</v>
      </c>
      <c r="AJ418" s="35">
        <f t="shared" si="23"/>
        <v>0</v>
      </c>
      <c r="AK418" s="35">
        <f t="shared" si="24"/>
        <v>0</v>
      </c>
      <c r="AL418" s="35">
        <f t="shared" si="25"/>
        <v>0</v>
      </c>
      <c r="AM418" s="35" t="n"/>
      <c r="AN418" s="44" t="str">
        <f t="shared" si="26"/>
        <v/>
      </c>
      <c r="AO418" s="44" t="str">
        <f t="shared" si="27"/>
        <v/>
      </c>
      <c r="AP418" s="35" t="str">
        <f>IF('DQE marché-cadre'!$D421="","",'DQE marché-cadre'!$D421)</f>
        <v/>
      </c>
      <c r="AQ418" s="35" t="str">
        <f>IF('DQE marché-cadre'!$E421="","",'DQE marché-cadre'!$E421)</f>
        <v/>
      </c>
      <c r="AR418" s="77" t="str">
        <f>DQE!$F421</f>
        <v/>
      </c>
      <c r="AS418" s="77" t="str">
        <f>BPDE!$G421</f>
        <v/>
      </c>
      <c r="AT418" s="35" t="str">
        <f t="shared" si="28"/>
        <v/>
      </c>
    </row>
    <row r="419">
      <c r="A419" s="35" t="str">
        <f>IF(BPU!$A422="","",BPU!$A422)</f>
        <v/>
      </c>
      <c r="B419" s="44" t="str">
        <f>IF(BPU!$B422="","",BPU!$B422)</f>
        <v/>
      </c>
      <c r="C419" s="35" t="str">
        <f>IF(BPU!$C422="","",BPU!$C422)</f>
        <v/>
      </c>
      <c r="D419" s="44" t="str">
        <f>IF(DQE!$D422="","",DQE!$D422)</f>
        <v/>
      </c>
      <c r="E419" s="37" t="str">
        <f>IF(BPU!$D422="","",BPU!$D422)</f>
        <v/>
      </c>
      <c r="F419" s="35" t="str">
        <f t="shared" si="0"/>
        <v/>
      </c>
      <c r="G419" s="44" t="str">
        <f t="shared" si="1"/>
        <v/>
      </c>
      <c r="H419" s="36" t="n"/>
      <c r="I419" s="23" t="n"/>
      <c r="J419" s="36" t="n"/>
      <c r="K419" s="36" t="n"/>
      <c r="L419" s="44" t="str">
        <f t="shared" si="2"/>
        <v/>
      </c>
      <c r="M419" s="35" t="str">
        <f t="shared" si="3"/>
        <v/>
      </c>
      <c r="N419" s="35" t="str">
        <f t="shared" si="4"/>
        <v/>
      </c>
      <c r="O419" s="35" t="str">
        <f t="shared" si="5"/>
        <v/>
      </c>
      <c r="P419" s="35" t="str">
        <f t="shared" si="6"/>
        <v/>
      </c>
      <c r="Q419" s="35" t="str">
        <f t="shared" si="7"/>
        <v/>
      </c>
      <c r="R419" s="35" t="str">
        <f t="shared" si="8"/>
        <v/>
      </c>
      <c r="S419" s="35" t="str">
        <f t="shared" si="9"/>
        <v/>
      </c>
      <c r="T419" s="35" t="str">
        <f t="shared" si="10"/>
        <v/>
      </c>
      <c r="U419" s="35" t="str">
        <f t="shared" si="11"/>
        <v/>
      </c>
      <c r="V419" s="35" t="str">
        <f t="shared" si="12"/>
        <v/>
      </c>
      <c r="W419" s="77" t="str">
        <f t="shared" si="13"/>
        <v/>
      </c>
      <c r="X419" s="35" t="str">
        <f t="shared" si="14"/>
        <v/>
      </c>
      <c r="Y419" s="35" t="str">
        <f t="shared" si="15"/>
        <v/>
      </c>
      <c r="Z419" s="35" t="str">
        <f t="shared" si="16"/>
        <v/>
      </c>
      <c r="AA419" s="35" t="str">
        <f t="shared" si="17"/>
        <v/>
      </c>
      <c r="AB419" s="77">
        <f t="shared" si="29"/>
        <v>6336</v>
      </c>
      <c r="AC419" s="77">
        <f t="shared" si="30"/>
        <v>0</v>
      </c>
      <c r="AD419" s="77">
        <f t="shared" si="31"/>
        <v>0</v>
      </c>
      <c r="AE419" s="78" t="str">
        <f t="shared" si="18"/>
        <v/>
      </c>
      <c r="AF419" s="35" t="str">
        <f t="shared" si="19"/>
        <v/>
      </c>
      <c r="AG419" s="77" t="str">
        <f t="shared" si="20"/>
        <v/>
      </c>
      <c r="AH419" s="77" t="str">
        <f t="shared" si="21"/>
        <v/>
      </c>
      <c r="AI419" s="35">
        <f t="shared" si="22"/>
        <v>0</v>
      </c>
      <c r="AJ419" s="35">
        <f t="shared" si="23"/>
        <v>0</v>
      </c>
      <c r="AK419" s="35">
        <f t="shared" si="24"/>
        <v>0</v>
      </c>
      <c r="AL419" s="35">
        <f t="shared" si="25"/>
        <v>0</v>
      </c>
      <c r="AM419" s="35" t="n"/>
      <c r="AN419" s="44" t="str">
        <f t="shared" si="26"/>
        <v/>
      </c>
      <c r="AO419" s="44" t="str">
        <f t="shared" si="27"/>
        <v/>
      </c>
      <c r="AP419" s="35" t="str">
        <f>IF('DQE marché-cadre'!$D422="","",'DQE marché-cadre'!$D422)</f>
        <v/>
      </c>
      <c r="AQ419" s="35" t="str">
        <f>IF('DQE marché-cadre'!$E422="","",'DQE marché-cadre'!$E422)</f>
        <v/>
      </c>
      <c r="AR419" s="77" t="str">
        <f>DQE!$F422</f>
        <v/>
      </c>
      <c r="AS419" s="77" t="str">
        <f>BPDE!$G422</f>
        <v/>
      </c>
      <c r="AT419" s="35" t="str">
        <f t="shared" si="28"/>
        <v/>
      </c>
    </row>
    <row r="420">
      <c r="A420" s="35" t="str">
        <f>IF(BPU!$A423="","",BPU!$A423)</f>
        <v/>
      </c>
      <c r="B420" s="44" t="str">
        <f>IF(BPU!$B423="","",BPU!$B423)</f>
        <v/>
      </c>
      <c r="C420" s="35" t="str">
        <f>IF(BPU!$C423="","",BPU!$C423)</f>
        <v/>
      </c>
      <c r="D420" s="44" t="str">
        <f>IF(DQE!$D423="","",DQE!$D423)</f>
        <v/>
      </c>
      <c r="E420" s="37" t="str">
        <f>IF(BPU!$D423="","",BPU!$D423)</f>
        <v/>
      </c>
      <c r="F420" s="35" t="str">
        <f t="shared" si="0"/>
        <v/>
      </c>
      <c r="G420" s="44" t="str">
        <f t="shared" si="1"/>
        <v/>
      </c>
      <c r="H420" s="36" t="n"/>
      <c r="I420" s="23" t="n"/>
      <c r="J420" s="36" t="n"/>
      <c r="K420" s="36" t="n"/>
      <c r="L420" s="44" t="str">
        <f t="shared" si="2"/>
        <v/>
      </c>
      <c r="M420" s="35" t="str">
        <f t="shared" si="3"/>
        <v/>
      </c>
      <c r="N420" s="35" t="str">
        <f t="shared" si="4"/>
        <v/>
      </c>
      <c r="O420" s="35" t="str">
        <f t="shared" si="5"/>
        <v/>
      </c>
      <c r="P420" s="35" t="str">
        <f t="shared" si="6"/>
        <v/>
      </c>
      <c r="Q420" s="35" t="str">
        <f t="shared" si="7"/>
        <v/>
      </c>
      <c r="R420" s="35" t="str">
        <f t="shared" si="8"/>
        <v/>
      </c>
      <c r="S420" s="35" t="str">
        <f t="shared" si="9"/>
        <v/>
      </c>
      <c r="T420" s="35" t="str">
        <f t="shared" si="10"/>
        <v/>
      </c>
      <c r="U420" s="35" t="str">
        <f t="shared" si="11"/>
        <v/>
      </c>
      <c r="V420" s="35" t="str">
        <f t="shared" si="12"/>
        <v/>
      </c>
      <c r="W420" s="77" t="str">
        <f t="shared" si="13"/>
        <v/>
      </c>
      <c r="X420" s="35" t="str">
        <f t="shared" si="14"/>
        <v/>
      </c>
      <c r="Y420" s="35" t="str">
        <f t="shared" si="15"/>
        <v/>
      </c>
      <c r="Z420" s="35" t="str">
        <f t="shared" si="16"/>
        <v/>
      </c>
      <c r="AA420" s="35" t="str">
        <f t="shared" si="17"/>
        <v/>
      </c>
      <c r="AB420" s="77">
        <f t="shared" si="29"/>
        <v>6336</v>
      </c>
      <c r="AC420" s="77">
        <f t="shared" si="30"/>
        <v>0</v>
      </c>
      <c r="AD420" s="77">
        <f t="shared" si="31"/>
        <v>0</v>
      </c>
      <c r="AE420" s="78" t="str">
        <f t="shared" si="18"/>
        <v/>
      </c>
      <c r="AF420" s="35" t="str">
        <f t="shared" si="19"/>
        <v/>
      </c>
      <c r="AG420" s="77" t="str">
        <f t="shared" si="20"/>
        <v/>
      </c>
      <c r="AH420" s="77" t="str">
        <f t="shared" si="21"/>
        <v/>
      </c>
      <c r="AI420" s="35">
        <f t="shared" si="22"/>
        <v>0</v>
      </c>
      <c r="AJ420" s="35">
        <f t="shared" si="23"/>
        <v>0</v>
      </c>
      <c r="AK420" s="35">
        <f t="shared" si="24"/>
        <v>0</v>
      </c>
      <c r="AL420" s="35">
        <f t="shared" si="25"/>
        <v>0</v>
      </c>
      <c r="AM420" s="35" t="n"/>
      <c r="AN420" s="44" t="str">
        <f t="shared" si="26"/>
        <v/>
      </c>
      <c r="AO420" s="44" t="str">
        <f t="shared" si="27"/>
        <v/>
      </c>
      <c r="AP420" s="35" t="str">
        <f>IF('DQE marché-cadre'!$D423="","",'DQE marché-cadre'!$D423)</f>
        <v/>
      </c>
      <c r="AQ420" s="35" t="str">
        <f>IF('DQE marché-cadre'!$E423="","",'DQE marché-cadre'!$E423)</f>
        <v/>
      </c>
      <c r="AR420" s="77" t="str">
        <f>DQE!$F423</f>
        <v/>
      </c>
      <c r="AS420" s="77" t="str">
        <f>BPDE!$G423</f>
        <v/>
      </c>
      <c r="AT420" s="35" t="str">
        <f t="shared" si="28"/>
        <v/>
      </c>
    </row>
    <row r="421">
      <c r="A421" s="35" t="str">
        <f>IF(BPU!$A424="","",BPU!$A424)</f>
        <v/>
      </c>
      <c r="B421" s="44" t="str">
        <f>IF(BPU!$B424="","",BPU!$B424)</f>
        <v/>
      </c>
      <c r="C421" s="35" t="str">
        <f>IF(BPU!$C424="","",BPU!$C424)</f>
        <v/>
      </c>
      <c r="D421" s="44" t="str">
        <f>IF(DQE!$D424="","",DQE!$D424)</f>
        <v/>
      </c>
      <c r="E421" s="37" t="str">
        <f>IF(BPU!$D424="","",BPU!$D424)</f>
        <v/>
      </c>
      <c r="F421" s="35" t="str">
        <f t="shared" si="0"/>
        <v/>
      </c>
      <c r="G421" s="44" t="str">
        <f t="shared" si="1"/>
        <v/>
      </c>
      <c r="H421" s="36" t="n"/>
      <c r="I421" s="23" t="n"/>
      <c r="J421" s="36" t="n"/>
      <c r="K421" s="36" t="n"/>
      <c r="L421" s="44" t="str">
        <f t="shared" si="2"/>
        <v/>
      </c>
      <c r="M421" s="35" t="str">
        <f t="shared" si="3"/>
        <v/>
      </c>
      <c r="N421" s="35" t="str">
        <f t="shared" si="4"/>
        <v/>
      </c>
      <c r="O421" s="35" t="str">
        <f t="shared" si="5"/>
        <v/>
      </c>
      <c r="P421" s="35" t="str">
        <f t="shared" si="6"/>
        <v/>
      </c>
      <c r="Q421" s="35" t="str">
        <f t="shared" si="7"/>
        <v/>
      </c>
      <c r="R421" s="35" t="str">
        <f t="shared" si="8"/>
        <v/>
      </c>
      <c r="S421" s="35" t="str">
        <f t="shared" si="9"/>
        <v/>
      </c>
      <c r="T421" s="35" t="str">
        <f t="shared" si="10"/>
        <v/>
      </c>
      <c r="U421" s="35" t="str">
        <f t="shared" si="11"/>
        <v/>
      </c>
      <c r="V421" s="35" t="str">
        <f t="shared" si="12"/>
        <v/>
      </c>
      <c r="W421" s="77" t="str">
        <f t="shared" si="13"/>
        <v/>
      </c>
      <c r="X421" s="35" t="str">
        <f t="shared" si="14"/>
        <v/>
      </c>
      <c r="Y421" s="35" t="str">
        <f t="shared" si="15"/>
        <v/>
      </c>
      <c r="Z421" s="35" t="str">
        <f t="shared" si="16"/>
        <v/>
      </c>
      <c r="AA421" s="35" t="str">
        <f t="shared" si="17"/>
        <v/>
      </c>
      <c r="AB421" s="77">
        <f t="shared" si="29"/>
        <v>6336</v>
      </c>
      <c r="AC421" s="77">
        <f t="shared" si="30"/>
        <v>0</v>
      </c>
      <c r="AD421" s="77">
        <f t="shared" si="31"/>
        <v>0</v>
      </c>
      <c r="AE421" s="78" t="str">
        <f t="shared" si="18"/>
        <v/>
      </c>
      <c r="AF421" s="35" t="str">
        <f t="shared" si="19"/>
        <v/>
      </c>
      <c r="AG421" s="77" t="str">
        <f t="shared" si="20"/>
        <v/>
      </c>
      <c r="AH421" s="77" t="str">
        <f t="shared" si="21"/>
        <v/>
      </c>
      <c r="AI421" s="35">
        <f t="shared" si="22"/>
        <v>0</v>
      </c>
      <c r="AJ421" s="35">
        <f t="shared" si="23"/>
        <v>0</v>
      </c>
      <c r="AK421" s="35">
        <f t="shared" si="24"/>
        <v>0</v>
      </c>
      <c r="AL421" s="35">
        <f t="shared" si="25"/>
        <v>0</v>
      </c>
      <c r="AM421" s="35" t="n"/>
      <c r="AN421" s="44" t="str">
        <f t="shared" si="26"/>
        <v/>
      </c>
      <c r="AO421" s="44" t="str">
        <f t="shared" si="27"/>
        <v/>
      </c>
      <c r="AP421" s="35" t="str">
        <f>IF('DQE marché-cadre'!$D424="","",'DQE marché-cadre'!$D424)</f>
        <v/>
      </c>
      <c r="AQ421" s="35" t="str">
        <f>IF('DQE marché-cadre'!$E424="","",'DQE marché-cadre'!$E424)</f>
        <v/>
      </c>
      <c r="AR421" s="77" t="str">
        <f>DQE!$F424</f>
        <v/>
      </c>
      <c r="AS421" s="77" t="str">
        <f>BPDE!$G424</f>
        <v/>
      </c>
      <c r="AT421" s="35" t="str">
        <f t="shared" si="28"/>
        <v/>
      </c>
    </row>
    <row r="422">
      <c r="A422" s="35" t="str">
        <f>IF(BPU!$A425="","",BPU!$A425)</f>
        <v/>
      </c>
      <c r="B422" s="44" t="str">
        <f>IF(BPU!$B425="","",BPU!$B425)</f>
        <v/>
      </c>
      <c r="C422" s="35" t="str">
        <f>IF(BPU!$C425="","",BPU!$C425)</f>
        <v/>
      </c>
      <c r="D422" s="44" t="str">
        <f>IF(DQE!$D425="","",DQE!$D425)</f>
        <v/>
      </c>
      <c r="E422" s="37" t="str">
        <f>IF(BPU!$D425="","",BPU!$D425)</f>
        <v/>
      </c>
      <c r="F422" s="35" t="str">
        <f t="shared" si="0"/>
        <v/>
      </c>
      <c r="G422" s="44" t="str">
        <f t="shared" si="1"/>
        <v/>
      </c>
      <c r="H422" s="36" t="n"/>
      <c r="I422" s="23" t="n"/>
      <c r="J422" s="36" t="n"/>
      <c r="K422" s="36" t="n"/>
      <c r="L422" s="44" t="str">
        <f t="shared" si="2"/>
        <v/>
      </c>
      <c r="M422" s="35" t="str">
        <f t="shared" si="3"/>
        <v/>
      </c>
      <c r="N422" s="35" t="str">
        <f t="shared" si="4"/>
        <v/>
      </c>
      <c r="O422" s="35" t="str">
        <f t="shared" si="5"/>
        <v/>
      </c>
      <c r="P422" s="35" t="str">
        <f t="shared" si="6"/>
        <v/>
      </c>
      <c r="Q422" s="35" t="str">
        <f t="shared" si="7"/>
        <v/>
      </c>
      <c r="R422" s="35" t="str">
        <f t="shared" si="8"/>
        <v/>
      </c>
      <c r="S422" s="35" t="str">
        <f t="shared" si="9"/>
        <v/>
      </c>
      <c r="T422" s="35" t="str">
        <f t="shared" si="10"/>
        <v/>
      </c>
      <c r="U422" s="35" t="str">
        <f t="shared" si="11"/>
        <v/>
      </c>
      <c r="V422" s="35" t="str">
        <f t="shared" si="12"/>
        <v/>
      </c>
      <c r="W422" s="77" t="str">
        <f t="shared" si="13"/>
        <v/>
      </c>
      <c r="X422" s="35" t="str">
        <f t="shared" si="14"/>
        <v/>
      </c>
      <c r="Y422" s="35" t="str">
        <f t="shared" si="15"/>
        <v/>
      </c>
      <c r="Z422" s="35" t="str">
        <f t="shared" si="16"/>
        <v/>
      </c>
      <c r="AA422" s="35" t="str">
        <f t="shared" si="17"/>
        <v/>
      </c>
      <c r="AB422" s="77">
        <f t="shared" si="29"/>
        <v>6336</v>
      </c>
      <c r="AC422" s="77">
        <f t="shared" si="30"/>
        <v>0</v>
      </c>
      <c r="AD422" s="77">
        <f t="shared" si="31"/>
        <v>0</v>
      </c>
      <c r="AE422" s="78" t="str">
        <f t="shared" si="18"/>
        <v/>
      </c>
      <c r="AF422" s="35" t="str">
        <f t="shared" si="19"/>
        <v/>
      </c>
      <c r="AG422" s="77" t="str">
        <f t="shared" si="20"/>
        <v/>
      </c>
      <c r="AH422" s="77" t="str">
        <f t="shared" si="21"/>
        <v/>
      </c>
      <c r="AI422" s="35">
        <f t="shared" si="22"/>
        <v>0</v>
      </c>
      <c r="AJ422" s="35">
        <f t="shared" si="23"/>
        <v>0</v>
      </c>
      <c r="AK422" s="35">
        <f t="shared" si="24"/>
        <v>0</v>
      </c>
      <c r="AL422" s="35">
        <f t="shared" si="25"/>
        <v>0</v>
      </c>
      <c r="AM422" s="35" t="n"/>
      <c r="AN422" s="44" t="str">
        <f t="shared" si="26"/>
        <v/>
      </c>
      <c r="AO422" s="44" t="str">
        <f t="shared" si="27"/>
        <v/>
      </c>
      <c r="AP422" s="35" t="str">
        <f>IF('DQE marché-cadre'!$D425="","",'DQE marché-cadre'!$D425)</f>
        <v/>
      </c>
      <c r="AQ422" s="35" t="str">
        <f>IF('DQE marché-cadre'!$E425="","",'DQE marché-cadre'!$E425)</f>
        <v/>
      </c>
      <c r="AR422" s="77" t="str">
        <f>DQE!$F425</f>
        <v/>
      </c>
      <c r="AS422" s="77" t="str">
        <f>BPDE!$G425</f>
        <v/>
      </c>
      <c r="AT422" s="35" t="str">
        <f t="shared" si="28"/>
        <v/>
      </c>
    </row>
    <row r="423">
      <c r="A423" s="35" t="str">
        <f>IF(BPU!$A426="","",BPU!$A426)</f>
        <v/>
      </c>
      <c r="B423" s="44" t="str">
        <f>IF(BPU!$B426="","",BPU!$B426)</f>
        <v/>
      </c>
      <c r="C423" s="35" t="str">
        <f>IF(BPU!$C426="","",BPU!$C426)</f>
        <v/>
      </c>
      <c r="D423" s="44" t="str">
        <f>IF(DQE!$D426="","",DQE!$D426)</f>
        <v/>
      </c>
      <c r="E423" s="37" t="str">
        <f>IF(BPU!$D426="","",BPU!$D426)</f>
        <v/>
      </c>
      <c r="F423" s="35" t="str">
        <f t="shared" si="0"/>
        <v/>
      </c>
      <c r="G423" s="44" t="str">
        <f t="shared" si="1"/>
        <v/>
      </c>
      <c r="H423" s="36" t="n"/>
      <c r="I423" s="23" t="n"/>
      <c r="J423" s="36" t="n"/>
      <c r="K423" s="36" t="n"/>
      <c r="L423" s="44" t="str">
        <f t="shared" si="2"/>
        <v/>
      </c>
      <c r="M423" s="35" t="str">
        <f t="shared" si="3"/>
        <v/>
      </c>
      <c r="N423" s="35" t="str">
        <f t="shared" si="4"/>
        <v/>
      </c>
      <c r="O423" s="35" t="str">
        <f t="shared" si="5"/>
        <v/>
      </c>
      <c r="P423" s="35" t="str">
        <f t="shared" si="6"/>
        <v/>
      </c>
      <c r="Q423" s="35" t="str">
        <f t="shared" si="7"/>
        <v/>
      </c>
      <c r="R423" s="35" t="str">
        <f t="shared" si="8"/>
        <v/>
      </c>
      <c r="S423" s="35" t="str">
        <f t="shared" si="9"/>
        <v/>
      </c>
      <c r="T423" s="35" t="str">
        <f t="shared" si="10"/>
        <v/>
      </c>
      <c r="U423" s="35" t="str">
        <f t="shared" si="11"/>
        <v/>
      </c>
      <c r="V423" s="35" t="str">
        <f t="shared" si="12"/>
        <v/>
      </c>
      <c r="W423" s="77" t="str">
        <f t="shared" si="13"/>
        <v/>
      </c>
      <c r="X423" s="35" t="str">
        <f t="shared" si="14"/>
        <v/>
      </c>
      <c r="Y423" s="35" t="str">
        <f t="shared" si="15"/>
        <v/>
      </c>
      <c r="Z423" s="35" t="str">
        <f t="shared" si="16"/>
        <v/>
      </c>
      <c r="AA423" s="35" t="str">
        <f t="shared" si="17"/>
        <v/>
      </c>
      <c r="AB423" s="77">
        <f t="shared" si="29"/>
        <v>6336</v>
      </c>
      <c r="AC423" s="77">
        <f t="shared" si="30"/>
        <v>0</v>
      </c>
      <c r="AD423" s="77">
        <f t="shared" si="31"/>
        <v>0</v>
      </c>
      <c r="AE423" s="78" t="str">
        <f t="shared" si="18"/>
        <v/>
      </c>
      <c r="AF423" s="35" t="str">
        <f t="shared" si="19"/>
        <v/>
      </c>
      <c r="AG423" s="77" t="str">
        <f t="shared" si="20"/>
        <v/>
      </c>
      <c r="AH423" s="77" t="str">
        <f t="shared" si="21"/>
        <v/>
      </c>
      <c r="AI423" s="35">
        <f t="shared" si="22"/>
        <v>0</v>
      </c>
      <c r="AJ423" s="35">
        <f t="shared" si="23"/>
        <v>0</v>
      </c>
      <c r="AK423" s="35">
        <f t="shared" si="24"/>
        <v>0</v>
      </c>
      <c r="AL423" s="35">
        <f t="shared" si="25"/>
        <v>0</v>
      </c>
      <c r="AM423" s="35" t="n"/>
      <c r="AN423" s="44" t="str">
        <f t="shared" si="26"/>
        <v/>
      </c>
      <c r="AO423" s="44" t="str">
        <f t="shared" si="27"/>
        <v/>
      </c>
      <c r="AP423" s="35" t="str">
        <f>IF('DQE marché-cadre'!$D426="","",'DQE marché-cadre'!$D426)</f>
        <v/>
      </c>
      <c r="AQ423" s="35" t="str">
        <f>IF('DQE marché-cadre'!$E426="","",'DQE marché-cadre'!$E426)</f>
        <v/>
      </c>
      <c r="AR423" s="77" t="str">
        <f>DQE!$F426</f>
        <v/>
      </c>
      <c r="AS423" s="77" t="str">
        <f>BPDE!$G426</f>
        <v/>
      </c>
      <c r="AT423" s="35" t="str">
        <f t="shared" si="28"/>
        <v/>
      </c>
    </row>
    <row r="424">
      <c r="A424" s="35" t="str">
        <f>IF(BPU!$A427="","",BPU!$A427)</f>
        <v/>
      </c>
      <c r="B424" s="44" t="str">
        <f>IF(BPU!$B427="","",BPU!$B427)</f>
        <v/>
      </c>
      <c r="C424" s="35" t="str">
        <f>IF(BPU!$C427="","",BPU!$C427)</f>
        <v/>
      </c>
      <c r="D424" s="44" t="str">
        <f>IF(DQE!$D427="","",DQE!$D427)</f>
        <v/>
      </c>
      <c r="E424" s="37" t="str">
        <f>IF(BPU!$D427="","",BPU!$D427)</f>
        <v/>
      </c>
      <c r="F424" s="35" t="str">
        <f t="shared" si="0"/>
        <v/>
      </c>
      <c r="G424" s="44" t="str">
        <f t="shared" si="1"/>
        <v/>
      </c>
      <c r="H424" s="36" t="n"/>
      <c r="I424" s="23" t="n"/>
      <c r="J424" s="36" t="n"/>
      <c r="K424" s="36" t="n"/>
      <c r="L424" s="44" t="str">
        <f t="shared" si="2"/>
        <v/>
      </c>
      <c r="M424" s="35" t="str">
        <f t="shared" si="3"/>
        <v/>
      </c>
      <c r="N424" s="35" t="str">
        <f t="shared" si="4"/>
        <v/>
      </c>
      <c r="O424" s="35" t="str">
        <f t="shared" si="5"/>
        <v/>
      </c>
      <c r="P424" s="35" t="str">
        <f t="shared" si="6"/>
        <v/>
      </c>
      <c r="Q424" s="35" t="str">
        <f t="shared" si="7"/>
        <v/>
      </c>
      <c r="R424" s="35" t="str">
        <f t="shared" si="8"/>
        <v/>
      </c>
      <c r="S424" s="35" t="str">
        <f t="shared" si="9"/>
        <v/>
      </c>
      <c r="T424" s="35" t="str">
        <f t="shared" si="10"/>
        <v/>
      </c>
      <c r="U424" s="35" t="str">
        <f t="shared" si="11"/>
        <v/>
      </c>
      <c r="V424" s="35" t="str">
        <f t="shared" si="12"/>
        <v/>
      </c>
      <c r="W424" s="77" t="str">
        <f t="shared" si="13"/>
        <v/>
      </c>
      <c r="X424" s="35" t="str">
        <f t="shared" si="14"/>
        <v/>
      </c>
      <c r="Y424" s="35" t="str">
        <f t="shared" si="15"/>
        <v/>
      </c>
      <c r="Z424" s="35" t="str">
        <f t="shared" si="16"/>
        <v/>
      </c>
      <c r="AA424" s="35" t="str">
        <f t="shared" si="17"/>
        <v/>
      </c>
      <c r="AB424" s="77">
        <f t="shared" si="29"/>
        <v>6336</v>
      </c>
      <c r="AC424" s="77">
        <f t="shared" si="30"/>
        <v>0</v>
      </c>
      <c r="AD424" s="77">
        <f t="shared" si="31"/>
        <v>0</v>
      </c>
      <c r="AE424" s="78" t="str">
        <f t="shared" si="18"/>
        <v/>
      </c>
      <c r="AF424" s="35" t="str">
        <f t="shared" si="19"/>
        <v/>
      </c>
      <c r="AG424" s="77" t="str">
        <f t="shared" si="20"/>
        <v/>
      </c>
      <c r="AH424" s="77" t="str">
        <f t="shared" si="21"/>
        <v/>
      </c>
      <c r="AI424" s="35">
        <f t="shared" si="22"/>
        <v>0</v>
      </c>
      <c r="AJ424" s="35">
        <f t="shared" si="23"/>
        <v>0</v>
      </c>
      <c r="AK424" s="35">
        <f t="shared" si="24"/>
        <v>0</v>
      </c>
      <c r="AL424" s="35">
        <f t="shared" si="25"/>
        <v>0</v>
      </c>
      <c r="AM424" s="35" t="n"/>
      <c r="AN424" s="44" t="str">
        <f t="shared" si="26"/>
        <v/>
      </c>
      <c r="AO424" s="44" t="str">
        <f t="shared" si="27"/>
        <v/>
      </c>
      <c r="AP424" s="35" t="str">
        <f>IF('DQE marché-cadre'!$D427="","",'DQE marché-cadre'!$D427)</f>
        <v/>
      </c>
      <c r="AQ424" s="35" t="str">
        <f>IF('DQE marché-cadre'!$E427="","",'DQE marché-cadre'!$E427)</f>
        <v/>
      </c>
      <c r="AR424" s="77" t="str">
        <f>DQE!$F427</f>
        <v/>
      </c>
      <c r="AS424" s="77" t="str">
        <f>BPDE!$G427</f>
        <v/>
      </c>
      <c r="AT424" s="35" t="str">
        <f t="shared" si="28"/>
        <v/>
      </c>
    </row>
    <row r="425">
      <c r="A425" s="35" t="str">
        <f>IF(BPU!$A428="","",BPU!$A428)</f>
        <v/>
      </c>
      <c r="B425" s="44" t="str">
        <f>IF(BPU!$B428="","",BPU!$B428)</f>
        <v/>
      </c>
      <c r="C425" s="35" t="str">
        <f>IF(BPU!$C428="","",BPU!$C428)</f>
        <v/>
      </c>
      <c r="D425" s="44" t="str">
        <f>IF(DQE!$D428="","",DQE!$D428)</f>
        <v/>
      </c>
      <c r="E425" s="37" t="str">
        <f>IF(BPU!$D428="","",BPU!$D428)</f>
        <v/>
      </c>
      <c r="F425" s="35" t="str">
        <f t="shared" si="0"/>
        <v/>
      </c>
      <c r="G425" s="44" t="str">
        <f t="shared" si="1"/>
        <v/>
      </c>
      <c r="H425" s="36" t="n"/>
      <c r="I425" s="23" t="n"/>
      <c r="J425" s="36" t="n"/>
      <c r="K425" s="36" t="n"/>
      <c r="L425" s="44" t="str">
        <f t="shared" si="2"/>
        <v/>
      </c>
      <c r="M425" s="35" t="str">
        <f t="shared" si="3"/>
        <v/>
      </c>
      <c r="N425" s="35" t="str">
        <f t="shared" si="4"/>
        <v/>
      </c>
      <c r="O425" s="35" t="str">
        <f t="shared" si="5"/>
        <v/>
      </c>
      <c r="P425" s="35" t="str">
        <f t="shared" si="6"/>
        <v/>
      </c>
      <c r="Q425" s="35" t="str">
        <f t="shared" si="7"/>
        <v/>
      </c>
      <c r="R425" s="35" t="str">
        <f t="shared" si="8"/>
        <v/>
      </c>
      <c r="S425" s="35" t="str">
        <f t="shared" si="9"/>
        <v/>
      </c>
      <c r="T425" s="35" t="str">
        <f t="shared" si="10"/>
        <v/>
      </c>
      <c r="U425" s="35" t="str">
        <f t="shared" si="11"/>
        <v/>
      </c>
      <c r="V425" s="35" t="str">
        <f t="shared" si="12"/>
        <v/>
      </c>
      <c r="W425" s="77" t="str">
        <f t="shared" si="13"/>
        <v/>
      </c>
      <c r="X425" s="35" t="str">
        <f t="shared" si="14"/>
        <v/>
      </c>
      <c r="Y425" s="35" t="str">
        <f t="shared" si="15"/>
        <v/>
      </c>
      <c r="Z425" s="35" t="str">
        <f t="shared" si="16"/>
        <v/>
      </c>
      <c r="AA425" s="35" t="str">
        <f t="shared" si="17"/>
        <v/>
      </c>
      <c r="AB425" s="77">
        <f t="shared" si="29"/>
        <v>6336</v>
      </c>
      <c r="AC425" s="77">
        <f t="shared" si="30"/>
        <v>0</v>
      </c>
      <c r="AD425" s="77">
        <f t="shared" si="31"/>
        <v>0</v>
      </c>
      <c r="AE425" s="78" t="str">
        <f t="shared" si="18"/>
        <v/>
      </c>
      <c r="AF425" s="35" t="str">
        <f t="shared" si="19"/>
        <v/>
      </c>
      <c r="AG425" s="77" t="str">
        <f t="shared" si="20"/>
        <v/>
      </c>
      <c r="AH425" s="77" t="str">
        <f t="shared" si="21"/>
        <v/>
      </c>
      <c r="AI425" s="35">
        <f t="shared" si="22"/>
        <v>0</v>
      </c>
      <c r="AJ425" s="35">
        <f t="shared" si="23"/>
        <v>0</v>
      </c>
      <c r="AK425" s="35">
        <f t="shared" si="24"/>
        <v>0</v>
      </c>
      <c r="AL425" s="35">
        <f t="shared" si="25"/>
        <v>0</v>
      </c>
      <c r="AM425" s="35" t="n"/>
      <c r="AN425" s="44" t="str">
        <f t="shared" si="26"/>
        <v/>
      </c>
      <c r="AO425" s="44" t="str">
        <f t="shared" si="27"/>
        <v/>
      </c>
      <c r="AP425" s="35" t="str">
        <f>IF('DQE marché-cadre'!$D428="","",'DQE marché-cadre'!$D428)</f>
        <v/>
      </c>
      <c r="AQ425" s="35" t="str">
        <f>IF('DQE marché-cadre'!$E428="","",'DQE marché-cadre'!$E428)</f>
        <v/>
      </c>
      <c r="AR425" s="77" t="str">
        <f>DQE!$F428</f>
        <v/>
      </c>
      <c r="AS425" s="77" t="str">
        <f>BPDE!$G428</f>
        <v/>
      </c>
      <c r="AT425" s="35" t="str">
        <f t="shared" si="28"/>
        <v/>
      </c>
    </row>
    <row r="426">
      <c r="A426" s="35" t="str">
        <f>IF(BPU!$A429="","",BPU!$A429)</f>
        <v/>
      </c>
      <c r="B426" s="44" t="str">
        <f>IF(BPU!$B429="","",BPU!$B429)</f>
        <v/>
      </c>
      <c r="C426" s="35" t="str">
        <f>IF(BPU!$C429="","",BPU!$C429)</f>
        <v/>
      </c>
      <c r="D426" s="44" t="str">
        <f>IF(DQE!$D429="","",DQE!$D429)</f>
        <v/>
      </c>
      <c r="E426" s="37" t="str">
        <f>IF(BPU!$D429="","",BPU!$D429)</f>
        <v/>
      </c>
      <c r="F426" s="35" t="str">
        <f t="shared" si="0"/>
        <v/>
      </c>
      <c r="G426" s="44" t="str">
        <f t="shared" si="1"/>
        <v/>
      </c>
      <c r="H426" s="36" t="n"/>
      <c r="I426" s="23" t="n"/>
      <c r="J426" s="36" t="n"/>
      <c r="K426" s="36" t="n"/>
      <c r="L426" s="44" t="str">
        <f t="shared" si="2"/>
        <v/>
      </c>
      <c r="M426" s="35" t="str">
        <f t="shared" si="3"/>
        <v/>
      </c>
      <c r="N426" s="35" t="str">
        <f t="shared" si="4"/>
        <v/>
      </c>
      <c r="O426" s="35" t="str">
        <f t="shared" si="5"/>
        <v/>
      </c>
      <c r="P426" s="35" t="str">
        <f t="shared" si="6"/>
        <v/>
      </c>
      <c r="Q426" s="35" t="str">
        <f t="shared" si="7"/>
        <v/>
      </c>
      <c r="R426" s="35" t="str">
        <f t="shared" si="8"/>
        <v/>
      </c>
      <c r="S426" s="35" t="str">
        <f t="shared" si="9"/>
        <v/>
      </c>
      <c r="T426" s="35" t="str">
        <f t="shared" si="10"/>
        <v/>
      </c>
      <c r="U426" s="35" t="str">
        <f t="shared" si="11"/>
        <v/>
      </c>
      <c r="V426" s="35" t="str">
        <f t="shared" si="12"/>
        <v/>
      </c>
      <c r="W426" s="77" t="str">
        <f t="shared" si="13"/>
        <v/>
      </c>
      <c r="X426" s="35" t="str">
        <f t="shared" si="14"/>
        <v/>
      </c>
      <c r="Y426" s="35" t="str">
        <f t="shared" si="15"/>
        <v/>
      </c>
      <c r="Z426" s="35" t="str">
        <f t="shared" si="16"/>
        <v/>
      </c>
      <c r="AA426" s="35" t="str">
        <f t="shared" si="17"/>
        <v/>
      </c>
      <c r="AB426" s="77">
        <f t="shared" si="29"/>
        <v>6336</v>
      </c>
      <c r="AC426" s="77">
        <f t="shared" si="30"/>
        <v>0</v>
      </c>
      <c r="AD426" s="77">
        <f t="shared" si="31"/>
        <v>0</v>
      </c>
      <c r="AE426" s="78" t="str">
        <f t="shared" si="18"/>
        <v/>
      </c>
      <c r="AF426" s="35" t="str">
        <f t="shared" si="19"/>
        <v/>
      </c>
      <c r="AG426" s="77" t="str">
        <f t="shared" si="20"/>
        <v/>
      </c>
      <c r="AH426" s="77" t="str">
        <f t="shared" si="21"/>
        <v/>
      </c>
      <c r="AI426" s="35">
        <f t="shared" si="22"/>
        <v>0</v>
      </c>
      <c r="AJ426" s="35">
        <f t="shared" si="23"/>
        <v>0</v>
      </c>
      <c r="AK426" s="35">
        <f t="shared" si="24"/>
        <v>0</v>
      </c>
      <c r="AL426" s="35">
        <f t="shared" si="25"/>
        <v>0</v>
      </c>
      <c r="AM426" s="35" t="n"/>
      <c r="AN426" s="44" t="str">
        <f t="shared" si="26"/>
        <v/>
      </c>
      <c r="AO426" s="44" t="str">
        <f t="shared" si="27"/>
        <v/>
      </c>
      <c r="AP426" s="35" t="str">
        <f>IF('DQE marché-cadre'!$D429="","",'DQE marché-cadre'!$D429)</f>
        <v/>
      </c>
      <c r="AQ426" s="35" t="str">
        <f>IF('DQE marché-cadre'!$E429="","",'DQE marché-cadre'!$E429)</f>
        <v/>
      </c>
      <c r="AR426" s="77" t="str">
        <f>DQE!$F429</f>
        <v/>
      </c>
      <c r="AS426" s="77" t="str">
        <f>BPDE!$G429</f>
        <v/>
      </c>
      <c r="AT426" s="35" t="str">
        <f t="shared" si="28"/>
        <v/>
      </c>
    </row>
    <row r="427">
      <c r="A427" s="35" t="str">
        <f>IF(BPU!$A430="","",BPU!$A430)</f>
        <v/>
      </c>
      <c r="B427" s="44" t="str">
        <f>IF(BPU!$B430="","",BPU!$B430)</f>
        <v/>
      </c>
      <c r="C427" s="35" t="str">
        <f>IF(BPU!$C430="","",BPU!$C430)</f>
        <v/>
      </c>
      <c r="D427" s="44" t="str">
        <f>IF(DQE!$D430="","",DQE!$D430)</f>
        <v/>
      </c>
      <c r="E427" s="37" t="str">
        <f>IF(BPU!$D430="","",BPU!$D430)</f>
        <v/>
      </c>
      <c r="F427" s="35" t="str">
        <f t="shared" si="0"/>
        <v/>
      </c>
      <c r="G427" s="44" t="str">
        <f t="shared" si="1"/>
        <v/>
      </c>
      <c r="H427" s="36" t="n"/>
      <c r="I427" s="23" t="n"/>
      <c r="J427" s="36" t="n"/>
      <c r="K427" s="36" t="n"/>
      <c r="L427" s="44" t="str">
        <f t="shared" si="2"/>
        <v/>
      </c>
      <c r="M427" s="35" t="str">
        <f t="shared" si="3"/>
        <v/>
      </c>
      <c r="N427" s="35" t="str">
        <f t="shared" si="4"/>
        <v/>
      </c>
      <c r="O427" s="35" t="str">
        <f t="shared" si="5"/>
        <v/>
      </c>
      <c r="P427" s="35" t="str">
        <f t="shared" si="6"/>
        <v/>
      </c>
      <c r="Q427" s="35" t="str">
        <f t="shared" si="7"/>
        <v/>
      </c>
      <c r="R427" s="35" t="str">
        <f t="shared" si="8"/>
        <v/>
      </c>
      <c r="S427" s="35" t="str">
        <f t="shared" si="9"/>
        <v/>
      </c>
      <c r="T427" s="35" t="str">
        <f t="shared" si="10"/>
        <v/>
      </c>
      <c r="U427" s="35" t="str">
        <f t="shared" si="11"/>
        <v/>
      </c>
      <c r="V427" s="35" t="str">
        <f t="shared" si="12"/>
        <v/>
      </c>
      <c r="W427" s="77" t="str">
        <f t="shared" si="13"/>
        <v/>
      </c>
      <c r="X427" s="35" t="str">
        <f t="shared" si="14"/>
        <v/>
      </c>
      <c r="Y427" s="35" t="str">
        <f t="shared" si="15"/>
        <v/>
      </c>
      <c r="Z427" s="35" t="str">
        <f t="shared" si="16"/>
        <v/>
      </c>
      <c r="AA427" s="35" t="str">
        <f t="shared" si="17"/>
        <v/>
      </c>
      <c r="AB427" s="77">
        <f t="shared" si="29"/>
        <v>6336</v>
      </c>
      <c r="AC427" s="77">
        <f t="shared" si="30"/>
        <v>0</v>
      </c>
      <c r="AD427" s="77">
        <f t="shared" si="31"/>
        <v>0</v>
      </c>
      <c r="AE427" s="78" t="str">
        <f t="shared" si="18"/>
        <v/>
      </c>
      <c r="AF427" s="35" t="str">
        <f t="shared" si="19"/>
        <v/>
      </c>
      <c r="AG427" s="77" t="str">
        <f t="shared" si="20"/>
        <v/>
      </c>
      <c r="AH427" s="77" t="str">
        <f t="shared" si="21"/>
        <v/>
      </c>
      <c r="AI427" s="35">
        <f t="shared" si="22"/>
        <v>0</v>
      </c>
      <c r="AJ427" s="35">
        <f t="shared" si="23"/>
        <v>0</v>
      </c>
      <c r="AK427" s="35">
        <f t="shared" si="24"/>
        <v>0</v>
      </c>
      <c r="AL427" s="35">
        <f t="shared" si="25"/>
        <v>0</v>
      </c>
      <c r="AM427" s="35" t="n"/>
      <c r="AN427" s="44" t="str">
        <f t="shared" si="26"/>
        <v/>
      </c>
      <c r="AO427" s="44" t="str">
        <f t="shared" si="27"/>
        <v/>
      </c>
      <c r="AP427" s="35" t="str">
        <f>IF('DQE marché-cadre'!$D430="","",'DQE marché-cadre'!$D430)</f>
        <v/>
      </c>
      <c r="AQ427" s="35" t="str">
        <f>IF('DQE marché-cadre'!$E430="","",'DQE marché-cadre'!$E430)</f>
        <v/>
      </c>
      <c r="AR427" s="77" t="str">
        <f>DQE!$F430</f>
        <v/>
      </c>
      <c r="AS427" s="77" t="str">
        <f>BPDE!$G430</f>
        <v/>
      </c>
      <c r="AT427" s="35" t="str">
        <f t="shared" si="28"/>
        <v/>
      </c>
    </row>
    <row r="428">
      <c r="A428" s="35" t="str">
        <f>IF(BPU!$A431="","",BPU!$A431)</f>
        <v/>
      </c>
      <c r="B428" s="44" t="str">
        <f>IF(BPU!$B431="","",BPU!$B431)</f>
        <v/>
      </c>
      <c r="C428" s="35" t="str">
        <f>IF(BPU!$C431="","",BPU!$C431)</f>
        <v/>
      </c>
      <c r="D428" s="44" t="str">
        <f>IF(DQE!$D431="","",DQE!$D431)</f>
        <v/>
      </c>
      <c r="E428" s="37" t="str">
        <f>IF(BPU!$D431="","",BPU!$D431)</f>
        <v/>
      </c>
      <c r="F428" s="35" t="str">
        <f t="shared" si="0"/>
        <v/>
      </c>
      <c r="G428" s="44" t="str">
        <f t="shared" si="1"/>
        <v/>
      </c>
      <c r="H428" s="36" t="n"/>
      <c r="I428" s="23" t="n"/>
      <c r="J428" s="36" t="n"/>
      <c r="K428" s="36" t="n"/>
      <c r="L428" s="44" t="str">
        <f t="shared" si="2"/>
        <v/>
      </c>
      <c r="M428" s="35" t="str">
        <f t="shared" si="3"/>
        <v/>
      </c>
      <c r="N428" s="35" t="str">
        <f t="shared" si="4"/>
        <v/>
      </c>
      <c r="O428" s="35" t="str">
        <f t="shared" si="5"/>
        <v/>
      </c>
      <c r="P428" s="35" t="str">
        <f t="shared" si="6"/>
        <v/>
      </c>
      <c r="Q428" s="35" t="str">
        <f t="shared" si="7"/>
        <v/>
      </c>
      <c r="R428" s="35" t="str">
        <f t="shared" si="8"/>
        <v/>
      </c>
      <c r="S428" s="35" t="str">
        <f t="shared" si="9"/>
        <v/>
      </c>
      <c r="T428" s="35" t="str">
        <f t="shared" si="10"/>
        <v/>
      </c>
      <c r="U428" s="35" t="str">
        <f t="shared" si="11"/>
        <v/>
      </c>
      <c r="V428" s="35" t="str">
        <f t="shared" si="12"/>
        <v/>
      </c>
      <c r="W428" s="77" t="str">
        <f t="shared" si="13"/>
        <v/>
      </c>
      <c r="X428" s="35" t="str">
        <f t="shared" si="14"/>
        <v/>
      </c>
      <c r="Y428" s="35" t="str">
        <f t="shared" si="15"/>
        <v/>
      </c>
      <c r="Z428" s="35" t="str">
        <f t="shared" si="16"/>
        <v/>
      </c>
      <c r="AA428" s="35" t="str">
        <f t="shared" si="17"/>
        <v/>
      </c>
      <c r="AB428" s="77">
        <f t="shared" si="29"/>
        <v>6336</v>
      </c>
      <c r="AC428" s="77">
        <f t="shared" si="30"/>
        <v>0</v>
      </c>
      <c r="AD428" s="77">
        <f t="shared" si="31"/>
        <v>0</v>
      </c>
      <c r="AE428" s="78" t="str">
        <f t="shared" si="18"/>
        <v/>
      </c>
      <c r="AF428" s="35" t="str">
        <f t="shared" si="19"/>
        <v/>
      </c>
      <c r="AG428" s="77" t="str">
        <f t="shared" si="20"/>
        <v/>
      </c>
      <c r="AH428" s="77" t="str">
        <f t="shared" si="21"/>
        <v/>
      </c>
      <c r="AI428" s="35">
        <f t="shared" si="22"/>
        <v>0</v>
      </c>
      <c r="AJ428" s="35">
        <f t="shared" si="23"/>
        <v>0</v>
      </c>
      <c r="AK428" s="35">
        <f t="shared" si="24"/>
        <v>0</v>
      </c>
      <c r="AL428" s="35">
        <f t="shared" si="25"/>
        <v>0</v>
      </c>
      <c r="AM428" s="35" t="n"/>
      <c r="AN428" s="44" t="str">
        <f t="shared" si="26"/>
        <v/>
      </c>
      <c r="AO428" s="44" t="str">
        <f t="shared" si="27"/>
        <v/>
      </c>
      <c r="AP428" s="35" t="str">
        <f>IF('DQE marché-cadre'!$D431="","",'DQE marché-cadre'!$D431)</f>
        <v/>
      </c>
      <c r="AQ428" s="35" t="str">
        <f>IF('DQE marché-cadre'!$E431="","",'DQE marché-cadre'!$E431)</f>
        <v/>
      </c>
      <c r="AR428" s="77" t="str">
        <f>DQE!$F431</f>
        <v/>
      </c>
      <c r="AS428" s="77" t="str">
        <f>BPDE!$G431</f>
        <v/>
      </c>
      <c r="AT428" s="35" t="str">
        <f t="shared" si="28"/>
        <v/>
      </c>
    </row>
    <row r="429">
      <c r="A429" s="35" t="str">
        <f>IF(BPU!$A432="","",BPU!$A432)</f>
        <v/>
      </c>
      <c r="B429" s="44" t="str">
        <f>IF(BPU!$B432="","",BPU!$B432)</f>
        <v/>
      </c>
      <c r="C429" s="35" t="str">
        <f>IF(BPU!$C432="","",BPU!$C432)</f>
        <v/>
      </c>
      <c r="D429" s="44" t="str">
        <f>IF(DQE!$D432="","",DQE!$D432)</f>
        <v/>
      </c>
      <c r="E429" s="37" t="str">
        <f>IF(BPU!$D432="","",BPU!$D432)</f>
        <v/>
      </c>
      <c r="F429" s="35" t="str">
        <f t="shared" si="0"/>
        <v/>
      </c>
      <c r="G429" s="44" t="str">
        <f t="shared" si="1"/>
        <v/>
      </c>
      <c r="H429" s="36" t="n"/>
      <c r="I429" s="23" t="n"/>
      <c r="J429" s="36" t="n"/>
      <c r="K429" s="36" t="n"/>
      <c r="L429" s="44" t="str">
        <f t="shared" si="2"/>
        <v/>
      </c>
      <c r="M429" s="35" t="str">
        <f t="shared" si="3"/>
        <v/>
      </c>
      <c r="N429" s="35" t="str">
        <f t="shared" si="4"/>
        <v/>
      </c>
      <c r="O429" s="35" t="str">
        <f t="shared" si="5"/>
        <v/>
      </c>
      <c r="P429" s="35" t="str">
        <f t="shared" si="6"/>
        <v/>
      </c>
      <c r="Q429" s="35" t="str">
        <f t="shared" si="7"/>
        <v/>
      </c>
      <c r="R429" s="35" t="str">
        <f t="shared" si="8"/>
        <v/>
      </c>
      <c r="S429" s="35" t="str">
        <f t="shared" si="9"/>
        <v/>
      </c>
      <c r="T429" s="35" t="str">
        <f t="shared" si="10"/>
        <v/>
      </c>
      <c r="U429" s="35" t="str">
        <f t="shared" si="11"/>
        <v/>
      </c>
      <c r="V429" s="35" t="str">
        <f t="shared" si="12"/>
        <v/>
      </c>
      <c r="W429" s="77" t="str">
        <f t="shared" si="13"/>
        <v/>
      </c>
      <c r="X429" s="35" t="str">
        <f t="shared" si="14"/>
        <v/>
      </c>
      <c r="Y429" s="35" t="str">
        <f t="shared" si="15"/>
        <v/>
      </c>
      <c r="Z429" s="35" t="str">
        <f t="shared" si="16"/>
        <v/>
      </c>
      <c r="AA429" s="35" t="str">
        <f t="shared" si="17"/>
        <v/>
      </c>
      <c r="AB429" s="77">
        <f t="shared" si="29"/>
        <v>6336</v>
      </c>
      <c r="AC429" s="77">
        <f t="shared" si="30"/>
        <v>0</v>
      </c>
      <c r="AD429" s="77">
        <f t="shared" si="31"/>
        <v>0</v>
      </c>
      <c r="AE429" s="78" t="str">
        <f t="shared" si="18"/>
        <v/>
      </c>
      <c r="AF429" s="35" t="str">
        <f t="shared" si="19"/>
        <v/>
      </c>
      <c r="AG429" s="77" t="str">
        <f t="shared" si="20"/>
        <v/>
      </c>
      <c r="AH429" s="77" t="str">
        <f t="shared" si="21"/>
        <v/>
      </c>
      <c r="AI429" s="35">
        <f t="shared" si="22"/>
        <v>0</v>
      </c>
      <c r="AJ429" s="35">
        <f t="shared" si="23"/>
        <v>0</v>
      </c>
      <c r="AK429" s="35">
        <f t="shared" si="24"/>
        <v>0</v>
      </c>
      <c r="AL429" s="35">
        <f t="shared" si="25"/>
        <v>0</v>
      </c>
      <c r="AM429" s="35" t="n"/>
      <c r="AN429" s="44" t="str">
        <f t="shared" si="26"/>
        <v/>
      </c>
      <c r="AO429" s="44" t="str">
        <f t="shared" si="27"/>
        <v/>
      </c>
      <c r="AP429" s="35" t="str">
        <f>IF('DQE marché-cadre'!$D432="","",'DQE marché-cadre'!$D432)</f>
        <v/>
      </c>
      <c r="AQ429" s="35" t="str">
        <f>IF('DQE marché-cadre'!$E432="","",'DQE marché-cadre'!$E432)</f>
        <v/>
      </c>
      <c r="AR429" s="77" t="str">
        <f>DQE!$F432</f>
        <v/>
      </c>
      <c r="AS429" s="77" t="str">
        <f>BPDE!$G432</f>
        <v/>
      </c>
      <c r="AT429" s="35" t="str">
        <f t="shared" si="28"/>
        <v/>
      </c>
    </row>
    <row r="430">
      <c r="A430" s="35" t="str">
        <f>IF(BPU!$A433="","",BPU!$A433)</f>
        <v/>
      </c>
      <c r="B430" s="44" t="str">
        <f>IF(BPU!$B433="","",BPU!$B433)</f>
        <v/>
      </c>
      <c r="C430" s="35" t="str">
        <f>IF(BPU!$C433="","",BPU!$C433)</f>
        <v/>
      </c>
      <c r="D430" s="44" t="str">
        <f>IF(DQE!$D433="","",DQE!$D433)</f>
        <v/>
      </c>
      <c r="E430" s="37" t="str">
        <f>IF(BPU!$D433="","",BPU!$D433)</f>
        <v/>
      </c>
      <c r="F430" s="35" t="str">
        <f t="shared" si="0"/>
        <v/>
      </c>
      <c r="G430" s="44" t="str">
        <f t="shared" si="1"/>
        <v/>
      </c>
      <c r="H430" s="36" t="n"/>
      <c r="I430" s="23" t="n"/>
      <c r="J430" s="36" t="n"/>
      <c r="K430" s="36" t="n"/>
      <c r="L430" s="44" t="str">
        <f t="shared" si="2"/>
        <v/>
      </c>
      <c r="M430" s="35" t="str">
        <f t="shared" si="3"/>
        <v/>
      </c>
      <c r="N430" s="35" t="str">
        <f t="shared" si="4"/>
        <v/>
      </c>
      <c r="O430" s="35" t="str">
        <f t="shared" si="5"/>
        <v/>
      </c>
      <c r="P430" s="35" t="str">
        <f t="shared" si="6"/>
        <v/>
      </c>
      <c r="Q430" s="35" t="str">
        <f t="shared" si="7"/>
        <v/>
      </c>
      <c r="R430" s="35" t="str">
        <f t="shared" si="8"/>
        <v/>
      </c>
      <c r="S430" s="35" t="str">
        <f t="shared" si="9"/>
        <v/>
      </c>
      <c r="T430" s="35" t="str">
        <f t="shared" si="10"/>
        <v/>
      </c>
      <c r="U430" s="35" t="str">
        <f t="shared" si="11"/>
        <v/>
      </c>
      <c r="V430" s="35" t="str">
        <f t="shared" si="12"/>
        <v/>
      </c>
      <c r="W430" s="77" t="str">
        <f t="shared" si="13"/>
        <v/>
      </c>
      <c r="X430" s="35" t="str">
        <f t="shared" si="14"/>
        <v/>
      </c>
      <c r="Y430" s="35" t="str">
        <f t="shared" si="15"/>
        <v/>
      </c>
      <c r="Z430" s="35" t="str">
        <f t="shared" si="16"/>
        <v/>
      </c>
      <c r="AA430" s="35" t="str">
        <f t="shared" si="17"/>
        <v/>
      </c>
      <c r="AB430" s="77">
        <f t="shared" si="29"/>
        <v>6336</v>
      </c>
      <c r="AC430" s="77">
        <f t="shared" si="30"/>
        <v>0</v>
      </c>
      <c r="AD430" s="77">
        <f t="shared" si="31"/>
        <v>0</v>
      </c>
      <c r="AE430" s="78" t="str">
        <f t="shared" si="18"/>
        <v/>
      </c>
      <c r="AF430" s="35" t="str">
        <f t="shared" si="19"/>
        <v/>
      </c>
      <c r="AG430" s="77" t="str">
        <f t="shared" si="20"/>
        <v/>
      </c>
      <c r="AH430" s="77" t="str">
        <f t="shared" si="21"/>
        <v/>
      </c>
      <c r="AI430" s="35">
        <f t="shared" si="22"/>
        <v>0</v>
      </c>
      <c r="AJ430" s="35">
        <f t="shared" si="23"/>
        <v>0</v>
      </c>
      <c r="AK430" s="35">
        <f t="shared" si="24"/>
        <v>0</v>
      </c>
      <c r="AL430" s="35">
        <f t="shared" si="25"/>
        <v>0</v>
      </c>
      <c r="AM430" s="35" t="n"/>
      <c r="AN430" s="44" t="str">
        <f t="shared" si="26"/>
        <v/>
      </c>
      <c r="AO430" s="44" t="str">
        <f t="shared" si="27"/>
        <v/>
      </c>
      <c r="AP430" s="35" t="str">
        <f>IF('DQE marché-cadre'!$D433="","",'DQE marché-cadre'!$D433)</f>
        <v/>
      </c>
      <c r="AQ430" s="35" t="str">
        <f>IF('DQE marché-cadre'!$E433="","",'DQE marché-cadre'!$E433)</f>
        <v/>
      </c>
      <c r="AR430" s="77" t="str">
        <f>DQE!$F433</f>
        <v/>
      </c>
      <c r="AS430" s="77" t="str">
        <f>BPDE!$G433</f>
        <v/>
      </c>
      <c r="AT430" s="35" t="str">
        <f t="shared" si="28"/>
        <v/>
      </c>
    </row>
    <row r="431">
      <c r="A431" s="35" t="str">
        <f>IF(BPU!$A434="","",BPU!$A434)</f>
        <v/>
      </c>
      <c r="B431" s="44" t="str">
        <f>IF(BPU!$B434="","",BPU!$B434)</f>
        <v/>
      </c>
      <c r="C431" s="35" t="str">
        <f>IF(BPU!$C434="","",BPU!$C434)</f>
        <v/>
      </c>
      <c r="D431" s="44" t="str">
        <f>IF(DQE!$D434="","",DQE!$D434)</f>
        <v/>
      </c>
      <c r="E431" s="37" t="str">
        <f>IF(BPU!$D434="","",BPU!$D434)</f>
        <v/>
      </c>
      <c r="F431" s="35" t="str">
        <f t="shared" si="0"/>
        <v/>
      </c>
      <c r="G431" s="44" t="str">
        <f t="shared" si="1"/>
        <v/>
      </c>
      <c r="H431" s="36" t="n"/>
      <c r="I431" s="23" t="n"/>
      <c r="J431" s="36" t="n"/>
      <c r="K431" s="36" t="n"/>
      <c r="L431" s="44" t="str">
        <f t="shared" si="2"/>
        <v/>
      </c>
      <c r="M431" s="35" t="str">
        <f t="shared" si="3"/>
        <v/>
      </c>
      <c r="N431" s="35" t="str">
        <f t="shared" si="4"/>
        <v/>
      </c>
      <c r="O431" s="35" t="str">
        <f t="shared" si="5"/>
        <v/>
      </c>
      <c r="P431" s="35" t="str">
        <f t="shared" si="6"/>
        <v/>
      </c>
      <c r="Q431" s="35" t="str">
        <f t="shared" si="7"/>
        <v/>
      </c>
      <c r="R431" s="35" t="str">
        <f t="shared" si="8"/>
        <v/>
      </c>
      <c r="S431" s="35" t="str">
        <f t="shared" si="9"/>
        <v/>
      </c>
      <c r="T431" s="35" t="str">
        <f t="shared" si="10"/>
        <v/>
      </c>
      <c r="U431" s="35" t="str">
        <f t="shared" si="11"/>
        <v/>
      </c>
      <c r="V431" s="35" t="str">
        <f t="shared" si="12"/>
        <v/>
      </c>
      <c r="W431" s="77" t="str">
        <f t="shared" si="13"/>
        <v/>
      </c>
      <c r="X431" s="35" t="str">
        <f t="shared" si="14"/>
        <v/>
      </c>
      <c r="Y431" s="35" t="str">
        <f t="shared" si="15"/>
        <v/>
      </c>
      <c r="Z431" s="35" t="str">
        <f t="shared" si="16"/>
        <v/>
      </c>
      <c r="AA431" s="35" t="str">
        <f t="shared" si="17"/>
        <v/>
      </c>
      <c r="AB431" s="77">
        <f t="shared" si="29"/>
        <v>6336</v>
      </c>
      <c r="AC431" s="77">
        <f t="shared" si="30"/>
        <v>0</v>
      </c>
      <c r="AD431" s="77">
        <f t="shared" si="31"/>
        <v>0</v>
      </c>
      <c r="AE431" s="78" t="str">
        <f t="shared" si="18"/>
        <v/>
      </c>
      <c r="AF431" s="35" t="str">
        <f t="shared" si="19"/>
        <v/>
      </c>
      <c r="AG431" s="77" t="str">
        <f t="shared" si="20"/>
        <v/>
      </c>
      <c r="AH431" s="77" t="str">
        <f t="shared" si="21"/>
        <v/>
      </c>
      <c r="AI431" s="35">
        <f t="shared" si="22"/>
        <v>0</v>
      </c>
      <c r="AJ431" s="35">
        <f t="shared" si="23"/>
        <v>0</v>
      </c>
      <c r="AK431" s="35">
        <f t="shared" si="24"/>
        <v>0</v>
      </c>
      <c r="AL431" s="35">
        <f t="shared" si="25"/>
        <v>0</v>
      </c>
      <c r="AM431" s="35" t="n"/>
      <c r="AN431" s="44" t="str">
        <f t="shared" si="26"/>
        <v/>
      </c>
      <c r="AO431" s="44" t="str">
        <f t="shared" si="27"/>
        <v/>
      </c>
      <c r="AP431" s="35" t="str">
        <f>IF('DQE marché-cadre'!$D434="","",'DQE marché-cadre'!$D434)</f>
        <v/>
      </c>
      <c r="AQ431" s="35" t="str">
        <f>IF('DQE marché-cadre'!$E434="","",'DQE marché-cadre'!$E434)</f>
        <v/>
      </c>
      <c r="AR431" s="77" t="str">
        <f>DQE!$F434</f>
        <v/>
      </c>
      <c r="AS431" s="77" t="str">
        <f>BPDE!$G434</f>
        <v/>
      </c>
      <c r="AT431" s="35" t="str">
        <f t="shared" si="28"/>
        <v/>
      </c>
    </row>
    <row r="432">
      <c r="A432" s="35" t="str">
        <f>IF(BPU!$A435="","",BPU!$A435)</f>
        <v/>
      </c>
      <c r="B432" s="44" t="str">
        <f>IF(BPU!$B435="","",BPU!$B435)</f>
        <v/>
      </c>
      <c r="C432" s="35" t="str">
        <f>IF(BPU!$C435="","",BPU!$C435)</f>
        <v/>
      </c>
      <c r="D432" s="44" t="str">
        <f>IF(DQE!$D435="","",DQE!$D435)</f>
        <v/>
      </c>
      <c r="E432" s="37" t="str">
        <f>IF(BPU!$D435="","",BPU!$D435)</f>
        <v/>
      </c>
      <c r="F432" s="35" t="str">
        <f t="shared" si="0"/>
        <v/>
      </c>
      <c r="G432" s="44" t="str">
        <f t="shared" si="1"/>
        <v/>
      </c>
      <c r="H432" s="36" t="n"/>
      <c r="I432" s="23" t="n"/>
      <c r="J432" s="36" t="n"/>
      <c r="K432" s="36" t="n"/>
      <c r="L432" s="44" t="str">
        <f t="shared" si="2"/>
        <v/>
      </c>
      <c r="M432" s="35" t="str">
        <f t="shared" si="3"/>
        <v/>
      </c>
      <c r="N432" s="35" t="str">
        <f t="shared" si="4"/>
        <v/>
      </c>
      <c r="O432" s="35" t="str">
        <f t="shared" si="5"/>
        <v/>
      </c>
      <c r="P432" s="35" t="str">
        <f t="shared" si="6"/>
        <v/>
      </c>
      <c r="Q432" s="35" t="str">
        <f t="shared" si="7"/>
        <v/>
      </c>
      <c r="R432" s="35" t="str">
        <f t="shared" si="8"/>
        <v/>
      </c>
      <c r="S432" s="35" t="str">
        <f t="shared" si="9"/>
        <v/>
      </c>
      <c r="T432" s="35" t="str">
        <f t="shared" si="10"/>
        <v/>
      </c>
      <c r="U432" s="35" t="str">
        <f t="shared" si="11"/>
        <v/>
      </c>
      <c r="V432" s="35" t="str">
        <f t="shared" si="12"/>
        <v/>
      </c>
      <c r="W432" s="77" t="str">
        <f t="shared" si="13"/>
        <v/>
      </c>
      <c r="X432" s="35" t="str">
        <f t="shared" si="14"/>
        <v/>
      </c>
      <c r="Y432" s="35" t="str">
        <f t="shared" si="15"/>
        <v/>
      </c>
      <c r="Z432" s="35" t="str">
        <f t="shared" si="16"/>
        <v/>
      </c>
      <c r="AA432" s="35" t="str">
        <f t="shared" si="17"/>
        <v/>
      </c>
      <c r="AB432" s="77">
        <f t="shared" si="29"/>
        <v>6336</v>
      </c>
      <c r="AC432" s="77">
        <f t="shared" si="30"/>
        <v>0</v>
      </c>
      <c r="AD432" s="77">
        <f t="shared" si="31"/>
        <v>0</v>
      </c>
      <c r="AE432" s="78" t="str">
        <f t="shared" si="18"/>
        <v/>
      </c>
      <c r="AF432" s="35" t="str">
        <f t="shared" si="19"/>
        <v/>
      </c>
      <c r="AG432" s="77" t="str">
        <f t="shared" si="20"/>
        <v/>
      </c>
      <c r="AH432" s="77" t="str">
        <f t="shared" si="21"/>
        <v/>
      </c>
      <c r="AI432" s="35">
        <f t="shared" si="22"/>
        <v>0</v>
      </c>
      <c r="AJ432" s="35">
        <f t="shared" si="23"/>
        <v>0</v>
      </c>
      <c r="AK432" s="35">
        <f t="shared" si="24"/>
        <v>0</v>
      </c>
      <c r="AL432" s="35">
        <f t="shared" si="25"/>
        <v>0</v>
      </c>
      <c r="AM432" s="35" t="n"/>
      <c r="AN432" s="44" t="str">
        <f t="shared" si="26"/>
        <v/>
      </c>
      <c r="AO432" s="44" t="str">
        <f t="shared" si="27"/>
        <v/>
      </c>
      <c r="AP432" s="35" t="str">
        <f>IF('DQE marché-cadre'!$D435="","",'DQE marché-cadre'!$D435)</f>
        <v/>
      </c>
      <c r="AQ432" s="35" t="str">
        <f>IF('DQE marché-cadre'!$E435="","",'DQE marché-cadre'!$E435)</f>
        <v/>
      </c>
      <c r="AR432" s="77" t="str">
        <f>DQE!$F435</f>
        <v/>
      </c>
      <c r="AS432" s="77" t="str">
        <f>BPDE!$G435</f>
        <v/>
      </c>
      <c r="AT432" s="35" t="str">
        <f t="shared" si="28"/>
        <v/>
      </c>
    </row>
    <row r="433">
      <c r="A433" s="35" t="str">
        <f>IF(BPU!$A436="","",BPU!$A436)</f>
        <v/>
      </c>
      <c r="B433" s="44" t="str">
        <f>IF(BPU!$B436="","",BPU!$B436)</f>
        <v/>
      </c>
      <c r="C433" s="35" t="str">
        <f>IF(BPU!$C436="","",BPU!$C436)</f>
        <v/>
      </c>
      <c r="D433" s="44" t="str">
        <f>IF(DQE!$D436="","",DQE!$D436)</f>
        <v/>
      </c>
      <c r="E433" s="37" t="str">
        <f>IF(BPU!$D436="","",BPU!$D436)</f>
        <v/>
      </c>
      <c r="F433" s="35" t="str">
        <f t="shared" si="0"/>
        <v/>
      </c>
      <c r="G433" s="44" t="str">
        <f t="shared" si="1"/>
        <v/>
      </c>
      <c r="H433" s="36" t="n"/>
      <c r="I433" s="23" t="n"/>
      <c r="J433" s="36" t="n"/>
      <c r="K433" s="36" t="n"/>
      <c r="L433" s="44" t="str">
        <f t="shared" si="2"/>
        <v/>
      </c>
      <c r="M433" s="35" t="str">
        <f t="shared" si="3"/>
        <v/>
      </c>
      <c r="N433" s="35" t="str">
        <f t="shared" si="4"/>
        <v/>
      </c>
      <c r="O433" s="35" t="str">
        <f t="shared" si="5"/>
        <v/>
      </c>
      <c r="P433" s="35" t="str">
        <f t="shared" si="6"/>
        <v/>
      </c>
      <c r="Q433" s="35" t="str">
        <f t="shared" si="7"/>
        <v/>
      </c>
      <c r="R433" s="35" t="str">
        <f t="shared" si="8"/>
        <v/>
      </c>
      <c r="S433" s="35" t="str">
        <f t="shared" si="9"/>
        <v/>
      </c>
      <c r="T433" s="35" t="str">
        <f t="shared" si="10"/>
        <v/>
      </c>
      <c r="U433" s="35" t="str">
        <f t="shared" si="11"/>
        <v/>
      </c>
      <c r="V433" s="35" t="str">
        <f t="shared" si="12"/>
        <v/>
      </c>
      <c r="W433" s="77" t="str">
        <f t="shared" si="13"/>
        <v/>
      </c>
      <c r="X433" s="35" t="str">
        <f t="shared" si="14"/>
        <v/>
      </c>
      <c r="Y433" s="35" t="str">
        <f t="shared" si="15"/>
        <v/>
      </c>
      <c r="Z433" s="35" t="str">
        <f t="shared" si="16"/>
        <v/>
      </c>
      <c r="AA433" s="35" t="str">
        <f t="shared" si="17"/>
        <v/>
      </c>
      <c r="AB433" s="77">
        <f t="shared" si="29"/>
        <v>6336</v>
      </c>
      <c r="AC433" s="77">
        <f t="shared" si="30"/>
        <v>0</v>
      </c>
      <c r="AD433" s="77">
        <f t="shared" si="31"/>
        <v>0</v>
      </c>
      <c r="AE433" s="78" t="str">
        <f t="shared" si="18"/>
        <v/>
      </c>
      <c r="AF433" s="35" t="str">
        <f t="shared" si="19"/>
        <v/>
      </c>
      <c r="AG433" s="77" t="str">
        <f t="shared" si="20"/>
        <v/>
      </c>
      <c r="AH433" s="77" t="str">
        <f t="shared" si="21"/>
        <v/>
      </c>
      <c r="AI433" s="35">
        <f t="shared" si="22"/>
        <v>0</v>
      </c>
      <c r="AJ433" s="35">
        <f t="shared" si="23"/>
        <v>0</v>
      </c>
      <c r="AK433" s="35">
        <f t="shared" si="24"/>
        <v>0</v>
      </c>
      <c r="AL433" s="35">
        <f t="shared" si="25"/>
        <v>0</v>
      </c>
      <c r="AM433" s="35" t="n"/>
      <c r="AN433" s="44" t="str">
        <f t="shared" si="26"/>
        <v/>
      </c>
      <c r="AO433" s="44" t="str">
        <f t="shared" si="27"/>
        <v/>
      </c>
      <c r="AP433" s="35" t="str">
        <f>IF('DQE marché-cadre'!$D436="","",'DQE marché-cadre'!$D436)</f>
        <v/>
      </c>
      <c r="AQ433" s="35" t="str">
        <f>IF('DQE marché-cadre'!$E436="","",'DQE marché-cadre'!$E436)</f>
        <v/>
      </c>
      <c r="AR433" s="77" t="str">
        <f>DQE!$F436</f>
        <v/>
      </c>
      <c r="AS433" s="77" t="str">
        <f>BPDE!$G436</f>
        <v/>
      </c>
      <c r="AT433" s="35" t="str">
        <f t="shared" si="28"/>
        <v/>
      </c>
    </row>
    <row r="434">
      <c r="A434" s="35" t="str">
        <f>IF(BPU!$A437="","",BPU!$A437)</f>
        <v/>
      </c>
      <c r="B434" s="44" t="str">
        <f>IF(BPU!$B437="","",BPU!$B437)</f>
        <v/>
      </c>
      <c r="C434" s="35" t="str">
        <f>IF(BPU!$C437="","",BPU!$C437)</f>
        <v/>
      </c>
      <c r="D434" s="44" t="str">
        <f>IF(DQE!$D437="","",DQE!$D437)</f>
        <v/>
      </c>
      <c r="E434" s="37" t="str">
        <f>IF(BPU!$D437="","",BPU!$D437)</f>
        <v/>
      </c>
      <c r="F434" s="35" t="str">
        <f t="shared" si="0"/>
        <v/>
      </c>
      <c r="G434" s="44" t="str">
        <f t="shared" si="1"/>
        <v/>
      </c>
      <c r="H434" s="36" t="n"/>
      <c r="I434" s="23" t="n"/>
      <c r="J434" s="36" t="n"/>
      <c r="K434" s="36" t="n"/>
      <c r="L434" s="44" t="str">
        <f t="shared" si="2"/>
        <v/>
      </c>
      <c r="M434" s="35" t="str">
        <f t="shared" si="3"/>
        <v/>
      </c>
      <c r="N434" s="35" t="str">
        <f t="shared" si="4"/>
        <v/>
      </c>
      <c r="O434" s="35" t="str">
        <f t="shared" si="5"/>
        <v/>
      </c>
      <c r="P434" s="35" t="str">
        <f t="shared" si="6"/>
        <v/>
      </c>
      <c r="Q434" s="35" t="str">
        <f t="shared" si="7"/>
        <v/>
      </c>
      <c r="R434" s="35" t="str">
        <f t="shared" si="8"/>
        <v/>
      </c>
      <c r="S434" s="35" t="str">
        <f t="shared" si="9"/>
        <v/>
      </c>
      <c r="T434" s="35" t="str">
        <f t="shared" si="10"/>
        <v/>
      </c>
      <c r="U434" s="35" t="str">
        <f t="shared" si="11"/>
        <v/>
      </c>
      <c r="V434" s="35" t="str">
        <f t="shared" si="12"/>
        <v/>
      </c>
      <c r="W434" s="77" t="str">
        <f t="shared" si="13"/>
        <v/>
      </c>
      <c r="X434" s="35" t="str">
        <f t="shared" si="14"/>
        <v/>
      </c>
      <c r="Y434" s="35" t="str">
        <f t="shared" si="15"/>
        <v/>
      </c>
      <c r="Z434" s="35" t="str">
        <f t="shared" si="16"/>
        <v/>
      </c>
      <c r="AA434" s="35" t="str">
        <f t="shared" si="17"/>
        <v/>
      </c>
      <c r="AB434" s="77">
        <f t="shared" si="29"/>
        <v>6336</v>
      </c>
      <c r="AC434" s="77">
        <f t="shared" si="30"/>
        <v>0</v>
      </c>
      <c r="AD434" s="77">
        <f t="shared" si="31"/>
        <v>0</v>
      </c>
      <c r="AE434" s="78" t="str">
        <f t="shared" si="18"/>
        <v/>
      </c>
      <c r="AF434" s="35" t="str">
        <f t="shared" si="19"/>
        <v/>
      </c>
      <c r="AG434" s="77" t="str">
        <f t="shared" si="20"/>
        <v/>
      </c>
      <c r="AH434" s="77" t="str">
        <f t="shared" si="21"/>
        <v/>
      </c>
      <c r="AI434" s="35">
        <f t="shared" si="22"/>
        <v>0</v>
      </c>
      <c r="AJ434" s="35">
        <f t="shared" si="23"/>
        <v>0</v>
      </c>
      <c r="AK434" s="35">
        <f t="shared" si="24"/>
        <v>0</v>
      </c>
      <c r="AL434" s="35">
        <f t="shared" si="25"/>
        <v>0</v>
      </c>
      <c r="AM434" s="35" t="n"/>
      <c r="AN434" s="44" t="str">
        <f t="shared" si="26"/>
        <v/>
      </c>
      <c r="AO434" s="44" t="str">
        <f t="shared" si="27"/>
        <v/>
      </c>
      <c r="AP434" s="35" t="str">
        <f>IF('DQE marché-cadre'!$D437="","",'DQE marché-cadre'!$D437)</f>
        <v/>
      </c>
      <c r="AQ434" s="35" t="str">
        <f>IF('DQE marché-cadre'!$E437="","",'DQE marché-cadre'!$E437)</f>
        <v/>
      </c>
      <c r="AR434" s="77" t="str">
        <f>DQE!$F437</f>
        <v/>
      </c>
      <c r="AS434" s="77" t="str">
        <f>BPDE!$G437</f>
        <v/>
      </c>
      <c r="AT434" s="35" t="str">
        <f t="shared" si="28"/>
        <v/>
      </c>
    </row>
    <row r="435">
      <c r="A435" s="35" t="str">
        <f>IF(BPU!$A438="","",BPU!$A438)</f>
        <v/>
      </c>
      <c r="B435" s="44" t="str">
        <f>IF(BPU!$B438="","",BPU!$B438)</f>
        <v/>
      </c>
      <c r="C435" s="35" t="str">
        <f>IF(BPU!$C438="","",BPU!$C438)</f>
        <v/>
      </c>
      <c r="D435" s="44" t="str">
        <f>IF(DQE!$D438="","",DQE!$D438)</f>
        <v/>
      </c>
      <c r="E435" s="37" t="str">
        <f>IF(BPU!$D438="","",BPU!$D438)</f>
        <v/>
      </c>
      <c r="F435" s="35" t="str">
        <f t="shared" si="0"/>
        <v/>
      </c>
      <c r="G435" s="44" t="str">
        <f t="shared" si="1"/>
        <v/>
      </c>
      <c r="H435" s="36" t="n"/>
      <c r="I435" s="23" t="n"/>
      <c r="J435" s="36" t="n"/>
      <c r="K435" s="36" t="n"/>
      <c r="L435" s="44" t="str">
        <f t="shared" si="2"/>
        <v/>
      </c>
      <c r="M435" s="35" t="str">
        <f t="shared" si="3"/>
        <v/>
      </c>
      <c r="N435" s="35" t="str">
        <f t="shared" si="4"/>
        <v/>
      </c>
      <c r="O435" s="35" t="str">
        <f t="shared" si="5"/>
        <v/>
      </c>
      <c r="P435" s="35" t="str">
        <f t="shared" si="6"/>
        <v/>
      </c>
      <c r="Q435" s="35" t="str">
        <f t="shared" si="7"/>
        <v/>
      </c>
      <c r="R435" s="35" t="str">
        <f t="shared" si="8"/>
        <v/>
      </c>
      <c r="S435" s="35" t="str">
        <f t="shared" si="9"/>
        <v/>
      </c>
      <c r="T435" s="35" t="str">
        <f t="shared" si="10"/>
        <v/>
      </c>
      <c r="U435" s="35" t="str">
        <f t="shared" si="11"/>
        <v/>
      </c>
      <c r="V435" s="35" t="str">
        <f t="shared" si="12"/>
        <v/>
      </c>
      <c r="W435" s="77" t="str">
        <f t="shared" si="13"/>
        <v/>
      </c>
      <c r="X435" s="35" t="str">
        <f t="shared" si="14"/>
        <v/>
      </c>
      <c r="Y435" s="35" t="str">
        <f t="shared" si="15"/>
        <v/>
      </c>
      <c r="Z435" s="35" t="str">
        <f t="shared" si="16"/>
        <v/>
      </c>
      <c r="AA435" s="35" t="str">
        <f t="shared" si="17"/>
        <v/>
      </c>
      <c r="AB435" s="77">
        <f t="shared" si="29"/>
        <v>6336</v>
      </c>
      <c r="AC435" s="77">
        <f t="shared" si="30"/>
        <v>0</v>
      </c>
      <c r="AD435" s="77">
        <f t="shared" si="31"/>
        <v>0</v>
      </c>
      <c r="AE435" s="78" t="str">
        <f t="shared" si="18"/>
        <v/>
      </c>
      <c r="AF435" s="35" t="str">
        <f t="shared" si="19"/>
        <v/>
      </c>
      <c r="AG435" s="77" t="str">
        <f t="shared" si="20"/>
        <v/>
      </c>
      <c r="AH435" s="77" t="str">
        <f t="shared" si="21"/>
        <v/>
      </c>
      <c r="AI435" s="35">
        <f t="shared" si="22"/>
        <v>0</v>
      </c>
      <c r="AJ435" s="35">
        <f t="shared" si="23"/>
        <v>0</v>
      </c>
      <c r="AK435" s="35">
        <f t="shared" si="24"/>
        <v>0</v>
      </c>
      <c r="AL435" s="35">
        <f t="shared" si="25"/>
        <v>0</v>
      </c>
      <c r="AM435" s="35" t="n"/>
      <c r="AN435" s="44" t="str">
        <f t="shared" si="26"/>
        <v/>
      </c>
      <c r="AO435" s="44" t="str">
        <f t="shared" si="27"/>
        <v/>
      </c>
      <c r="AP435" s="35" t="str">
        <f>IF('DQE marché-cadre'!$D438="","",'DQE marché-cadre'!$D438)</f>
        <v/>
      </c>
      <c r="AQ435" s="35" t="str">
        <f>IF('DQE marché-cadre'!$E438="","",'DQE marché-cadre'!$E438)</f>
        <v/>
      </c>
      <c r="AR435" s="77" t="str">
        <f>DQE!$F438</f>
        <v/>
      </c>
      <c r="AS435" s="77" t="str">
        <f>BPDE!$G438</f>
        <v/>
      </c>
      <c r="AT435" s="35" t="str">
        <f t="shared" si="28"/>
        <v/>
      </c>
    </row>
    <row r="436">
      <c r="A436" s="35" t="str">
        <f>IF(BPU!$A439="","",BPU!$A439)</f>
        <v/>
      </c>
      <c r="B436" s="44" t="str">
        <f>IF(BPU!$B439="","",BPU!$B439)</f>
        <v/>
      </c>
      <c r="C436" s="35" t="str">
        <f>IF(BPU!$C439="","",BPU!$C439)</f>
        <v/>
      </c>
      <c r="D436" s="44" t="str">
        <f>IF(DQE!$D439="","",DQE!$D439)</f>
        <v/>
      </c>
      <c r="E436" s="37" t="str">
        <f>IF(BPU!$D439="","",BPU!$D439)</f>
        <v/>
      </c>
      <c r="F436" s="35" t="str">
        <f t="shared" si="0"/>
        <v/>
      </c>
      <c r="G436" s="44" t="str">
        <f t="shared" si="1"/>
        <v/>
      </c>
      <c r="H436" s="36" t="n"/>
      <c r="I436" s="23" t="n"/>
      <c r="J436" s="36" t="n"/>
      <c r="K436" s="36" t="n"/>
      <c r="L436" s="44" t="str">
        <f t="shared" si="2"/>
        <v/>
      </c>
      <c r="M436" s="35" t="str">
        <f t="shared" si="3"/>
        <v/>
      </c>
      <c r="N436" s="35" t="str">
        <f t="shared" si="4"/>
        <v/>
      </c>
      <c r="O436" s="35" t="str">
        <f t="shared" si="5"/>
        <v/>
      </c>
      <c r="P436" s="35" t="str">
        <f t="shared" si="6"/>
        <v/>
      </c>
      <c r="Q436" s="35" t="str">
        <f t="shared" si="7"/>
        <v/>
      </c>
      <c r="R436" s="35" t="str">
        <f t="shared" si="8"/>
        <v/>
      </c>
      <c r="S436" s="35" t="str">
        <f t="shared" si="9"/>
        <v/>
      </c>
      <c r="T436" s="35" t="str">
        <f t="shared" si="10"/>
        <v/>
      </c>
      <c r="U436" s="35" t="str">
        <f t="shared" si="11"/>
        <v/>
      </c>
      <c r="V436" s="35" t="str">
        <f t="shared" si="12"/>
        <v/>
      </c>
      <c r="W436" s="77" t="str">
        <f t="shared" si="13"/>
        <v/>
      </c>
      <c r="X436" s="35" t="str">
        <f t="shared" si="14"/>
        <v/>
      </c>
      <c r="Y436" s="35" t="str">
        <f t="shared" si="15"/>
        <v/>
      </c>
      <c r="Z436" s="35" t="str">
        <f t="shared" si="16"/>
        <v/>
      </c>
      <c r="AA436" s="35" t="str">
        <f t="shared" si="17"/>
        <v/>
      </c>
      <c r="AB436" s="77">
        <f t="shared" si="29"/>
        <v>6336</v>
      </c>
      <c r="AC436" s="77">
        <f t="shared" si="30"/>
        <v>0</v>
      </c>
      <c r="AD436" s="77">
        <f t="shared" si="31"/>
        <v>0</v>
      </c>
      <c r="AE436" s="78" t="str">
        <f t="shared" si="18"/>
        <v/>
      </c>
      <c r="AF436" s="35" t="str">
        <f t="shared" si="19"/>
        <v/>
      </c>
      <c r="AG436" s="77" t="str">
        <f t="shared" si="20"/>
        <v/>
      </c>
      <c r="AH436" s="77" t="str">
        <f t="shared" si="21"/>
        <v/>
      </c>
      <c r="AI436" s="35">
        <f t="shared" si="22"/>
        <v>0</v>
      </c>
      <c r="AJ436" s="35">
        <f t="shared" si="23"/>
        <v>0</v>
      </c>
      <c r="AK436" s="35">
        <f t="shared" si="24"/>
        <v>0</v>
      </c>
      <c r="AL436" s="35">
        <f t="shared" si="25"/>
        <v>0</v>
      </c>
      <c r="AM436" s="35" t="n"/>
      <c r="AN436" s="44" t="str">
        <f t="shared" si="26"/>
        <v/>
      </c>
      <c r="AO436" s="44" t="str">
        <f t="shared" si="27"/>
        <v/>
      </c>
      <c r="AP436" s="35" t="str">
        <f>IF('DQE marché-cadre'!$D439="","",'DQE marché-cadre'!$D439)</f>
        <v/>
      </c>
      <c r="AQ436" s="35" t="str">
        <f>IF('DQE marché-cadre'!$E439="","",'DQE marché-cadre'!$E439)</f>
        <v/>
      </c>
      <c r="AR436" s="77" t="str">
        <f>DQE!$F439</f>
        <v/>
      </c>
      <c r="AS436" s="77" t="str">
        <f>BPDE!$G439</f>
        <v/>
      </c>
      <c r="AT436" s="35" t="str">
        <f t="shared" si="28"/>
        <v/>
      </c>
    </row>
    <row r="437">
      <c r="A437" s="35" t="str">
        <f>IF(BPU!$A440="","",BPU!$A440)</f>
        <v/>
      </c>
      <c r="B437" s="44" t="str">
        <f>IF(BPU!$B440="","",BPU!$B440)</f>
        <v/>
      </c>
      <c r="C437" s="35" t="str">
        <f>IF(BPU!$C440="","",BPU!$C440)</f>
        <v/>
      </c>
      <c r="D437" s="44" t="str">
        <f>IF(DQE!$D440="","",DQE!$D440)</f>
        <v/>
      </c>
      <c r="E437" s="37" t="str">
        <f>IF(BPU!$D440="","",BPU!$D440)</f>
        <v/>
      </c>
      <c r="F437" s="35" t="str">
        <f t="shared" si="0"/>
        <v/>
      </c>
      <c r="G437" s="44" t="str">
        <f t="shared" si="1"/>
        <v/>
      </c>
      <c r="H437" s="36" t="n"/>
      <c r="I437" s="23" t="n"/>
      <c r="J437" s="36" t="n"/>
      <c r="K437" s="36" t="n"/>
      <c r="L437" s="44" t="str">
        <f t="shared" si="2"/>
        <v/>
      </c>
      <c r="M437" s="35" t="str">
        <f t="shared" si="3"/>
        <v/>
      </c>
      <c r="N437" s="35" t="str">
        <f t="shared" si="4"/>
        <v/>
      </c>
      <c r="O437" s="35" t="str">
        <f t="shared" si="5"/>
        <v/>
      </c>
      <c r="P437" s="35" t="str">
        <f t="shared" si="6"/>
        <v/>
      </c>
      <c r="Q437" s="35" t="str">
        <f t="shared" si="7"/>
        <v/>
      </c>
      <c r="R437" s="35" t="str">
        <f t="shared" si="8"/>
        <v/>
      </c>
      <c r="S437" s="35" t="str">
        <f t="shared" si="9"/>
        <v/>
      </c>
      <c r="T437" s="35" t="str">
        <f t="shared" si="10"/>
        <v/>
      </c>
      <c r="U437" s="35" t="str">
        <f t="shared" si="11"/>
        <v/>
      </c>
      <c r="V437" s="35" t="str">
        <f t="shared" si="12"/>
        <v/>
      </c>
      <c r="W437" s="77" t="str">
        <f t="shared" si="13"/>
        <v/>
      </c>
      <c r="X437" s="35" t="str">
        <f t="shared" si="14"/>
        <v/>
      </c>
      <c r="Y437" s="35" t="str">
        <f t="shared" si="15"/>
        <v/>
      </c>
      <c r="Z437" s="35" t="str">
        <f t="shared" si="16"/>
        <v/>
      </c>
      <c r="AA437" s="35" t="str">
        <f t="shared" si="17"/>
        <v/>
      </c>
      <c r="AB437" s="77">
        <f t="shared" si="29"/>
        <v>6336</v>
      </c>
      <c r="AC437" s="77">
        <f t="shared" si="30"/>
        <v>0</v>
      </c>
      <c r="AD437" s="77">
        <f t="shared" si="31"/>
        <v>0</v>
      </c>
      <c r="AE437" s="78" t="str">
        <f t="shared" si="18"/>
        <v/>
      </c>
      <c r="AF437" s="35" t="str">
        <f t="shared" si="19"/>
        <v/>
      </c>
      <c r="AG437" s="77" t="str">
        <f t="shared" si="20"/>
        <v/>
      </c>
      <c r="AH437" s="77" t="str">
        <f t="shared" si="21"/>
        <v/>
      </c>
      <c r="AI437" s="35">
        <f t="shared" si="22"/>
        <v>0</v>
      </c>
      <c r="AJ437" s="35">
        <f t="shared" si="23"/>
        <v>0</v>
      </c>
      <c r="AK437" s="35">
        <f t="shared" si="24"/>
        <v>0</v>
      </c>
      <c r="AL437" s="35">
        <f t="shared" si="25"/>
        <v>0</v>
      </c>
      <c r="AM437" s="35" t="n"/>
      <c r="AN437" s="44" t="str">
        <f t="shared" si="26"/>
        <v/>
      </c>
      <c r="AO437" s="44" t="str">
        <f t="shared" si="27"/>
        <v/>
      </c>
      <c r="AP437" s="35" t="str">
        <f>IF('DQE marché-cadre'!$D440="","",'DQE marché-cadre'!$D440)</f>
        <v/>
      </c>
      <c r="AQ437" s="35" t="str">
        <f>IF('DQE marché-cadre'!$E440="","",'DQE marché-cadre'!$E440)</f>
        <v/>
      </c>
      <c r="AR437" s="77" t="str">
        <f>DQE!$F440</f>
        <v/>
      </c>
      <c r="AS437" s="77" t="str">
        <f>BPDE!$G440</f>
        <v/>
      </c>
      <c r="AT437" s="35" t="str">
        <f t="shared" si="28"/>
        <v/>
      </c>
    </row>
    <row r="438">
      <c r="A438" s="35" t="str">
        <f>IF(BPU!$A441="","",BPU!$A441)</f>
        <v/>
      </c>
      <c r="B438" s="44" t="str">
        <f>IF(BPU!$B441="","",BPU!$B441)</f>
        <v/>
      </c>
      <c r="C438" s="35" t="str">
        <f>IF(BPU!$C441="","",BPU!$C441)</f>
        <v/>
      </c>
      <c r="D438" s="44" t="str">
        <f>IF(DQE!$D441="","",DQE!$D441)</f>
        <v/>
      </c>
      <c r="E438" s="37" t="str">
        <f>IF(BPU!$D441="","",BPU!$D441)</f>
        <v/>
      </c>
      <c r="F438" s="35" t="str">
        <f t="shared" si="0"/>
        <v/>
      </c>
      <c r="G438" s="44" t="str">
        <f t="shared" si="1"/>
        <v/>
      </c>
      <c r="H438" s="36" t="n"/>
      <c r="I438" s="23" t="n"/>
      <c r="J438" s="36" t="n"/>
      <c r="K438" s="36" t="n"/>
      <c r="L438" s="44" t="str">
        <f t="shared" si="2"/>
        <v/>
      </c>
      <c r="M438" s="35" t="str">
        <f t="shared" si="3"/>
        <v/>
      </c>
      <c r="N438" s="35" t="str">
        <f t="shared" si="4"/>
        <v/>
      </c>
      <c r="O438" s="35" t="str">
        <f t="shared" si="5"/>
        <v/>
      </c>
      <c r="P438" s="35" t="str">
        <f t="shared" si="6"/>
        <v/>
      </c>
      <c r="Q438" s="35" t="str">
        <f t="shared" si="7"/>
        <v/>
      </c>
      <c r="R438" s="35" t="str">
        <f t="shared" si="8"/>
        <v/>
      </c>
      <c r="S438" s="35" t="str">
        <f t="shared" si="9"/>
        <v/>
      </c>
      <c r="T438" s="35" t="str">
        <f t="shared" si="10"/>
        <v/>
      </c>
      <c r="U438" s="35" t="str">
        <f t="shared" si="11"/>
        <v/>
      </c>
      <c r="V438" s="35" t="str">
        <f t="shared" si="12"/>
        <v/>
      </c>
      <c r="W438" s="77" t="str">
        <f t="shared" si="13"/>
        <v/>
      </c>
      <c r="X438" s="35" t="str">
        <f t="shared" si="14"/>
        <v/>
      </c>
      <c r="Y438" s="35" t="str">
        <f t="shared" si="15"/>
        <v/>
      </c>
      <c r="Z438" s="35" t="str">
        <f t="shared" si="16"/>
        <v/>
      </c>
      <c r="AA438" s="35" t="str">
        <f t="shared" si="17"/>
        <v/>
      </c>
      <c r="AB438" s="77">
        <f t="shared" si="29"/>
        <v>6336</v>
      </c>
      <c r="AC438" s="77">
        <f t="shared" si="30"/>
        <v>0</v>
      </c>
      <c r="AD438" s="77">
        <f t="shared" si="31"/>
        <v>0</v>
      </c>
      <c r="AE438" s="78" t="str">
        <f t="shared" si="18"/>
        <v/>
      </c>
      <c r="AF438" s="35" t="str">
        <f t="shared" si="19"/>
        <v/>
      </c>
      <c r="AG438" s="77" t="str">
        <f t="shared" si="20"/>
        <v/>
      </c>
      <c r="AH438" s="77" t="str">
        <f t="shared" si="21"/>
        <v/>
      </c>
      <c r="AI438" s="35">
        <f t="shared" si="22"/>
        <v>0</v>
      </c>
      <c r="AJ438" s="35">
        <f t="shared" si="23"/>
        <v>0</v>
      </c>
      <c r="AK438" s="35">
        <f t="shared" si="24"/>
        <v>0</v>
      </c>
      <c r="AL438" s="35">
        <f t="shared" si="25"/>
        <v>0</v>
      </c>
      <c r="AM438" s="35" t="n"/>
      <c r="AN438" s="44" t="str">
        <f t="shared" si="26"/>
        <v/>
      </c>
      <c r="AO438" s="44" t="str">
        <f t="shared" si="27"/>
        <v/>
      </c>
      <c r="AP438" s="35" t="str">
        <f>IF('DQE marché-cadre'!$D441="","",'DQE marché-cadre'!$D441)</f>
        <v/>
      </c>
      <c r="AQ438" s="35" t="str">
        <f>IF('DQE marché-cadre'!$E441="","",'DQE marché-cadre'!$E441)</f>
        <v/>
      </c>
      <c r="AR438" s="77" t="str">
        <f>DQE!$F441</f>
        <v/>
      </c>
      <c r="AS438" s="77" t="str">
        <f>BPDE!$G441</f>
        <v/>
      </c>
      <c r="AT438" s="35" t="str">
        <f t="shared" si="28"/>
        <v/>
      </c>
    </row>
    <row r="439">
      <c r="A439" s="35" t="str">
        <f>IF(BPU!$A442="","",BPU!$A442)</f>
        <v/>
      </c>
      <c r="B439" s="44" t="str">
        <f>IF(BPU!$B442="","",BPU!$B442)</f>
        <v/>
      </c>
      <c r="C439" s="35" t="str">
        <f>IF(BPU!$C442="","",BPU!$C442)</f>
        <v/>
      </c>
      <c r="D439" s="44" t="str">
        <f>IF(DQE!$D442="","",DQE!$D442)</f>
        <v/>
      </c>
      <c r="E439" s="37" t="str">
        <f>IF(BPU!$D442="","",BPU!$D442)</f>
        <v/>
      </c>
      <c r="F439" s="35" t="str">
        <f t="shared" si="0"/>
        <v/>
      </c>
      <c r="G439" s="44" t="str">
        <f t="shared" si="1"/>
        <v/>
      </c>
      <c r="H439" s="36" t="n"/>
      <c r="I439" s="23" t="n"/>
      <c r="J439" s="36" t="n"/>
      <c r="K439" s="36" t="n"/>
      <c r="L439" s="44" t="str">
        <f t="shared" si="2"/>
        <v/>
      </c>
      <c r="M439" s="35" t="str">
        <f t="shared" si="3"/>
        <v/>
      </c>
      <c r="N439" s="35" t="str">
        <f t="shared" si="4"/>
        <v/>
      </c>
      <c r="O439" s="35" t="str">
        <f t="shared" si="5"/>
        <v/>
      </c>
      <c r="P439" s="35" t="str">
        <f t="shared" si="6"/>
        <v/>
      </c>
      <c r="Q439" s="35" t="str">
        <f t="shared" si="7"/>
        <v/>
      </c>
      <c r="R439" s="35" t="str">
        <f t="shared" si="8"/>
        <v/>
      </c>
      <c r="S439" s="35" t="str">
        <f t="shared" si="9"/>
        <v/>
      </c>
      <c r="T439" s="35" t="str">
        <f t="shared" si="10"/>
        <v/>
      </c>
      <c r="U439" s="35" t="str">
        <f t="shared" si="11"/>
        <v/>
      </c>
      <c r="V439" s="35" t="str">
        <f t="shared" si="12"/>
        <v/>
      </c>
      <c r="W439" s="77" t="str">
        <f t="shared" si="13"/>
        <v/>
      </c>
      <c r="X439" s="35" t="str">
        <f t="shared" si="14"/>
        <v/>
      </c>
      <c r="Y439" s="35" t="str">
        <f t="shared" si="15"/>
        <v/>
      </c>
      <c r="Z439" s="35" t="str">
        <f t="shared" si="16"/>
        <v/>
      </c>
      <c r="AA439" s="35" t="str">
        <f t="shared" si="17"/>
        <v/>
      </c>
      <c r="AB439" s="77">
        <f t="shared" si="29"/>
        <v>6336</v>
      </c>
      <c r="AC439" s="77">
        <f t="shared" si="30"/>
        <v>0</v>
      </c>
      <c r="AD439" s="77">
        <f t="shared" si="31"/>
        <v>0</v>
      </c>
      <c r="AE439" s="78" t="str">
        <f t="shared" si="18"/>
        <v/>
      </c>
      <c r="AF439" s="35" t="str">
        <f t="shared" si="19"/>
        <v/>
      </c>
      <c r="AG439" s="77" t="str">
        <f t="shared" si="20"/>
        <v/>
      </c>
      <c r="AH439" s="77" t="str">
        <f t="shared" si="21"/>
        <v/>
      </c>
      <c r="AI439" s="35">
        <f t="shared" si="22"/>
        <v>0</v>
      </c>
      <c r="AJ439" s="35">
        <f t="shared" si="23"/>
        <v>0</v>
      </c>
      <c r="AK439" s="35">
        <f t="shared" si="24"/>
        <v>0</v>
      </c>
      <c r="AL439" s="35">
        <f t="shared" si="25"/>
        <v>0</v>
      </c>
      <c r="AM439" s="35" t="n"/>
      <c r="AN439" s="44" t="str">
        <f t="shared" si="26"/>
        <v/>
      </c>
      <c r="AO439" s="44" t="str">
        <f t="shared" si="27"/>
        <v/>
      </c>
      <c r="AP439" s="35" t="str">
        <f>IF('DQE marché-cadre'!$D442="","",'DQE marché-cadre'!$D442)</f>
        <v/>
      </c>
      <c r="AQ439" s="35" t="str">
        <f>IF('DQE marché-cadre'!$E442="","",'DQE marché-cadre'!$E442)</f>
        <v/>
      </c>
      <c r="AR439" s="77" t="str">
        <f>DQE!$F442</f>
        <v/>
      </c>
      <c r="AS439" s="77" t="str">
        <f>BPDE!$G442</f>
        <v/>
      </c>
      <c r="AT439" s="35" t="str">
        <f t="shared" si="28"/>
        <v/>
      </c>
    </row>
    <row r="440">
      <c r="A440" s="35" t="str">
        <f>IF(BPU!$A443="","",BPU!$A443)</f>
        <v/>
      </c>
      <c r="B440" s="44" t="str">
        <f>IF(BPU!$B443="","",BPU!$B443)</f>
        <v/>
      </c>
      <c r="C440" s="35" t="str">
        <f>IF(BPU!$C443="","",BPU!$C443)</f>
        <v/>
      </c>
      <c r="D440" s="44" t="str">
        <f>IF(DQE!$D443="","",DQE!$D443)</f>
        <v/>
      </c>
      <c r="E440" s="37" t="str">
        <f>IF(BPU!$D443="","",BPU!$D443)</f>
        <v/>
      </c>
      <c r="F440" s="35" t="str">
        <f t="shared" si="0"/>
        <v/>
      </c>
      <c r="G440" s="44" t="str">
        <f t="shared" si="1"/>
        <v/>
      </c>
      <c r="H440" s="36" t="n"/>
      <c r="I440" s="23" t="n"/>
      <c r="J440" s="36" t="n"/>
      <c r="K440" s="36" t="n"/>
      <c r="L440" s="44" t="str">
        <f t="shared" si="2"/>
        <v/>
      </c>
      <c r="M440" s="35" t="str">
        <f t="shared" si="3"/>
        <v/>
      </c>
      <c r="N440" s="35" t="str">
        <f t="shared" si="4"/>
        <v/>
      </c>
      <c r="O440" s="35" t="str">
        <f t="shared" si="5"/>
        <v/>
      </c>
      <c r="P440" s="35" t="str">
        <f t="shared" si="6"/>
        <v/>
      </c>
      <c r="Q440" s="35" t="str">
        <f t="shared" si="7"/>
        <v/>
      </c>
      <c r="R440" s="35" t="str">
        <f t="shared" si="8"/>
        <v/>
      </c>
      <c r="S440" s="35" t="str">
        <f t="shared" si="9"/>
        <v/>
      </c>
      <c r="T440" s="35" t="str">
        <f t="shared" si="10"/>
        <v/>
      </c>
      <c r="U440" s="35" t="str">
        <f t="shared" si="11"/>
        <v/>
      </c>
      <c r="V440" s="35" t="str">
        <f t="shared" si="12"/>
        <v/>
      </c>
      <c r="W440" s="77" t="str">
        <f t="shared" si="13"/>
        <v/>
      </c>
      <c r="X440" s="35" t="str">
        <f t="shared" si="14"/>
        <v/>
      </c>
      <c r="Y440" s="35" t="str">
        <f t="shared" si="15"/>
        <v/>
      </c>
      <c r="Z440" s="35" t="str">
        <f t="shared" si="16"/>
        <v/>
      </c>
      <c r="AA440" s="35" t="str">
        <f t="shared" si="17"/>
        <v/>
      </c>
      <c r="AB440" s="77">
        <f t="shared" si="29"/>
        <v>6336</v>
      </c>
      <c r="AC440" s="77">
        <f t="shared" si="30"/>
        <v>0</v>
      </c>
      <c r="AD440" s="77">
        <f t="shared" si="31"/>
        <v>0</v>
      </c>
      <c r="AE440" s="78" t="str">
        <f t="shared" si="18"/>
        <v/>
      </c>
      <c r="AF440" s="35" t="str">
        <f t="shared" si="19"/>
        <v/>
      </c>
      <c r="AG440" s="77" t="str">
        <f t="shared" si="20"/>
        <v/>
      </c>
      <c r="AH440" s="77" t="str">
        <f t="shared" si="21"/>
        <v/>
      </c>
      <c r="AI440" s="35">
        <f t="shared" si="22"/>
        <v>0</v>
      </c>
      <c r="AJ440" s="35">
        <f t="shared" si="23"/>
        <v>0</v>
      </c>
      <c r="AK440" s="35">
        <f t="shared" si="24"/>
        <v>0</v>
      </c>
      <c r="AL440" s="35">
        <f t="shared" si="25"/>
        <v>0</v>
      </c>
      <c r="AM440" s="35" t="n"/>
      <c r="AN440" s="44" t="str">
        <f t="shared" si="26"/>
        <v/>
      </c>
      <c r="AO440" s="44" t="str">
        <f t="shared" si="27"/>
        <v/>
      </c>
      <c r="AP440" s="35" t="str">
        <f>IF('DQE marché-cadre'!$D443="","",'DQE marché-cadre'!$D443)</f>
        <v/>
      </c>
      <c r="AQ440" s="35" t="str">
        <f>IF('DQE marché-cadre'!$E443="","",'DQE marché-cadre'!$E443)</f>
        <v/>
      </c>
      <c r="AR440" s="77" t="str">
        <f>DQE!$F443</f>
        <v/>
      </c>
      <c r="AS440" s="77" t="str">
        <f>BPDE!$G443</f>
        <v/>
      </c>
      <c r="AT440" s="35" t="str">
        <f t="shared" si="28"/>
        <v/>
      </c>
    </row>
    <row r="441">
      <c r="A441" s="35" t="str">
        <f>IF(BPU!$A444="","",BPU!$A444)</f>
        <v/>
      </c>
      <c r="B441" s="44" t="str">
        <f>IF(BPU!$B444="","",BPU!$B444)</f>
        <v/>
      </c>
      <c r="C441" s="35" t="str">
        <f>IF(BPU!$C444="","",BPU!$C444)</f>
        <v/>
      </c>
      <c r="D441" s="44" t="str">
        <f>IF(DQE!$D444="","",DQE!$D444)</f>
        <v/>
      </c>
      <c r="E441" s="37" t="str">
        <f>IF(BPU!$D444="","",BPU!$D444)</f>
        <v/>
      </c>
      <c r="F441" s="35" t="str">
        <f t="shared" si="0"/>
        <v/>
      </c>
      <c r="G441" s="44" t="str">
        <f t="shared" si="1"/>
        <v/>
      </c>
      <c r="H441" s="36" t="n"/>
      <c r="I441" s="23" t="n"/>
      <c r="J441" s="36" t="n"/>
      <c r="K441" s="36" t="n"/>
      <c r="L441" s="44" t="str">
        <f t="shared" si="2"/>
        <v/>
      </c>
      <c r="M441" s="35" t="str">
        <f t="shared" si="3"/>
        <v/>
      </c>
      <c r="N441" s="35" t="str">
        <f t="shared" si="4"/>
        <v/>
      </c>
      <c r="O441" s="35" t="str">
        <f t="shared" si="5"/>
        <v/>
      </c>
      <c r="P441" s="35" t="str">
        <f t="shared" si="6"/>
        <v/>
      </c>
      <c r="Q441" s="35" t="str">
        <f t="shared" si="7"/>
        <v/>
      </c>
      <c r="R441" s="35" t="str">
        <f t="shared" si="8"/>
        <v/>
      </c>
      <c r="S441" s="35" t="str">
        <f t="shared" si="9"/>
        <v/>
      </c>
      <c r="T441" s="35" t="str">
        <f t="shared" si="10"/>
        <v/>
      </c>
      <c r="U441" s="35" t="str">
        <f t="shared" si="11"/>
        <v/>
      </c>
      <c r="V441" s="35" t="str">
        <f t="shared" si="12"/>
        <v/>
      </c>
      <c r="W441" s="77" t="str">
        <f t="shared" si="13"/>
        <v/>
      </c>
      <c r="X441" s="35" t="str">
        <f t="shared" si="14"/>
        <v/>
      </c>
      <c r="Y441" s="35" t="str">
        <f t="shared" si="15"/>
        <v/>
      </c>
      <c r="Z441" s="35" t="str">
        <f t="shared" si="16"/>
        <v/>
      </c>
      <c r="AA441" s="35" t="str">
        <f t="shared" si="17"/>
        <v/>
      </c>
      <c r="AB441" s="77">
        <f t="shared" si="29"/>
        <v>6336</v>
      </c>
      <c r="AC441" s="77">
        <f t="shared" si="30"/>
        <v>0</v>
      </c>
      <c r="AD441" s="77">
        <f t="shared" si="31"/>
        <v>0</v>
      </c>
      <c r="AE441" s="78" t="str">
        <f t="shared" si="18"/>
        <v/>
      </c>
      <c r="AF441" s="35" t="str">
        <f t="shared" si="19"/>
        <v/>
      </c>
      <c r="AG441" s="77" t="str">
        <f t="shared" si="20"/>
        <v/>
      </c>
      <c r="AH441" s="77" t="str">
        <f t="shared" si="21"/>
        <v/>
      </c>
      <c r="AI441" s="35">
        <f t="shared" si="22"/>
        <v>0</v>
      </c>
      <c r="AJ441" s="35">
        <f t="shared" si="23"/>
        <v>0</v>
      </c>
      <c r="AK441" s="35">
        <f t="shared" si="24"/>
        <v>0</v>
      </c>
      <c r="AL441" s="35">
        <f t="shared" si="25"/>
        <v>0</v>
      </c>
      <c r="AM441" s="35" t="n"/>
      <c r="AN441" s="44" t="str">
        <f t="shared" si="26"/>
        <v/>
      </c>
      <c r="AO441" s="44" t="str">
        <f t="shared" si="27"/>
        <v/>
      </c>
      <c r="AP441" s="35" t="str">
        <f>IF('DQE marché-cadre'!$D444="","",'DQE marché-cadre'!$D444)</f>
        <v/>
      </c>
      <c r="AQ441" s="35" t="str">
        <f>IF('DQE marché-cadre'!$E444="","",'DQE marché-cadre'!$E444)</f>
        <v/>
      </c>
      <c r="AR441" s="77" t="str">
        <f>DQE!$F444</f>
        <v/>
      </c>
      <c r="AS441" s="77" t="str">
        <f>BPDE!$G444</f>
        <v/>
      </c>
      <c r="AT441" s="35" t="str">
        <f t="shared" si="28"/>
        <v/>
      </c>
    </row>
    <row r="442">
      <c r="A442" s="35" t="str">
        <f>IF(BPU!$A445="","",BPU!$A445)</f>
        <v/>
      </c>
      <c r="B442" s="44" t="str">
        <f>IF(BPU!$B445="","",BPU!$B445)</f>
        <v/>
      </c>
      <c r="C442" s="35" t="str">
        <f>IF(BPU!$C445="","",BPU!$C445)</f>
        <v/>
      </c>
      <c r="D442" s="44" t="str">
        <f>IF(DQE!$D445="","",DQE!$D445)</f>
        <v/>
      </c>
      <c r="E442" s="37" t="str">
        <f>IF(BPU!$D445="","",BPU!$D445)</f>
        <v/>
      </c>
      <c r="F442" s="35" t="str">
        <f t="shared" si="0"/>
        <v/>
      </c>
      <c r="G442" s="44" t="str">
        <f t="shared" si="1"/>
        <v/>
      </c>
      <c r="H442" s="36" t="n"/>
      <c r="I442" s="23" t="n"/>
      <c r="J442" s="36" t="n"/>
      <c r="K442" s="36" t="n"/>
      <c r="L442" s="44" t="str">
        <f t="shared" si="2"/>
        <v/>
      </c>
      <c r="M442" s="35" t="str">
        <f t="shared" si="3"/>
        <v/>
      </c>
      <c r="N442" s="35" t="str">
        <f t="shared" si="4"/>
        <v/>
      </c>
      <c r="O442" s="35" t="str">
        <f t="shared" si="5"/>
        <v/>
      </c>
      <c r="P442" s="35" t="str">
        <f t="shared" si="6"/>
        <v/>
      </c>
      <c r="Q442" s="35" t="str">
        <f t="shared" si="7"/>
        <v/>
      </c>
      <c r="R442" s="35" t="str">
        <f t="shared" si="8"/>
        <v/>
      </c>
      <c r="S442" s="35" t="str">
        <f t="shared" si="9"/>
        <v/>
      </c>
      <c r="T442" s="35" t="str">
        <f t="shared" si="10"/>
        <v/>
      </c>
      <c r="U442" s="35" t="str">
        <f t="shared" si="11"/>
        <v/>
      </c>
      <c r="V442" s="35" t="str">
        <f t="shared" si="12"/>
        <v/>
      </c>
      <c r="W442" s="77" t="str">
        <f t="shared" si="13"/>
        <v/>
      </c>
      <c r="X442" s="35" t="str">
        <f t="shared" si="14"/>
        <v/>
      </c>
      <c r="Y442" s="35" t="str">
        <f t="shared" si="15"/>
        <v/>
      </c>
      <c r="Z442" s="35" t="str">
        <f t="shared" si="16"/>
        <v/>
      </c>
      <c r="AA442" s="35" t="str">
        <f t="shared" si="17"/>
        <v/>
      </c>
      <c r="AB442" s="77">
        <f t="shared" si="29"/>
        <v>6336</v>
      </c>
      <c r="AC442" s="77">
        <f t="shared" si="30"/>
        <v>0</v>
      </c>
      <c r="AD442" s="77">
        <f t="shared" si="31"/>
        <v>0</v>
      </c>
      <c r="AE442" s="78" t="str">
        <f t="shared" si="18"/>
        <v/>
      </c>
      <c r="AF442" s="35" t="str">
        <f t="shared" si="19"/>
        <v/>
      </c>
      <c r="AG442" s="77" t="str">
        <f t="shared" si="20"/>
        <v/>
      </c>
      <c r="AH442" s="77" t="str">
        <f t="shared" si="21"/>
        <v/>
      </c>
      <c r="AI442" s="35">
        <f t="shared" si="22"/>
        <v>0</v>
      </c>
      <c r="AJ442" s="35">
        <f t="shared" si="23"/>
        <v>0</v>
      </c>
      <c r="AK442" s="35">
        <f t="shared" si="24"/>
        <v>0</v>
      </c>
      <c r="AL442" s="35">
        <f t="shared" si="25"/>
        <v>0</v>
      </c>
      <c r="AM442" s="35" t="n"/>
      <c r="AN442" s="44" t="str">
        <f t="shared" si="26"/>
        <v/>
      </c>
      <c r="AO442" s="44" t="str">
        <f t="shared" si="27"/>
        <v/>
      </c>
      <c r="AP442" s="35" t="str">
        <f>IF('DQE marché-cadre'!$D445="","",'DQE marché-cadre'!$D445)</f>
        <v/>
      </c>
      <c r="AQ442" s="35" t="str">
        <f>IF('DQE marché-cadre'!$E445="","",'DQE marché-cadre'!$E445)</f>
        <v/>
      </c>
      <c r="AR442" s="77" t="str">
        <f>DQE!$F445</f>
        <v/>
      </c>
      <c r="AS442" s="77" t="str">
        <f>BPDE!$G445</f>
        <v/>
      </c>
      <c r="AT442" s="35" t="str">
        <f t="shared" si="28"/>
        <v/>
      </c>
    </row>
    <row r="443">
      <c r="A443" s="35" t="str">
        <f>IF(BPU!$A446="","",BPU!$A446)</f>
        <v/>
      </c>
      <c r="B443" s="44" t="str">
        <f>IF(BPU!$B446="","",BPU!$B446)</f>
        <v/>
      </c>
      <c r="C443" s="35" t="str">
        <f>IF(BPU!$C446="","",BPU!$C446)</f>
        <v/>
      </c>
      <c r="D443" s="44" t="str">
        <f>IF(DQE!$D446="","",DQE!$D446)</f>
        <v/>
      </c>
      <c r="E443" s="37" t="str">
        <f>IF(BPU!$D446="","",BPU!$D446)</f>
        <v/>
      </c>
      <c r="F443" s="35" t="str">
        <f t="shared" si="0"/>
        <v/>
      </c>
      <c r="G443" s="44" t="str">
        <f t="shared" si="1"/>
        <v/>
      </c>
      <c r="H443" s="36" t="n"/>
      <c r="I443" s="23" t="n"/>
      <c r="J443" s="36" t="n"/>
      <c r="K443" s="36" t="n"/>
      <c r="L443" s="44" t="str">
        <f t="shared" si="2"/>
        <v/>
      </c>
      <c r="M443" s="35" t="str">
        <f t="shared" si="3"/>
        <v/>
      </c>
      <c r="N443" s="35" t="str">
        <f t="shared" si="4"/>
        <v/>
      </c>
      <c r="O443" s="35" t="str">
        <f t="shared" si="5"/>
        <v/>
      </c>
      <c r="P443" s="35" t="str">
        <f t="shared" si="6"/>
        <v/>
      </c>
      <c r="Q443" s="35" t="str">
        <f t="shared" si="7"/>
        <v/>
      </c>
      <c r="R443" s="35" t="str">
        <f t="shared" si="8"/>
        <v/>
      </c>
      <c r="S443" s="35" t="str">
        <f t="shared" si="9"/>
        <v/>
      </c>
      <c r="T443" s="35" t="str">
        <f t="shared" si="10"/>
        <v/>
      </c>
      <c r="U443" s="35" t="str">
        <f t="shared" si="11"/>
        <v/>
      </c>
      <c r="V443" s="35" t="str">
        <f t="shared" si="12"/>
        <v/>
      </c>
      <c r="W443" s="77" t="str">
        <f t="shared" si="13"/>
        <v/>
      </c>
      <c r="X443" s="35" t="str">
        <f t="shared" si="14"/>
        <v/>
      </c>
      <c r="Y443" s="35" t="str">
        <f t="shared" si="15"/>
        <v/>
      </c>
      <c r="Z443" s="35" t="str">
        <f t="shared" si="16"/>
        <v/>
      </c>
      <c r="AA443" s="35" t="str">
        <f t="shared" si="17"/>
        <v/>
      </c>
      <c r="AB443" s="77">
        <f t="shared" si="29"/>
        <v>6336</v>
      </c>
      <c r="AC443" s="77">
        <f t="shared" si="30"/>
        <v>0</v>
      </c>
      <c r="AD443" s="77">
        <f t="shared" si="31"/>
        <v>0</v>
      </c>
      <c r="AE443" s="78" t="str">
        <f t="shared" si="18"/>
        <v/>
      </c>
      <c r="AF443" s="35" t="str">
        <f t="shared" si="19"/>
        <v/>
      </c>
      <c r="AG443" s="77" t="str">
        <f t="shared" si="20"/>
        <v/>
      </c>
      <c r="AH443" s="77" t="str">
        <f t="shared" si="21"/>
        <v/>
      </c>
      <c r="AI443" s="35">
        <f t="shared" si="22"/>
        <v>0</v>
      </c>
      <c r="AJ443" s="35">
        <f t="shared" si="23"/>
        <v>0</v>
      </c>
      <c r="AK443" s="35">
        <f t="shared" si="24"/>
        <v>0</v>
      </c>
      <c r="AL443" s="35">
        <f t="shared" si="25"/>
        <v>0</v>
      </c>
      <c r="AM443" s="35" t="n"/>
      <c r="AN443" s="44" t="str">
        <f t="shared" si="26"/>
        <v/>
      </c>
      <c r="AO443" s="44" t="str">
        <f t="shared" si="27"/>
        <v/>
      </c>
      <c r="AP443" s="35" t="str">
        <f>IF('DQE marché-cadre'!$D446="","",'DQE marché-cadre'!$D446)</f>
        <v/>
      </c>
      <c r="AQ443" s="35" t="str">
        <f>IF('DQE marché-cadre'!$E446="","",'DQE marché-cadre'!$E446)</f>
        <v/>
      </c>
      <c r="AR443" s="77" t="str">
        <f>DQE!$F446</f>
        <v/>
      </c>
      <c r="AS443" s="77" t="str">
        <f>BPDE!$G446</f>
        <v/>
      </c>
      <c r="AT443" s="35" t="str">
        <f t="shared" si="28"/>
        <v/>
      </c>
    </row>
    <row r="444">
      <c r="A444" s="35" t="str">
        <f>IF(BPU!$A447="","",BPU!$A447)</f>
        <v/>
      </c>
      <c r="B444" s="44" t="str">
        <f>IF(BPU!$B447="","",BPU!$B447)</f>
        <v/>
      </c>
      <c r="C444" s="35" t="str">
        <f>IF(BPU!$C447="","",BPU!$C447)</f>
        <v/>
      </c>
      <c r="D444" s="44" t="str">
        <f>IF(DQE!$D447="","",DQE!$D447)</f>
        <v/>
      </c>
      <c r="E444" s="37" t="str">
        <f>IF(BPU!$D447="","",BPU!$D447)</f>
        <v/>
      </c>
      <c r="F444" s="35" t="str">
        <f t="shared" si="0"/>
        <v/>
      </c>
      <c r="G444" s="44" t="str">
        <f t="shared" si="1"/>
        <v/>
      </c>
      <c r="H444" s="36" t="n"/>
      <c r="I444" s="23" t="n"/>
      <c r="J444" s="36" t="n"/>
      <c r="K444" s="36" t="n"/>
      <c r="L444" s="44" t="str">
        <f t="shared" si="2"/>
        <v/>
      </c>
      <c r="M444" s="35" t="str">
        <f t="shared" si="3"/>
        <v/>
      </c>
      <c r="N444" s="35" t="str">
        <f t="shared" si="4"/>
        <v/>
      </c>
      <c r="O444" s="35" t="str">
        <f t="shared" si="5"/>
        <v/>
      </c>
      <c r="P444" s="35" t="str">
        <f t="shared" si="6"/>
        <v/>
      </c>
      <c r="Q444" s="35" t="str">
        <f t="shared" si="7"/>
        <v/>
      </c>
      <c r="R444" s="35" t="str">
        <f t="shared" si="8"/>
        <v/>
      </c>
      <c r="S444" s="35" t="str">
        <f t="shared" si="9"/>
        <v/>
      </c>
      <c r="T444" s="35" t="str">
        <f t="shared" si="10"/>
        <v/>
      </c>
      <c r="U444" s="35" t="str">
        <f t="shared" si="11"/>
        <v/>
      </c>
      <c r="V444" s="35" t="str">
        <f t="shared" si="12"/>
        <v/>
      </c>
      <c r="W444" s="77" t="str">
        <f t="shared" si="13"/>
        <v/>
      </c>
      <c r="X444" s="35" t="str">
        <f t="shared" si="14"/>
        <v/>
      </c>
      <c r="Y444" s="35" t="str">
        <f t="shared" si="15"/>
        <v/>
      </c>
      <c r="Z444" s="35" t="str">
        <f t="shared" si="16"/>
        <v/>
      </c>
      <c r="AA444" s="35" t="str">
        <f t="shared" si="17"/>
        <v/>
      </c>
      <c r="AB444" s="77">
        <f t="shared" si="29"/>
        <v>6336</v>
      </c>
      <c r="AC444" s="77">
        <f t="shared" si="30"/>
        <v>0</v>
      </c>
      <c r="AD444" s="77">
        <f t="shared" si="31"/>
        <v>0</v>
      </c>
      <c r="AE444" s="78" t="str">
        <f t="shared" si="18"/>
        <v/>
      </c>
      <c r="AF444" s="35" t="str">
        <f t="shared" si="19"/>
        <v/>
      </c>
      <c r="AG444" s="77" t="str">
        <f t="shared" si="20"/>
        <v/>
      </c>
      <c r="AH444" s="77" t="str">
        <f t="shared" si="21"/>
        <v/>
      </c>
      <c r="AI444" s="35">
        <f t="shared" si="22"/>
        <v>0</v>
      </c>
      <c r="AJ444" s="35">
        <f t="shared" si="23"/>
        <v>0</v>
      </c>
      <c r="AK444" s="35">
        <f t="shared" si="24"/>
        <v>0</v>
      </c>
      <c r="AL444" s="35">
        <f t="shared" si="25"/>
        <v>0</v>
      </c>
      <c r="AM444" s="35" t="n"/>
      <c r="AN444" s="44" t="str">
        <f t="shared" si="26"/>
        <v/>
      </c>
      <c r="AO444" s="44" t="str">
        <f t="shared" si="27"/>
        <v/>
      </c>
      <c r="AP444" s="35" t="str">
        <f>IF('DQE marché-cadre'!$D447="","",'DQE marché-cadre'!$D447)</f>
        <v/>
      </c>
      <c r="AQ444" s="35" t="str">
        <f>IF('DQE marché-cadre'!$E447="","",'DQE marché-cadre'!$E447)</f>
        <v/>
      </c>
      <c r="AR444" s="77" t="str">
        <f>DQE!$F447</f>
        <v/>
      </c>
      <c r="AS444" s="77" t="str">
        <f>BPDE!$G447</f>
        <v/>
      </c>
      <c r="AT444" s="35" t="str">
        <f t="shared" si="28"/>
        <v/>
      </c>
    </row>
    <row r="445">
      <c r="A445" s="35" t="str">
        <f>IF(BPU!$A448="","",BPU!$A448)</f>
        <v/>
      </c>
      <c r="B445" s="44" t="str">
        <f>IF(BPU!$B448="","",BPU!$B448)</f>
        <v/>
      </c>
      <c r="C445" s="35" t="str">
        <f>IF(BPU!$C448="","",BPU!$C448)</f>
        <v/>
      </c>
      <c r="D445" s="44" t="str">
        <f>IF(DQE!$D448="","",DQE!$D448)</f>
        <v/>
      </c>
      <c r="E445" s="37" t="str">
        <f>IF(BPU!$D448="","",BPU!$D448)</f>
        <v/>
      </c>
      <c r="F445" s="35" t="str">
        <f t="shared" si="0"/>
        <v/>
      </c>
      <c r="G445" s="44" t="str">
        <f t="shared" si="1"/>
        <v/>
      </c>
      <c r="H445" s="36" t="n"/>
      <c r="I445" s="23" t="n"/>
      <c r="J445" s="36" t="n"/>
      <c r="K445" s="36" t="n"/>
      <c r="L445" s="44" t="str">
        <f t="shared" si="2"/>
        <v/>
      </c>
      <c r="M445" s="35" t="str">
        <f t="shared" si="3"/>
        <v/>
      </c>
      <c r="N445" s="35" t="str">
        <f t="shared" si="4"/>
        <v/>
      </c>
      <c r="O445" s="35" t="str">
        <f t="shared" si="5"/>
        <v/>
      </c>
      <c r="P445" s="35" t="str">
        <f t="shared" si="6"/>
        <v/>
      </c>
      <c r="Q445" s="35" t="str">
        <f t="shared" si="7"/>
        <v/>
      </c>
      <c r="R445" s="35" t="str">
        <f t="shared" si="8"/>
        <v/>
      </c>
      <c r="S445" s="35" t="str">
        <f t="shared" si="9"/>
        <v/>
      </c>
      <c r="T445" s="35" t="str">
        <f t="shared" si="10"/>
        <v/>
      </c>
      <c r="U445" s="35" t="str">
        <f t="shared" si="11"/>
        <v/>
      </c>
      <c r="V445" s="35" t="str">
        <f t="shared" si="12"/>
        <v/>
      </c>
      <c r="W445" s="77" t="str">
        <f t="shared" si="13"/>
        <v/>
      </c>
      <c r="X445" s="35" t="str">
        <f t="shared" si="14"/>
        <v/>
      </c>
      <c r="Y445" s="35" t="str">
        <f t="shared" si="15"/>
        <v/>
      </c>
      <c r="Z445" s="35" t="str">
        <f t="shared" si="16"/>
        <v/>
      </c>
      <c r="AA445" s="35" t="str">
        <f t="shared" si="17"/>
        <v/>
      </c>
      <c r="AB445" s="77">
        <f t="shared" si="29"/>
        <v>6336</v>
      </c>
      <c r="AC445" s="77">
        <f t="shared" si="30"/>
        <v>0</v>
      </c>
      <c r="AD445" s="77">
        <f t="shared" si="31"/>
        <v>0</v>
      </c>
      <c r="AE445" s="78" t="str">
        <f t="shared" si="18"/>
        <v/>
      </c>
      <c r="AF445" s="35" t="str">
        <f t="shared" si="19"/>
        <v/>
      </c>
      <c r="AG445" s="77" t="str">
        <f t="shared" si="20"/>
        <v/>
      </c>
      <c r="AH445" s="77" t="str">
        <f t="shared" si="21"/>
        <v/>
      </c>
      <c r="AI445" s="35">
        <f t="shared" si="22"/>
        <v>0</v>
      </c>
      <c r="AJ445" s="35">
        <f t="shared" si="23"/>
        <v>0</v>
      </c>
      <c r="AK445" s="35">
        <f t="shared" si="24"/>
        <v>0</v>
      </c>
      <c r="AL445" s="35">
        <f t="shared" si="25"/>
        <v>0</v>
      </c>
      <c r="AM445" s="35" t="n"/>
      <c r="AN445" s="44" t="str">
        <f t="shared" si="26"/>
        <v/>
      </c>
      <c r="AO445" s="44" t="str">
        <f t="shared" si="27"/>
        <v/>
      </c>
      <c r="AP445" s="35" t="str">
        <f>IF('DQE marché-cadre'!$D448="","",'DQE marché-cadre'!$D448)</f>
        <v/>
      </c>
      <c r="AQ445" s="35" t="str">
        <f>IF('DQE marché-cadre'!$E448="","",'DQE marché-cadre'!$E448)</f>
        <v/>
      </c>
      <c r="AR445" s="77" t="str">
        <f>DQE!$F448</f>
        <v/>
      </c>
      <c r="AS445" s="77" t="str">
        <f>BPDE!$G448</f>
        <v/>
      </c>
      <c r="AT445" s="35" t="str">
        <f t="shared" si="28"/>
        <v/>
      </c>
    </row>
    <row r="446">
      <c r="A446" s="35" t="str">
        <f>IF(BPU!$A449="","",BPU!$A449)</f>
        <v/>
      </c>
      <c r="B446" s="44" t="str">
        <f>IF(BPU!$B449="","",BPU!$B449)</f>
        <v/>
      </c>
      <c r="C446" s="35" t="str">
        <f>IF(BPU!$C449="","",BPU!$C449)</f>
        <v/>
      </c>
      <c r="D446" s="44" t="str">
        <f>IF(DQE!$D449="","",DQE!$D449)</f>
        <v/>
      </c>
      <c r="E446" s="37" t="str">
        <f>IF(BPU!$D449="","",BPU!$D449)</f>
        <v/>
      </c>
      <c r="F446" s="35" t="str">
        <f t="shared" si="0"/>
        <v/>
      </c>
      <c r="G446" s="44" t="str">
        <f t="shared" si="1"/>
        <v/>
      </c>
      <c r="H446" s="36" t="n"/>
      <c r="I446" s="23" t="n"/>
      <c r="J446" s="36" t="n"/>
      <c r="K446" s="36" t="n"/>
      <c r="L446" s="44" t="str">
        <f t="shared" si="2"/>
        <v/>
      </c>
      <c r="M446" s="35" t="str">
        <f t="shared" si="3"/>
        <v/>
      </c>
      <c r="N446" s="35" t="str">
        <f t="shared" si="4"/>
        <v/>
      </c>
      <c r="O446" s="35" t="str">
        <f t="shared" si="5"/>
        <v/>
      </c>
      <c r="P446" s="35" t="str">
        <f t="shared" si="6"/>
        <v/>
      </c>
      <c r="Q446" s="35" t="str">
        <f t="shared" si="7"/>
        <v/>
      </c>
      <c r="R446" s="35" t="str">
        <f t="shared" si="8"/>
        <v/>
      </c>
      <c r="S446" s="35" t="str">
        <f t="shared" si="9"/>
        <v/>
      </c>
      <c r="T446" s="35" t="str">
        <f t="shared" si="10"/>
        <v/>
      </c>
      <c r="U446" s="35" t="str">
        <f t="shared" si="11"/>
        <v/>
      </c>
      <c r="V446" s="35" t="str">
        <f t="shared" si="12"/>
        <v/>
      </c>
      <c r="W446" s="77" t="str">
        <f t="shared" si="13"/>
        <v/>
      </c>
      <c r="X446" s="35" t="str">
        <f t="shared" si="14"/>
        <v/>
      </c>
      <c r="Y446" s="35" t="str">
        <f t="shared" si="15"/>
        <v/>
      </c>
      <c r="Z446" s="35" t="str">
        <f t="shared" si="16"/>
        <v/>
      </c>
      <c r="AA446" s="35" t="str">
        <f t="shared" si="17"/>
        <v/>
      </c>
      <c r="AB446" s="77">
        <f t="shared" si="29"/>
        <v>6336</v>
      </c>
      <c r="AC446" s="77">
        <f t="shared" si="30"/>
        <v>0</v>
      </c>
      <c r="AD446" s="77">
        <f t="shared" si="31"/>
        <v>0</v>
      </c>
      <c r="AE446" s="78" t="str">
        <f t="shared" si="18"/>
        <v/>
      </c>
      <c r="AF446" s="35" t="str">
        <f t="shared" si="19"/>
        <v/>
      </c>
      <c r="AG446" s="77" t="str">
        <f t="shared" si="20"/>
        <v/>
      </c>
      <c r="AH446" s="77" t="str">
        <f t="shared" si="21"/>
        <v/>
      </c>
      <c r="AI446" s="35">
        <f t="shared" si="22"/>
        <v>0</v>
      </c>
      <c r="AJ446" s="35">
        <f t="shared" si="23"/>
        <v>0</v>
      </c>
      <c r="AK446" s="35">
        <f t="shared" si="24"/>
        <v>0</v>
      </c>
      <c r="AL446" s="35">
        <f t="shared" si="25"/>
        <v>0</v>
      </c>
      <c r="AM446" s="35" t="n"/>
      <c r="AN446" s="44" t="str">
        <f t="shared" si="26"/>
        <v/>
      </c>
      <c r="AO446" s="44" t="str">
        <f t="shared" si="27"/>
        <v/>
      </c>
      <c r="AP446" s="35" t="str">
        <f>IF('DQE marché-cadre'!$D449="","",'DQE marché-cadre'!$D449)</f>
        <v/>
      </c>
      <c r="AQ446" s="35" t="str">
        <f>IF('DQE marché-cadre'!$E449="","",'DQE marché-cadre'!$E449)</f>
        <v/>
      </c>
      <c r="AR446" s="77" t="str">
        <f>DQE!$F449</f>
        <v/>
      </c>
      <c r="AS446" s="77" t="str">
        <f>BPDE!$G449</f>
        <v/>
      </c>
      <c r="AT446" s="35" t="str">
        <f t="shared" si="28"/>
        <v/>
      </c>
    </row>
    <row r="447">
      <c r="A447" s="35" t="str">
        <f>IF(BPU!$A450="","",BPU!$A450)</f>
        <v/>
      </c>
      <c r="B447" s="44" t="str">
        <f>IF(BPU!$B450="","",BPU!$B450)</f>
        <v/>
      </c>
      <c r="C447" s="35" t="str">
        <f>IF(BPU!$C450="","",BPU!$C450)</f>
        <v/>
      </c>
      <c r="D447" s="44" t="str">
        <f>IF(DQE!$D450="","",DQE!$D450)</f>
        <v/>
      </c>
      <c r="E447" s="37" t="str">
        <f>IF(BPU!$D450="","",BPU!$D450)</f>
        <v/>
      </c>
      <c r="F447" s="35" t="str">
        <f t="shared" si="0"/>
        <v/>
      </c>
      <c r="G447" s="44" t="str">
        <f t="shared" si="1"/>
        <v/>
      </c>
      <c r="H447" s="36" t="n"/>
      <c r="I447" s="23" t="n"/>
      <c r="J447" s="36" t="n"/>
      <c r="K447" s="36" t="n"/>
      <c r="L447" s="44" t="str">
        <f t="shared" si="2"/>
        <v/>
      </c>
      <c r="M447" s="35" t="str">
        <f t="shared" si="3"/>
        <v/>
      </c>
      <c r="N447" s="35" t="str">
        <f t="shared" si="4"/>
        <v/>
      </c>
      <c r="O447" s="35" t="str">
        <f t="shared" si="5"/>
        <v/>
      </c>
      <c r="P447" s="35" t="str">
        <f t="shared" si="6"/>
        <v/>
      </c>
      <c r="Q447" s="35" t="str">
        <f t="shared" si="7"/>
        <v/>
      </c>
      <c r="R447" s="35" t="str">
        <f t="shared" si="8"/>
        <v/>
      </c>
      <c r="S447" s="35" t="str">
        <f t="shared" si="9"/>
        <v/>
      </c>
      <c r="T447" s="35" t="str">
        <f t="shared" si="10"/>
        <v/>
      </c>
      <c r="U447" s="35" t="str">
        <f t="shared" si="11"/>
        <v/>
      </c>
      <c r="V447" s="35" t="str">
        <f t="shared" si="12"/>
        <v/>
      </c>
      <c r="W447" s="77" t="str">
        <f t="shared" si="13"/>
        <v/>
      </c>
      <c r="X447" s="35" t="str">
        <f t="shared" si="14"/>
        <v/>
      </c>
      <c r="Y447" s="35" t="str">
        <f t="shared" si="15"/>
        <v/>
      </c>
      <c r="Z447" s="35" t="str">
        <f t="shared" si="16"/>
        <v/>
      </c>
      <c r="AA447" s="35" t="str">
        <f t="shared" si="17"/>
        <v/>
      </c>
      <c r="AB447" s="77">
        <f t="shared" si="29"/>
        <v>6336</v>
      </c>
      <c r="AC447" s="77">
        <f t="shared" si="30"/>
        <v>0</v>
      </c>
      <c r="AD447" s="77">
        <f t="shared" si="31"/>
        <v>0</v>
      </c>
      <c r="AE447" s="78" t="str">
        <f t="shared" si="18"/>
        <v/>
      </c>
      <c r="AF447" s="35" t="str">
        <f t="shared" si="19"/>
        <v/>
      </c>
      <c r="AG447" s="77" t="str">
        <f t="shared" si="20"/>
        <v/>
      </c>
      <c r="AH447" s="77" t="str">
        <f t="shared" si="21"/>
        <v/>
      </c>
      <c r="AI447" s="35">
        <f t="shared" si="22"/>
        <v>0</v>
      </c>
      <c r="AJ447" s="35">
        <f t="shared" si="23"/>
        <v>0</v>
      </c>
      <c r="AK447" s="35">
        <f t="shared" si="24"/>
        <v>0</v>
      </c>
      <c r="AL447" s="35">
        <f t="shared" si="25"/>
        <v>0</v>
      </c>
      <c r="AM447" s="35" t="n"/>
      <c r="AN447" s="44" t="str">
        <f t="shared" si="26"/>
        <v/>
      </c>
      <c r="AO447" s="44" t="str">
        <f t="shared" si="27"/>
        <v/>
      </c>
      <c r="AP447" s="35" t="str">
        <f>IF('DQE marché-cadre'!$D450="","",'DQE marché-cadre'!$D450)</f>
        <v/>
      </c>
      <c r="AQ447" s="35" t="str">
        <f>IF('DQE marché-cadre'!$E450="","",'DQE marché-cadre'!$E450)</f>
        <v/>
      </c>
      <c r="AR447" s="77" t="str">
        <f>DQE!$F450</f>
        <v/>
      </c>
      <c r="AS447" s="77" t="str">
        <f>BPDE!$G450</f>
        <v/>
      </c>
      <c r="AT447" s="35" t="str">
        <f t="shared" si="28"/>
        <v/>
      </c>
    </row>
    <row r="448">
      <c r="A448" s="35" t="str">
        <f>IF(BPU!$A451="","",BPU!$A451)</f>
        <v/>
      </c>
      <c r="B448" s="44" t="str">
        <f>IF(BPU!$B451="","",BPU!$B451)</f>
        <v/>
      </c>
      <c r="C448" s="35" t="str">
        <f>IF(BPU!$C451="","",BPU!$C451)</f>
        <v/>
      </c>
      <c r="D448" s="44" t="str">
        <f>IF(DQE!$D451="","",DQE!$D451)</f>
        <v/>
      </c>
      <c r="E448" s="37" t="str">
        <f>IF(BPU!$D451="","",BPU!$D451)</f>
        <v/>
      </c>
      <c r="F448" s="35" t="str">
        <f t="shared" si="0"/>
        <v/>
      </c>
      <c r="G448" s="44" t="str">
        <f t="shared" si="1"/>
        <v/>
      </c>
      <c r="H448" s="36" t="n"/>
      <c r="I448" s="23" t="n"/>
      <c r="J448" s="36" t="n"/>
      <c r="K448" s="36" t="n"/>
      <c r="L448" s="44" t="str">
        <f t="shared" si="2"/>
        <v/>
      </c>
      <c r="M448" s="35" t="str">
        <f t="shared" si="3"/>
        <v/>
      </c>
      <c r="N448" s="35" t="str">
        <f t="shared" si="4"/>
        <v/>
      </c>
      <c r="O448" s="35" t="str">
        <f t="shared" si="5"/>
        <v/>
      </c>
      <c r="P448" s="35" t="str">
        <f t="shared" si="6"/>
        <v/>
      </c>
      <c r="Q448" s="35" t="str">
        <f t="shared" si="7"/>
        <v/>
      </c>
      <c r="R448" s="35" t="str">
        <f t="shared" si="8"/>
        <v/>
      </c>
      <c r="S448" s="35" t="str">
        <f t="shared" si="9"/>
        <v/>
      </c>
      <c r="T448" s="35" t="str">
        <f t="shared" si="10"/>
        <v/>
      </c>
      <c r="U448" s="35" t="str">
        <f t="shared" si="11"/>
        <v/>
      </c>
      <c r="V448" s="35" t="str">
        <f t="shared" si="12"/>
        <v/>
      </c>
      <c r="W448" s="77" t="str">
        <f t="shared" si="13"/>
        <v/>
      </c>
      <c r="X448" s="35" t="str">
        <f t="shared" si="14"/>
        <v/>
      </c>
      <c r="Y448" s="35" t="str">
        <f t="shared" si="15"/>
        <v/>
      </c>
      <c r="Z448" s="35" t="str">
        <f t="shared" si="16"/>
        <v/>
      </c>
      <c r="AA448" s="35" t="str">
        <f t="shared" si="17"/>
        <v/>
      </c>
      <c r="AB448" s="77">
        <f t="shared" si="29"/>
        <v>6336</v>
      </c>
      <c r="AC448" s="77">
        <f t="shared" si="30"/>
        <v>0</v>
      </c>
      <c r="AD448" s="77">
        <f t="shared" si="31"/>
        <v>0</v>
      </c>
      <c r="AE448" s="78" t="str">
        <f t="shared" si="18"/>
        <v/>
      </c>
      <c r="AF448" s="35" t="str">
        <f t="shared" si="19"/>
        <v/>
      </c>
      <c r="AG448" s="77" t="str">
        <f t="shared" si="20"/>
        <v/>
      </c>
      <c r="AH448" s="77" t="str">
        <f t="shared" si="21"/>
        <v/>
      </c>
      <c r="AI448" s="35">
        <f t="shared" si="22"/>
        <v>0</v>
      </c>
      <c r="AJ448" s="35">
        <f t="shared" si="23"/>
        <v>0</v>
      </c>
      <c r="AK448" s="35">
        <f t="shared" si="24"/>
        <v>0</v>
      </c>
      <c r="AL448" s="35">
        <f t="shared" si="25"/>
        <v>0</v>
      </c>
      <c r="AM448" s="35" t="n"/>
      <c r="AN448" s="44" t="str">
        <f t="shared" si="26"/>
        <v/>
      </c>
      <c r="AO448" s="44" t="str">
        <f t="shared" si="27"/>
        <v/>
      </c>
      <c r="AP448" s="35" t="str">
        <f>IF('DQE marché-cadre'!$D451="","",'DQE marché-cadre'!$D451)</f>
        <v/>
      </c>
      <c r="AQ448" s="35" t="str">
        <f>IF('DQE marché-cadre'!$E451="","",'DQE marché-cadre'!$E451)</f>
        <v/>
      </c>
      <c r="AR448" s="77" t="str">
        <f>DQE!$F451</f>
        <v/>
      </c>
      <c r="AS448" s="77" t="str">
        <f>BPDE!$G451</f>
        <v/>
      </c>
      <c r="AT448" s="35" t="str">
        <f t="shared" si="28"/>
        <v/>
      </c>
    </row>
    <row r="449">
      <c r="A449" s="35" t="str">
        <f>IF(BPU!$A452="","",BPU!$A452)</f>
        <v/>
      </c>
      <c r="B449" s="44" t="str">
        <f>IF(BPU!$B452="","",BPU!$B452)</f>
        <v/>
      </c>
      <c r="C449" s="35" t="str">
        <f>IF(BPU!$C452="","",BPU!$C452)</f>
        <v/>
      </c>
      <c r="D449" s="44" t="str">
        <f>IF(DQE!$D452="","",DQE!$D452)</f>
        <v/>
      </c>
      <c r="E449" s="37" t="str">
        <f>IF(BPU!$D452="","",BPU!$D452)</f>
        <v/>
      </c>
      <c r="F449" s="35" t="str">
        <f t="shared" si="0"/>
        <v/>
      </c>
      <c r="G449" s="44" t="str">
        <f t="shared" si="1"/>
        <v/>
      </c>
      <c r="H449" s="36" t="n"/>
      <c r="I449" s="23" t="n"/>
      <c r="J449" s="36" t="n"/>
      <c r="K449" s="36" t="n"/>
      <c r="L449" s="44" t="str">
        <f t="shared" si="2"/>
        <v/>
      </c>
      <c r="M449" s="35" t="str">
        <f t="shared" si="3"/>
        <v/>
      </c>
      <c r="N449" s="35" t="str">
        <f t="shared" si="4"/>
        <v/>
      </c>
      <c r="O449" s="35" t="str">
        <f t="shared" si="5"/>
        <v/>
      </c>
      <c r="P449" s="35" t="str">
        <f t="shared" si="6"/>
        <v/>
      </c>
      <c r="Q449" s="35" t="str">
        <f t="shared" si="7"/>
        <v/>
      </c>
      <c r="R449" s="35" t="str">
        <f t="shared" si="8"/>
        <v/>
      </c>
      <c r="S449" s="35" t="str">
        <f t="shared" si="9"/>
        <v/>
      </c>
      <c r="T449" s="35" t="str">
        <f t="shared" si="10"/>
        <v/>
      </c>
      <c r="U449" s="35" t="str">
        <f t="shared" si="11"/>
        <v/>
      </c>
      <c r="V449" s="35" t="str">
        <f t="shared" si="12"/>
        <v/>
      </c>
      <c r="W449" s="77" t="str">
        <f t="shared" si="13"/>
        <v/>
      </c>
      <c r="X449" s="35" t="str">
        <f t="shared" si="14"/>
        <v/>
      </c>
      <c r="Y449" s="35" t="str">
        <f t="shared" si="15"/>
        <v/>
      </c>
      <c r="Z449" s="35" t="str">
        <f t="shared" si="16"/>
        <v/>
      </c>
      <c r="AA449" s="35" t="str">
        <f t="shared" si="17"/>
        <v/>
      </c>
      <c r="AB449" s="77">
        <f t="shared" si="29"/>
        <v>6336</v>
      </c>
      <c r="AC449" s="77">
        <f t="shared" si="30"/>
        <v>0</v>
      </c>
      <c r="AD449" s="77">
        <f t="shared" si="31"/>
        <v>0</v>
      </c>
      <c r="AE449" s="78" t="str">
        <f t="shared" si="18"/>
        <v/>
      </c>
      <c r="AF449" s="35" t="str">
        <f t="shared" si="19"/>
        <v/>
      </c>
      <c r="AG449" s="77" t="str">
        <f t="shared" si="20"/>
        <v/>
      </c>
      <c r="AH449" s="77" t="str">
        <f t="shared" si="21"/>
        <v/>
      </c>
      <c r="AI449" s="35">
        <f t="shared" si="22"/>
        <v>0</v>
      </c>
      <c r="AJ449" s="35">
        <f t="shared" si="23"/>
        <v>0</v>
      </c>
      <c r="AK449" s="35">
        <f t="shared" si="24"/>
        <v>0</v>
      </c>
      <c r="AL449" s="35">
        <f t="shared" si="25"/>
        <v>0</v>
      </c>
      <c r="AM449" s="35" t="n"/>
      <c r="AN449" s="44" t="str">
        <f t="shared" si="26"/>
        <v/>
      </c>
      <c r="AO449" s="44" t="str">
        <f t="shared" si="27"/>
        <v/>
      </c>
      <c r="AP449" s="35" t="str">
        <f>IF('DQE marché-cadre'!$D452="","",'DQE marché-cadre'!$D452)</f>
        <v/>
      </c>
      <c r="AQ449" s="35" t="str">
        <f>IF('DQE marché-cadre'!$E452="","",'DQE marché-cadre'!$E452)</f>
        <v/>
      </c>
      <c r="AR449" s="77" t="str">
        <f>DQE!$F452</f>
        <v/>
      </c>
      <c r="AS449" s="77" t="str">
        <f>BPDE!$G452</f>
        <v/>
      </c>
      <c r="AT449" s="35" t="str">
        <f t="shared" si="28"/>
        <v/>
      </c>
    </row>
    <row r="450">
      <c r="A450" s="35" t="str">
        <f>IF(BPU!$A453="","",BPU!$A453)</f>
        <v/>
      </c>
      <c r="B450" s="44" t="str">
        <f>IF(BPU!$B453="","",BPU!$B453)</f>
        <v/>
      </c>
      <c r="C450" s="35" t="str">
        <f>IF(BPU!$C453="","",BPU!$C453)</f>
        <v/>
      </c>
      <c r="D450" s="44" t="str">
        <f>IF(DQE!$D453="","",DQE!$D453)</f>
        <v/>
      </c>
      <c r="E450" s="37" t="str">
        <f>IF(BPU!$D453="","",BPU!$D453)</f>
        <v/>
      </c>
      <c r="F450" s="35" t="str">
        <f t="shared" si="0"/>
        <v/>
      </c>
      <c r="G450" s="44" t="str">
        <f t="shared" si="1"/>
        <v/>
      </c>
      <c r="H450" s="36" t="n"/>
      <c r="I450" s="23" t="n"/>
      <c r="J450" s="36" t="n"/>
      <c r="K450" s="36" t="n"/>
      <c r="L450" s="44" t="str">
        <f t="shared" si="2"/>
        <v/>
      </c>
      <c r="M450" s="35" t="str">
        <f t="shared" si="3"/>
        <v/>
      </c>
      <c r="N450" s="35" t="str">
        <f t="shared" si="4"/>
        <v/>
      </c>
      <c r="O450" s="35" t="str">
        <f t="shared" si="5"/>
        <v/>
      </c>
      <c r="P450" s="35" t="str">
        <f t="shared" si="6"/>
        <v/>
      </c>
      <c r="Q450" s="35" t="str">
        <f t="shared" si="7"/>
        <v/>
      </c>
      <c r="R450" s="35" t="str">
        <f t="shared" si="8"/>
        <v/>
      </c>
      <c r="S450" s="35" t="str">
        <f t="shared" si="9"/>
        <v/>
      </c>
      <c r="T450" s="35" t="str">
        <f t="shared" si="10"/>
        <v/>
      </c>
      <c r="U450" s="35" t="str">
        <f t="shared" si="11"/>
        <v/>
      </c>
      <c r="V450" s="35" t="str">
        <f t="shared" si="12"/>
        <v/>
      </c>
      <c r="W450" s="77" t="str">
        <f t="shared" si="13"/>
        <v/>
      </c>
      <c r="X450" s="35" t="str">
        <f t="shared" si="14"/>
        <v/>
      </c>
      <c r="Y450" s="35" t="str">
        <f t="shared" si="15"/>
        <v/>
      </c>
      <c r="Z450" s="35" t="str">
        <f t="shared" si="16"/>
        <v/>
      </c>
      <c r="AA450" s="35" t="str">
        <f t="shared" si="17"/>
        <v/>
      </c>
      <c r="AB450" s="77">
        <f t="shared" si="29"/>
        <v>6336</v>
      </c>
      <c r="AC450" s="77">
        <f t="shared" si="30"/>
        <v>0</v>
      </c>
      <c r="AD450" s="77">
        <f t="shared" si="31"/>
        <v>0</v>
      </c>
      <c r="AE450" s="78" t="str">
        <f t="shared" si="18"/>
        <v/>
      </c>
      <c r="AF450" s="35" t="str">
        <f t="shared" si="19"/>
        <v/>
      </c>
      <c r="AG450" s="77" t="str">
        <f t="shared" si="20"/>
        <v/>
      </c>
      <c r="AH450" s="77" t="str">
        <f t="shared" si="21"/>
        <v/>
      </c>
      <c r="AI450" s="35">
        <f t="shared" si="22"/>
        <v>0</v>
      </c>
      <c r="AJ450" s="35">
        <f t="shared" si="23"/>
        <v>0</v>
      </c>
      <c r="AK450" s="35">
        <f t="shared" si="24"/>
        <v>0</v>
      </c>
      <c r="AL450" s="35">
        <f t="shared" si="25"/>
        <v>0</v>
      </c>
      <c r="AM450" s="35" t="n"/>
      <c r="AN450" s="44" t="str">
        <f t="shared" si="26"/>
        <v/>
      </c>
      <c r="AO450" s="44" t="str">
        <f t="shared" si="27"/>
        <v/>
      </c>
      <c r="AP450" s="35" t="str">
        <f>IF('DQE marché-cadre'!$D453="","",'DQE marché-cadre'!$D453)</f>
        <v/>
      </c>
      <c r="AQ450" s="35" t="str">
        <f>IF('DQE marché-cadre'!$E453="","",'DQE marché-cadre'!$E453)</f>
        <v/>
      </c>
      <c r="AR450" s="77" t="str">
        <f>DQE!$F453</f>
        <v/>
      </c>
      <c r="AS450" s="77" t="str">
        <f>BPDE!$G453</f>
        <v/>
      </c>
      <c r="AT450" s="35" t="str">
        <f t="shared" si="28"/>
        <v/>
      </c>
    </row>
    <row r="451">
      <c r="A451" s="35" t="str">
        <f>IF(BPU!$A454="","",BPU!$A454)</f>
        <v/>
      </c>
      <c r="B451" s="44" t="str">
        <f>IF(BPU!$B454="","",BPU!$B454)</f>
        <v/>
      </c>
      <c r="C451" s="35" t="str">
        <f>IF(BPU!$C454="","",BPU!$C454)</f>
        <v/>
      </c>
      <c r="D451" s="44" t="str">
        <f>IF(DQE!$D454="","",DQE!$D454)</f>
        <v/>
      </c>
      <c r="E451" s="37" t="str">
        <f>IF(BPU!$D454="","",BPU!$D454)</f>
        <v/>
      </c>
      <c r="F451" s="35" t="str">
        <f t="shared" si="0"/>
        <v/>
      </c>
      <c r="G451" s="44" t="str">
        <f t="shared" si="1"/>
        <v/>
      </c>
      <c r="H451" s="36" t="n"/>
      <c r="I451" s="23" t="n"/>
      <c r="J451" s="36" t="n"/>
      <c r="K451" s="36" t="n"/>
      <c r="L451" s="44" t="str">
        <f t="shared" si="2"/>
        <v/>
      </c>
      <c r="M451" s="35" t="str">
        <f t="shared" si="3"/>
        <v/>
      </c>
      <c r="N451" s="35" t="str">
        <f t="shared" si="4"/>
        <v/>
      </c>
      <c r="O451" s="35" t="str">
        <f t="shared" si="5"/>
        <v/>
      </c>
      <c r="P451" s="35" t="str">
        <f t="shared" si="6"/>
        <v/>
      </c>
      <c r="Q451" s="35" t="str">
        <f t="shared" si="7"/>
        <v/>
      </c>
      <c r="R451" s="35" t="str">
        <f t="shared" si="8"/>
        <v/>
      </c>
      <c r="S451" s="35" t="str">
        <f t="shared" si="9"/>
        <v/>
      </c>
      <c r="T451" s="35" t="str">
        <f t="shared" si="10"/>
        <v/>
      </c>
      <c r="U451" s="35" t="str">
        <f t="shared" si="11"/>
        <v/>
      </c>
      <c r="V451" s="35" t="str">
        <f t="shared" si="12"/>
        <v/>
      </c>
      <c r="W451" s="77" t="str">
        <f t="shared" si="13"/>
        <v/>
      </c>
      <c r="X451" s="35" t="str">
        <f t="shared" si="14"/>
        <v/>
      </c>
      <c r="Y451" s="35" t="str">
        <f t="shared" si="15"/>
        <v/>
      </c>
      <c r="Z451" s="35" t="str">
        <f t="shared" si="16"/>
        <v/>
      </c>
      <c r="AA451" s="35" t="str">
        <f t="shared" si="17"/>
        <v/>
      </c>
      <c r="AB451" s="77">
        <f t="shared" si="29"/>
        <v>6336</v>
      </c>
      <c r="AC451" s="77">
        <f t="shared" si="30"/>
        <v>0</v>
      </c>
      <c r="AD451" s="77">
        <f t="shared" si="31"/>
        <v>0</v>
      </c>
      <c r="AE451" s="78" t="str">
        <f t="shared" si="18"/>
        <v/>
      </c>
      <c r="AF451" s="35" t="str">
        <f t="shared" si="19"/>
        <v/>
      </c>
      <c r="AG451" s="77" t="str">
        <f t="shared" si="20"/>
        <v/>
      </c>
      <c r="AH451" s="77" t="str">
        <f t="shared" si="21"/>
        <v/>
      </c>
      <c r="AI451" s="35">
        <f t="shared" si="22"/>
        <v>0</v>
      </c>
      <c r="AJ451" s="35">
        <f t="shared" si="23"/>
        <v>0</v>
      </c>
      <c r="AK451" s="35">
        <f t="shared" si="24"/>
        <v>0</v>
      </c>
      <c r="AL451" s="35">
        <f t="shared" si="25"/>
        <v>0</v>
      </c>
      <c r="AM451" s="35" t="n"/>
      <c r="AN451" s="44" t="str">
        <f t="shared" si="26"/>
        <v/>
      </c>
      <c r="AO451" s="44" t="str">
        <f t="shared" si="27"/>
        <v/>
      </c>
      <c r="AP451" s="35" t="str">
        <f>IF('DQE marché-cadre'!$D454="","",'DQE marché-cadre'!$D454)</f>
        <v/>
      </c>
      <c r="AQ451" s="35" t="str">
        <f>IF('DQE marché-cadre'!$E454="","",'DQE marché-cadre'!$E454)</f>
        <v/>
      </c>
      <c r="AR451" s="77" t="str">
        <f>DQE!$F454</f>
        <v/>
      </c>
      <c r="AS451" s="77" t="str">
        <f>BPDE!$G454</f>
        <v/>
      </c>
      <c r="AT451" s="35" t="str">
        <f t="shared" si="28"/>
        <v/>
      </c>
    </row>
    <row r="452">
      <c r="A452" s="35" t="str">
        <f>IF(BPU!$A455="","",BPU!$A455)</f>
        <v/>
      </c>
      <c r="B452" s="44" t="str">
        <f>IF(BPU!$B455="","",BPU!$B455)</f>
        <v/>
      </c>
      <c r="C452" s="35" t="str">
        <f>IF(BPU!$C455="","",BPU!$C455)</f>
        <v/>
      </c>
      <c r="D452" s="44" t="str">
        <f>IF(DQE!$D455="","",DQE!$D455)</f>
        <v/>
      </c>
      <c r="E452" s="37" t="str">
        <f>IF(BPU!$D455="","",BPU!$D455)</f>
        <v/>
      </c>
      <c r="F452" s="35" t="str">
        <f t="shared" si="0"/>
        <v/>
      </c>
      <c r="G452" s="44" t="str">
        <f t="shared" si="1"/>
        <v/>
      </c>
      <c r="H452" s="36" t="n"/>
      <c r="I452" s="23" t="n"/>
      <c r="J452" s="36" t="n"/>
      <c r="K452" s="36" t="n"/>
      <c r="L452" s="44" t="str">
        <f t="shared" si="2"/>
        <v/>
      </c>
      <c r="M452" s="35" t="str">
        <f t="shared" si="3"/>
        <v/>
      </c>
      <c r="N452" s="35" t="str">
        <f t="shared" si="4"/>
        <v/>
      </c>
      <c r="O452" s="35" t="str">
        <f t="shared" si="5"/>
        <v/>
      </c>
      <c r="P452" s="35" t="str">
        <f t="shared" si="6"/>
        <v/>
      </c>
      <c r="Q452" s="35" t="str">
        <f t="shared" si="7"/>
        <v/>
      </c>
      <c r="R452" s="35" t="str">
        <f t="shared" si="8"/>
        <v/>
      </c>
      <c r="S452" s="35" t="str">
        <f t="shared" si="9"/>
        <v/>
      </c>
      <c r="T452" s="35" t="str">
        <f t="shared" si="10"/>
        <v/>
      </c>
      <c r="U452" s="35" t="str">
        <f t="shared" si="11"/>
        <v/>
      </c>
      <c r="V452" s="35" t="str">
        <f t="shared" si="12"/>
        <v/>
      </c>
      <c r="W452" s="77" t="str">
        <f t="shared" si="13"/>
        <v/>
      </c>
      <c r="X452" s="35" t="str">
        <f t="shared" si="14"/>
        <v/>
      </c>
      <c r="Y452" s="35" t="str">
        <f t="shared" si="15"/>
        <v/>
      </c>
      <c r="Z452" s="35" t="str">
        <f t="shared" si="16"/>
        <v/>
      </c>
      <c r="AA452" s="35" t="str">
        <f t="shared" si="17"/>
        <v/>
      </c>
      <c r="AB452" s="77">
        <f t="shared" si="29"/>
        <v>6336</v>
      </c>
      <c r="AC452" s="77">
        <f t="shared" si="30"/>
        <v>0</v>
      </c>
      <c r="AD452" s="77">
        <f t="shared" si="31"/>
        <v>0</v>
      </c>
      <c r="AE452" s="78" t="str">
        <f t="shared" si="18"/>
        <v/>
      </c>
      <c r="AF452" s="35" t="str">
        <f t="shared" si="19"/>
        <v/>
      </c>
      <c r="AG452" s="77" t="str">
        <f t="shared" si="20"/>
        <v/>
      </c>
      <c r="AH452" s="77" t="str">
        <f t="shared" si="21"/>
        <v/>
      </c>
      <c r="AI452" s="35">
        <f t="shared" si="22"/>
        <v>0</v>
      </c>
      <c r="AJ452" s="35">
        <f t="shared" si="23"/>
        <v>0</v>
      </c>
      <c r="AK452" s="35">
        <f t="shared" si="24"/>
        <v>0</v>
      </c>
      <c r="AL452" s="35">
        <f t="shared" si="25"/>
        <v>0</v>
      </c>
      <c r="AM452" s="35" t="n"/>
      <c r="AN452" s="44" t="str">
        <f t="shared" si="26"/>
        <v/>
      </c>
      <c r="AO452" s="44" t="str">
        <f t="shared" si="27"/>
        <v/>
      </c>
      <c r="AP452" s="35" t="str">
        <f>IF('DQE marché-cadre'!$D455="","",'DQE marché-cadre'!$D455)</f>
        <v/>
      </c>
      <c r="AQ452" s="35" t="str">
        <f>IF('DQE marché-cadre'!$E455="","",'DQE marché-cadre'!$E455)</f>
        <v/>
      </c>
      <c r="AR452" s="77" t="str">
        <f>DQE!$F455</f>
        <v/>
      </c>
      <c r="AS452" s="77" t="str">
        <f>BPDE!$G455</f>
        <v/>
      </c>
      <c r="AT452" s="35" t="str">
        <f t="shared" si="28"/>
        <v/>
      </c>
    </row>
    <row r="453">
      <c r="A453" s="35" t="str">
        <f>IF(BPU!$A456="","",BPU!$A456)</f>
        <v/>
      </c>
      <c r="B453" s="44" t="str">
        <f>IF(BPU!$B456="","",BPU!$B456)</f>
        <v/>
      </c>
      <c r="C453" s="35" t="str">
        <f>IF(BPU!$C456="","",BPU!$C456)</f>
        <v/>
      </c>
      <c r="D453" s="44" t="str">
        <f>IF(DQE!$D456="","",DQE!$D456)</f>
        <v/>
      </c>
      <c r="E453" s="37" t="str">
        <f>IF(BPU!$D456="","",BPU!$D456)</f>
        <v/>
      </c>
      <c r="F453" s="35" t="str">
        <f t="shared" si="0"/>
        <v/>
      </c>
      <c r="G453" s="44" t="str">
        <f t="shared" si="1"/>
        <v/>
      </c>
      <c r="H453" s="36" t="n"/>
      <c r="I453" s="23" t="n"/>
      <c r="J453" s="36" t="n"/>
      <c r="K453" s="36" t="n"/>
      <c r="L453" s="44" t="str">
        <f t="shared" si="2"/>
        <v/>
      </c>
      <c r="M453" s="35" t="str">
        <f t="shared" si="3"/>
        <v/>
      </c>
      <c r="N453" s="35" t="str">
        <f t="shared" si="4"/>
        <v/>
      </c>
      <c r="O453" s="35" t="str">
        <f t="shared" si="5"/>
        <v/>
      </c>
      <c r="P453" s="35" t="str">
        <f t="shared" si="6"/>
        <v/>
      </c>
      <c r="Q453" s="35" t="str">
        <f t="shared" si="7"/>
        <v/>
      </c>
      <c r="R453" s="35" t="str">
        <f t="shared" si="8"/>
        <v/>
      </c>
      <c r="S453" s="35" t="str">
        <f t="shared" si="9"/>
        <v/>
      </c>
      <c r="T453" s="35" t="str">
        <f t="shared" si="10"/>
        <v/>
      </c>
      <c r="U453" s="35" t="str">
        <f t="shared" si="11"/>
        <v/>
      </c>
      <c r="V453" s="35" t="str">
        <f t="shared" si="12"/>
        <v/>
      </c>
      <c r="W453" s="77" t="str">
        <f t="shared" si="13"/>
        <v/>
      </c>
      <c r="X453" s="35" t="str">
        <f t="shared" si="14"/>
        <v/>
      </c>
      <c r="Y453" s="35" t="str">
        <f t="shared" si="15"/>
        <v/>
      </c>
      <c r="Z453" s="35" t="str">
        <f t="shared" si="16"/>
        <v/>
      </c>
      <c r="AA453" s="35" t="str">
        <f t="shared" si="17"/>
        <v/>
      </c>
      <c r="AB453" s="77">
        <f t="shared" si="29"/>
        <v>6336</v>
      </c>
      <c r="AC453" s="77">
        <f t="shared" si="30"/>
        <v>0</v>
      </c>
      <c r="AD453" s="77">
        <f t="shared" si="31"/>
        <v>0</v>
      </c>
      <c r="AE453" s="78" t="str">
        <f t="shared" si="18"/>
        <v/>
      </c>
      <c r="AF453" s="35" t="str">
        <f t="shared" si="19"/>
        <v/>
      </c>
      <c r="AG453" s="77" t="str">
        <f t="shared" si="20"/>
        <v/>
      </c>
      <c r="AH453" s="77" t="str">
        <f t="shared" si="21"/>
        <v/>
      </c>
      <c r="AI453" s="35">
        <f t="shared" si="22"/>
        <v>0</v>
      </c>
      <c r="AJ453" s="35">
        <f t="shared" si="23"/>
        <v>0</v>
      </c>
      <c r="AK453" s="35">
        <f t="shared" si="24"/>
        <v>0</v>
      </c>
      <c r="AL453" s="35">
        <f t="shared" si="25"/>
        <v>0</v>
      </c>
      <c r="AM453" s="35" t="n"/>
      <c r="AN453" s="44" t="str">
        <f t="shared" si="26"/>
        <v/>
      </c>
      <c r="AO453" s="44" t="str">
        <f t="shared" si="27"/>
        <v/>
      </c>
      <c r="AP453" s="35" t="str">
        <f>IF('DQE marché-cadre'!$D456="","",'DQE marché-cadre'!$D456)</f>
        <v/>
      </c>
      <c r="AQ453" s="35" t="str">
        <f>IF('DQE marché-cadre'!$E456="","",'DQE marché-cadre'!$E456)</f>
        <v/>
      </c>
      <c r="AR453" s="77" t="str">
        <f>DQE!$F456</f>
        <v/>
      </c>
      <c r="AS453" s="77" t="str">
        <f>BPDE!$G456</f>
        <v/>
      </c>
      <c r="AT453" s="35" t="str">
        <f t="shared" si="28"/>
        <v/>
      </c>
    </row>
    <row r="454">
      <c r="A454" s="35" t="str">
        <f>IF(BPU!$A457="","",BPU!$A457)</f>
        <v/>
      </c>
      <c r="B454" s="44" t="str">
        <f>IF(BPU!$B457="","",BPU!$B457)</f>
        <v/>
      </c>
      <c r="C454" s="35" t="str">
        <f>IF(BPU!$C457="","",BPU!$C457)</f>
        <v/>
      </c>
      <c r="D454" s="44" t="str">
        <f>IF(DQE!$D457="","",DQE!$D457)</f>
        <v/>
      </c>
      <c r="E454" s="37" t="str">
        <f>IF(BPU!$D457="","",BPU!$D457)</f>
        <v/>
      </c>
      <c r="F454" s="35" t="str">
        <f t="shared" si="0"/>
        <v/>
      </c>
      <c r="G454" s="44" t="str">
        <f t="shared" si="1"/>
        <v/>
      </c>
      <c r="H454" s="36" t="n"/>
      <c r="I454" s="23" t="n"/>
      <c r="J454" s="36" t="n"/>
      <c r="K454" s="36" t="n"/>
      <c r="L454" s="44" t="str">
        <f t="shared" si="2"/>
        <v/>
      </c>
      <c r="M454" s="35" t="str">
        <f t="shared" si="3"/>
        <v/>
      </c>
      <c r="N454" s="35" t="str">
        <f t="shared" si="4"/>
        <v/>
      </c>
      <c r="O454" s="35" t="str">
        <f t="shared" si="5"/>
        <v/>
      </c>
      <c r="P454" s="35" t="str">
        <f t="shared" si="6"/>
        <v/>
      </c>
      <c r="Q454" s="35" t="str">
        <f t="shared" si="7"/>
        <v/>
      </c>
      <c r="R454" s="35" t="str">
        <f t="shared" si="8"/>
        <v/>
      </c>
      <c r="S454" s="35" t="str">
        <f t="shared" si="9"/>
        <v/>
      </c>
      <c r="T454" s="35" t="str">
        <f t="shared" si="10"/>
        <v/>
      </c>
      <c r="U454" s="35" t="str">
        <f t="shared" si="11"/>
        <v/>
      </c>
      <c r="V454" s="35" t="str">
        <f t="shared" si="12"/>
        <v/>
      </c>
      <c r="W454" s="77" t="str">
        <f t="shared" si="13"/>
        <v/>
      </c>
      <c r="X454" s="35" t="str">
        <f t="shared" si="14"/>
        <v/>
      </c>
      <c r="Y454" s="35" t="str">
        <f t="shared" si="15"/>
        <v/>
      </c>
      <c r="Z454" s="35" t="str">
        <f t="shared" si="16"/>
        <v/>
      </c>
      <c r="AA454" s="35" t="str">
        <f t="shared" si="17"/>
        <v/>
      </c>
      <c r="AB454" s="77">
        <f t="shared" si="29"/>
        <v>6336</v>
      </c>
      <c r="AC454" s="77">
        <f t="shared" si="30"/>
        <v>0</v>
      </c>
      <c r="AD454" s="77">
        <f t="shared" si="31"/>
        <v>0</v>
      </c>
      <c r="AE454" s="78" t="str">
        <f t="shared" si="18"/>
        <v/>
      </c>
      <c r="AF454" s="35" t="str">
        <f t="shared" si="19"/>
        <v/>
      </c>
      <c r="AG454" s="77" t="str">
        <f t="shared" si="20"/>
        <v/>
      </c>
      <c r="AH454" s="77" t="str">
        <f t="shared" si="21"/>
        <v/>
      </c>
      <c r="AI454" s="35">
        <f t="shared" si="22"/>
        <v>0</v>
      </c>
      <c r="AJ454" s="35">
        <f t="shared" si="23"/>
        <v>0</v>
      </c>
      <c r="AK454" s="35">
        <f t="shared" si="24"/>
        <v>0</v>
      </c>
      <c r="AL454" s="35">
        <f t="shared" si="25"/>
        <v>0</v>
      </c>
      <c r="AM454" s="35" t="n"/>
      <c r="AN454" s="44" t="str">
        <f t="shared" si="26"/>
        <v/>
      </c>
      <c r="AO454" s="44" t="str">
        <f t="shared" si="27"/>
        <v/>
      </c>
      <c r="AP454" s="35" t="str">
        <f>IF('DQE marché-cadre'!$D457="","",'DQE marché-cadre'!$D457)</f>
        <v/>
      </c>
      <c r="AQ454" s="35" t="str">
        <f>IF('DQE marché-cadre'!$E457="","",'DQE marché-cadre'!$E457)</f>
        <v/>
      </c>
      <c r="AR454" s="77" t="str">
        <f>DQE!$F457</f>
        <v/>
      </c>
      <c r="AS454" s="77" t="str">
        <f>BPDE!$G457</f>
        <v/>
      </c>
      <c r="AT454" s="35" t="str">
        <f t="shared" si="28"/>
        <v/>
      </c>
    </row>
    <row r="455">
      <c r="A455" s="35" t="str">
        <f>IF(BPU!$A458="","",BPU!$A458)</f>
        <v/>
      </c>
      <c r="B455" s="44" t="str">
        <f>IF(BPU!$B458="","",BPU!$B458)</f>
        <v/>
      </c>
      <c r="C455" s="35" t="str">
        <f>IF(BPU!$C458="","",BPU!$C458)</f>
        <v/>
      </c>
      <c r="D455" s="44" t="str">
        <f>IF(DQE!$D458="","",DQE!$D458)</f>
        <v/>
      </c>
      <c r="E455" s="37" t="str">
        <f>IF(BPU!$D458="","",BPU!$D458)</f>
        <v/>
      </c>
      <c r="F455" s="35" t="str">
        <f t="shared" si="0"/>
        <v/>
      </c>
      <c r="G455" s="44" t="str">
        <f t="shared" si="1"/>
        <v/>
      </c>
      <c r="H455" s="36" t="n"/>
      <c r="I455" s="23" t="n"/>
      <c r="J455" s="36" t="n"/>
      <c r="K455" s="36" t="n"/>
      <c r="L455" s="44" t="str">
        <f t="shared" si="2"/>
        <v/>
      </c>
      <c r="M455" s="35" t="str">
        <f t="shared" si="3"/>
        <v/>
      </c>
      <c r="N455" s="35" t="str">
        <f t="shared" si="4"/>
        <v/>
      </c>
      <c r="O455" s="35" t="str">
        <f t="shared" si="5"/>
        <v/>
      </c>
      <c r="P455" s="35" t="str">
        <f t="shared" si="6"/>
        <v/>
      </c>
      <c r="Q455" s="35" t="str">
        <f t="shared" si="7"/>
        <v/>
      </c>
      <c r="R455" s="35" t="str">
        <f t="shared" si="8"/>
        <v/>
      </c>
      <c r="S455" s="35" t="str">
        <f t="shared" si="9"/>
        <v/>
      </c>
      <c r="T455" s="35" t="str">
        <f t="shared" si="10"/>
        <v/>
      </c>
      <c r="U455" s="35" t="str">
        <f t="shared" si="11"/>
        <v/>
      </c>
      <c r="V455" s="35" t="str">
        <f t="shared" si="12"/>
        <v/>
      </c>
      <c r="W455" s="77" t="str">
        <f t="shared" si="13"/>
        <v/>
      </c>
      <c r="X455" s="35" t="str">
        <f t="shared" si="14"/>
        <v/>
      </c>
      <c r="Y455" s="35" t="str">
        <f t="shared" si="15"/>
        <v/>
      </c>
      <c r="Z455" s="35" t="str">
        <f t="shared" si="16"/>
        <v/>
      </c>
      <c r="AA455" s="35" t="str">
        <f t="shared" si="17"/>
        <v/>
      </c>
      <c r="AB455" s="77">
        <f t="shared" si="29"/>
        <v>6336</v>
      </c>
      <c r="AC455" s="77">
        <f t="shared" si="30"/>
        <v>0</v>
      </c>
      <c r="AD455" s="77">
        <f t="shared" si="31"/>
        <v>0</v>
      </c>
      <c r="AE455" s="78" t="str">
        <f t="shared" si="18"/>
        <v/>
      </c>
      <c r="AF455" s="35" t="str">
        <f t="shared" si="19"/>
        <v/>
      </c>
      <c r="AG455" s="77" t="str">
        <f t="shared" si="20"/>
        <v/>
      </c>
      <c r="AH455" s="77" t="str">
        <f t="shared" si="21"/>
        <v/>
      </c>
      <c r="AI455" s="35">
        <f t="shared" si="22"/>
        <v>0</v>
      </c>
      <c r="AJ455" s="35">
        <f t="shared" si="23"/>
        <v>0</v>
      </c>
      <c r="AK455" s="35">
        <f t="shared" si="24"/>
        <v>0</v>
      </c>
      <c r="AL455" s="35">
        <f t="shared" si="25"/>
        <v>0</v>
      </c>
      <c r="AM455" s="35" t="n"/>
      <c r="AN455" s="44" t="str">
        <f t="shared" si="26"/>
        <v/>
      </c>
      <c r="AO455" s="44" t="str">
        <f t="shared" si="27"/>
        <v/>
      </c>
      <c r="AP455" s="35" t="str">
        <f>IF('DQE marché-cadre'!$D458="","",'DQE marché-cadre'!$D458)</f>
        <v/>
      </c>
      <c r="AQ455" s="35" t="str">
        <f>IF('DQE marché-cadre'!$E458="","",'DQE marché-cadre'!$E458)</f>
        <v/>
      </c>
      <c r="AR455" s="77" t="str">
        <f>DQE!$F458</f>
        <v/>
      </c>
      <c r="AS455" s="77" t="str">
        <f>BPDE!$G458</f>
        <v/>
      </c>
      <c r="AT455" s="35" t="str">
        <f t="shared" si="28"/>
        <v/>
      </c>
    </row>
    <row r="456">
      <c r="A456" s="35" t="str">
        <f>IF(BPU!$A459="","",BPU!$A459)</f>
        <v/>
      </c>
      <c r="B456" s="44" t="str">
        <f>IF(BPU!$B459="","",BPU!$B459)</f>
        <v/>
      </c>
      <c r="C456" s="35" t="str">
        <f>IF(BPU!$C459="","",BPU!$C459)</f>
        <v/>
      </c>
      <c r="D456" s="44" t="str">
        <f>IF(DQE!$D459="","",DQE!$D459)</f>
        <v/>
      </c>
      <c r="E456" s="37" t="str">
        <f>IF(BPU!$D459="","",BPU!$D459)</f>
        <v/>
      </c>
      <c r="F456" s="35" t="str">
        <f t="shared" si="0"/>
        <v/>
      </c>
      <c r="G456" s="44" t="str">
        <f t="shared" si="1"/>
        <v/>
      </c>
      <c r="H456" s="36" t="n"/>
      <c r="I456" s="23" t="n"/>
      <c r="J456" s="36" t="n"/>
      <c r="K456" s="36" t="n"/>
      <c r="L456" s="44" t="str">
        <f t="shared" si="2"/>
        <v/>
      </c>
      <c r="M456" s="35" t="str">
        <f t="shared" si="3"/>
        <v/>
      </c>
      <c r="N456" s="35" t="str">
        <f t="shared" si="4"/>
        <v/>
      </c>
      <c r="O456" s="35" t="str">
        <f t="shared" si="5"/>
        <v/>
      </c>
      <c r="P456" s="35" t="str">
        <f t="shared" si="6"/>
        <v/>
      </c>
      <c r="Q456" s="35" t="str">
        <f t="shared" si="7"/>
        <v/>
      </c>
      <c r="R456" s="35" t="str">
        <f t="shared" si="8"/>
        <v/>
      </c>
      <c r="S456" s="35" t="str">
        <f t="shared" si="9"/>
        <v/>
      </c>
      <c r="T456" s="35" t="str">
        <f t="shared" si="10"/>
        <v/>
      </c>
      <c r="U456" s="35" t="str">
        <f t="shared" si="11"/>
        <v/>
      </c>
      <c r="V456" s="35" t="str">
        <f t="shared" si="12"/>
        <v/>
      </c>
      <c r="W456" s="77" t="str">
        <f t="shared" si="13"/>
        <v/>
      </c>
      <c r="X456" s="35" t="str">
        <f t="shared" si="14"/>
        <v/>
      </c>
      <c r="Y456" s="35" t="str">
        <f t="shared" si="15"/>
        <v/>
      </c>
      <c r="Z456" s="35" t="str">
        <f t="shared" si="16"/>
        <v/>
      </c>
      <c r="AA456" s="35" t="str">
        <f t="shared" si="17"/>
        <v/>
      </c>
      <c r="AB456" s="77">
        <f t="shared" si="29"/>
        <v>6336</v>
      </c>
      <c r="AC456" s="77">
        <f t="shared" si="30"/>
        <v>0</v>
      </c>
      <c r="AD456" s="77">
        <f t="shared" si="31"/>
        <v>0</v>
      </c>
      <c r="AE456" s="78" t="str">
        <f t="shared" si="18"/>
        <v/>
      </c>
      <c r="AF456" s="35" t="str">
        <f t="shared" si="19"/>
        <v/>
      </c>
      <c r="AG456" s="77" t="str">
        <f t="shared" si="20"/>
        <v/>
      </c>
      <c r="AH456" s="77" t="str">
        <f t="shared" si="21"/>
        <v/>
      </c>
      <c r="AI456" s="35">
        <f t="shared" si="22"/>
        <v>0</v>
      </c>
      <c r="AJ456" s="35">
        <f t="shared" si="23"/>
        <v>0</v>
      </c>
      <c r="AK456" s="35">
        <f t="shared" si="24"/>
        <v>0</v>
      </c>
      <c r="AL456" s="35">
        <f t="shared" si="25"/>
        <v>0</v>
      </c>
      <c r="AM456" s="35" t="n"/>
      <c r="AN456" s="44" t="str">
        <f t="shared" si="26"/>
        <v/>
      </c>
      <c r="AO456" s="44" t="str">
        <f t="shared" si="27"/>
        <v/>
      </c>
      <c r="AP456" s="35" t="str">
        <f>IF('DQE marché-cadre'!$D459="","",'DQE marché-cadre'!$D459)</f>
        <v/>
      </c>
      <c r="AQ456" s="35" t="str">
        <f>IF('DQE marché-cadre'!$E459="","",'DQE marché-cadre'!$E459)</f>
        <v/>
      </c>
      <c r="AR456" s="77" t="str">
        <f>DQE!$F459</f>
        <v/>
      </c>
      <c r="AS456" s="77" t="str">
        <f>BPDE!$G459</f>
        <v/>
      </c>
      <c r="AT456" s="35" t="str">
        <f t="shared" si="28"/>
        <v/>
      </c>
    </row>
    <row r="457">
      <c r="A457" s="35" t="str">
        <f>IF(BPU!$A460="","",BPU!$A460)</f>
        <v/>
      </c>
      <c r="B457" s="44" t="str">
        <f>IF(BPU!$B460="","",BPU!$B460)</f>
        <v/>
      </c>
      <c r="C457" s="35" t="str">
        <f>IF(BPU!$C460="","",BPU!$C460)</f>
        <v/>
      </c>
      <c r="D457" s="44" t="str">
        <f>IF(DQE!$D460="","",DQE!$D460)</f>
        <v/>
      </c>
      <c r="E457" s="37" t="str">
        <f>IF(BPU!$D460="","",BPU!$D460)</f>
        <v/>
      </c>
      <c r="F457" s="35" t="str">
        <f t="shared" si="0"/>
        <v/>
      </c>
      <c r="G457" s="44" t="str">
        <f t="shared" si="1"/>
        <v/>
      </c>
      <c r="H457" s="36" t="n"/>
      <c r="I457" s="23" t="n"/>
      <c r="J457" s="36" t="n"/>
      <c r="K457" s="36" t="n"/>
      <c r="L457" s="44" t="str">
        <f t="shared" si="2"/>
        <v/>
      </c>
      <c r="M457" s="35" t="str">
        <f t="shared" si="3"/>
        <v/>
      </c>
      <c r="N457" s="35" t="str">
        <f t="shared" si="4"/>
        <v/>
      </c>
      <c r="O457" s="35" t="str">
        <f t="shared" si="5"/>
        <v/>
      </c>
      <c r="P457" s="35" t="str">
        <f t="shared" si="6"/>
        <v/>
      </c>
      <c r="Q457" s="35" t="str">
        <f t="shared" si="7"/>
        <v/>
      </c>
      <c r="R457" s="35" t="str">
        <f t="shared" si="8"/>
        <v/>
      </c>
      <c r="S457" s="35" t="str">
        <f t="shared" si="9"/>
        <v/>
      </c>
      <c r="T457" s="35" t="str">
        <f t="shared" si="10"/>
        <v/>
      </c>
      <c r="U457" s="35" t="str">
        <f t="shared" si="11"/>
        <v/>
      </c>
      <c r="V457" s="35" t="str">
        <f t="shared" si="12"/>
        <v/>
      </c>
      <c r="W457" s="77" t="str">
        <f t="shared" si="13"/>
        <v/>
      </c>
      <c r="X457" s="35" t="str">
        <f t="shared" si="14"/>
        <v/>
      </c>
      <c r="Y457" s="35" t="str">
        <f t="shared" si="15"/>
        <v/>
      </c>
      <c r="Z457" s="35" t="str">
        <f t="shared" si="16"/>
        <v/>
      </c>
      <c r="AA457" s="35" t="str">
        <f t="shared" si="17"/>
        <v/>
      </c>
      <c r="AB457" s="77">
        <f t="shared" si="29"/>
        <v>6336</v>
      </c>
      <c r="AC457" s="77">
        <f t="shared" si="30"/>
        <v>0</v>
      </c>
      <c r="AD457" s="77">
        <f t="shared" si="31"/>
        <v>0</v>
      </c>
      <c r="AE457" s="78" t="str">
        <f t="shared" si="18"/>
        <v/>
      </c>
      <c r="AF457" s="35" t="str">
        <f t="shared" si="19"/>
        <v/>
      </c>
      <c r="AG457" s="77" t="str">
        <f t="shared" si="20"/>
        <v/>
      </c>
      <c r="AH457" s="77" t="str">
        <f t="shared" si="21"/>
        <v/>
      </c>
      <c r="AI457" s="35">
        <f t="shared" si="22"/>
        <v>0</v>
      </c>
      <c r="AJ457" s="35">
        <f t="shared" si="23"/>
        <v>0</v>
      </c>
      <c r="AK457" s="35">
        <f t="shared" si="24"/>
        <v>0</v>
      </c>
      <c r="AL457" s="35">
        <f t="shared" si="25"/>
        <v>0</v>
      </c>
      <c r="AM457" s="35" t="n"/>
      <c r="AN457" s="44" t="str">
        <f t="shared" si="26"/>
        <v/>
      </c>
      <c r="AO457" s="44" t="str">
        <f t="shared" si="27"/>
        <v/>
      </c>
      <c r="AP457" s="35" t="str">
        <f>IF('DQE marché-cadre'!$D460="","",'DQE marché-cadre'!$D460)</f>
        <v/>
      </c>
      <c r="AQ457" s="35" t="str">
        <f>IF('DQE marché-cadre'!$E460="","",'DQE marché-cadre'!$E460)</f>
        <v/>
      </c>
      <c r="AR457" s="77" t="str">
        <f>DQE!$F460</f>
        <v/>
      </c>
      <c r="AS457" s="77" t="str">
        <f>BPDE!$G460</f>
        <v/>
      </c>
      <c r="AT457" s="35" t="str">
        <f t="shared" si="28"/>
        <v/>
      </c>
    </row>
    <row r="458">
      <c r="A458" s="35" t="str">
        <f>IF(BPU!$A461="","",BPU!$A461)</f>
        <v/>
      </c>
      <c r="B458" s="44" t="str">
        <f>IF(BPU!$B461="","",BPU!$B461)</f>
        <v/>
      </c>
      <c r="C458" s="35" t="str">
        <f>IF(BPU!$C461="","",BPU!$C461)</f>
        <v/>
      </c>
      <c r="D458" s="44" t="str">
        <f>IF(DQE!$D461="","",DQE!$D461)</f>
        <v/>
      </c>
      <c r="E458" s="37" t="str">
        <f>IF(BPU!$D461="","",BPU!$D461)</f>
        <v/>
      </c>
      <c r="F458" s="35" t="str">
        <f t="shared" si="0"/>
        <v/>
      </c>
      <c r="G458" s="44" t="str">
        <f t="shared" si="1"/>
        <v/>
      </c>
      <c r="H458" s="36" t="n"/>
      <c r="I458" s="23" t="n"/>
      <c r="J458" s="36" t="n"/>
      <c r="K458" s="36" t="n"/>
      <c r="L458" s="44" t="str">
        <f t="shared" si="2"/>
        <v/>
      </c>
      <c r="M458" s="35" t="str">
        <f t="shared" si="3"/>
        <v/>
      </c>
      <c r="N458" s="35" t="str">
        <f t="shared" si="4"/>
        <v/>
      </c>
      <c r="O458" s="35" t="str">
        <f t="shared" si="5"/>
        <v/>
      </c>
      <c r="P458" s="35" t="str">
        <f t="shared" si="6"/>
        <v/>
      </c>
      <c r="Q458" s="35" t="str">
        <f t="shared" si="7"/>
        <v/>
      </c>
      <c r="R458" s="35" t="str">
        <f t="shared" si="8"/>
        <v/>
      </c>
      <c r="S458" s="35" t="str">
        <f t="shared" si="9"/>
        <v/>
      </c>
      <c r="T458" s="35" t="str">
        <f t="shared" si="10"/>
        <v/>
      </c>
      <c r="U458" s="35" t="str">
        <f t="shared" si="11"/>
        <v/>
      </c>
      <c r="V458" s="35" t="str">
        <f t="shared" si="12"/>
        <v/>
      </c>
      <c r="W458" s="77" t="str">
        <f t="shared" si="13"/>
        <v/>
      </c>
      <c r="X458" s="35" t="str">
        <f t="shared" si="14"/>
        <v/>
      </c>
      <c r="Y458" s="35" t="str">
        <f t="shared" si="15"/>
        <v/>
      </c>
      <c r="Z458" s="35" t="str">
        <f t="shared" si="16"/>
        <v/>
      </c>
      <c r="AA458" s="35" t="str">
        <f t="shared" si="17"/>
        <v/>
      </c>
      <c r="AB458" s="77">
        <f t="shared" si="29"/>
        <v>6336</v>
      </c>
      <c r="AC458" s="77">
        <f t="shared" si="30"/>
        <v>0</v>
      </c>
      <c r="AD458" s="77">
        <f t="shared" si="31"/>
        <v>0</v>
      </c>
      <c r="AE458" s="78" t="str">
        <f t="shared" si="18"/>
        <v/>
      </c>
      <c r="AF458" s="35" t="str">
        <f t="shared" si="19"/>
        <v/>
      </c>
      <c r="AG458" s="77" t="str">
        <f t="shared" si="20"/>
        <v/>
      </c>
      <c r="AH458" s="77" t="str">
        <f t="shared" si="21"/>
        <v/>
      </c>
      <c r="AI458" s="35">
        <f t="shared" si="22"/>
        <v>0</v>
      </c>
      <c r="AJ458" s="35">
        <f t="shared" si="23"/>
        <v>0</v>
      </c>
      <c r="AK458" s="35">
        <f t="shared" si="24"/>
        <v>0</v>
      </c>
      <c r="AL458" s="35">
        <f t="shared" si="25"/>
        <v>0</v>
      </c>
      <c r="AM458" s="35" t="n"/>
      <c r="AN458" s="44" t="str">
        <f t="shared" si="26"/>
        <v/>
      </c>
      <c r="AO458" s="44" t="str">
        <f t="shared" si="27"/>
        <v/>
      </c>
      <c r="AP458" s="35" t="str">
        <f>IF('DQE marché-cadre'!$D461="","",'DQE marché-cadre'!$D461)</f>
        <v/>
      </c>
      <c r="AQ458" s="35" t="str">
        <f>IF('DQE marché-cadre'!$E461="","",'DQE marché-cadre'!$E461)</f>
        <v/>
      </c>
      <c r="AR458" s="77" t="str">
        <f>DQE!$F461</f>
        <v/>
      </c>
      <c r="AS458" s="77" t="str">
        <f>BPDE!$G461</f>
        <v/>
      </c>
      <c r="AT458" s="35" t="str">
        <f t="shared" si="28"/>
        <v/>
      </c>
    </row>
    <row r="459">
      <c r="A459" s="35" t="str">
        <f>IF(BPU!$A462="","",BPU!$A462)</f>
        <v/>
      </c>
      <c r="B459" s="44" t="str">
        <f>IF(BPU!$B462="","",BPU!$B462)</f>
        <v/>
      </c>
      <c r="C459" s="35" t="str">
        <f>IF(BPU!$C462="","",BPU!$C462)</f>
        <v/>
      </c>
      <c r="D459" s="44" t="str">
        <f>IF(DQE!$D462="","",DQE!$D462)</f>
        <v/>
      </c>
      <c r="E459" s="37" t="str">
        <f>IF(BPU!$D462="","",BPU!$D462)</f>
        <v/>
      </c>
      <c r="F459" s="35" t="str">
        <f t="shared" si="0"/>
        <v/>
      </c>
      <c r="G459" s="44" t="str">
        <f t="shared" si="1"/>
        <v/>
      </c>
      <c r="H459" s="36" t="n"/>
      <c r="I459" s="23" t="n"/>
      <c r="J459" s="36" t="n"/>
      <c r="K459" s="36" t="n"/>
      <c r="L459" s="44" t="str">
        <f t="shared" si="2"/>
        <v/>
      </c>
      <c r="M459" s="35" t="str">
        <f t="shared" si="3"/>
        <v/>
      </c>
      <c r="N459" s="35" t="str">
        <f t="shared" si="4"/>
        <v/>
      </c>
      <c r="O459" s="35" t="str">
        <f t="shared" si="5"/>
        <v/>
      </c>
      <c r="P459" s="35" t="str">
        <f t="shared" si="6"/>
        <v/>
      </c>
      <c r="Q459" s="35" t="str">
        <f t="shared" si="7"/>
        <v/>
      </c>
      <c r="R459" s="35" t="str">
        <f t="shared" si="8"/>
        <v/>
      </c>
      <c r="S459" s="35" t="str">
        <f t="shared" si="9"/>
        <v/>
      </c>
      <c r="T459" s="35" t="str">
        <f t="shared" si="10"/>
        <v/>
      </c>
      <c r="U459" s="35" t="str">
        <f t="shared" si="11"/>
        <v/>
      </c>
      <c r="V459" s="35" t="str">
        <f t="shared" si="12"/>
        <v/>
      </c>
      <c r="W459" s="77" t="str">
        <f t="shared" si="13"/>
        <v/>
      </c>
      <c r="X459" s="35" t="str">
        <f t="shared" si="14"/>
        <v/>
      </c>
      <c r="Y459" s="35" t="str">
        <f t="shared" si="15"/>
        <v/>
      </c>
      <c r="Z459" s="35" t="str">
        <f t="shared" si="16"/>
        <v/>
      </c>
      <c r="AA459" s="35" t="str">
        <f t="shared" si="17"/>
        <v/>
      </c>
      <c r="AB459" s="77">
        <f t="shared" si="29"/>
        <v>6336</v>
      </c>
      <c r="AC459" s="77">
        <f t="shared" si="30"/>
        <v>0</v>
      </c>
      <c r="AD459" s="77">
        <f t="shared" si="31"/>
        <v>0</v>
      </c>
      <c r="AE459" s="78" t="str">
        <f t="shared" si="18"/>
        <v/>
      </c>
      <c r="AF459" s="35" t="str">
        <f t="shared" si="19"/>
        <v/>
      </c>
      <c r="AG459" s="77" t="str">
        <f t="shared" si="20"/>
        <v/>
      </c>
      <c r="AH459" s="77" t="str">
        <f t="shared" si="21"/>
        <v/>
      </c>
      <c r="AI459" s="35">
        <f t="shared" si="22"/>
        <v>0</v>
      </c>
      <c r="AJ459" s="35">
        <f t="shared" si="23"/>
        <v>0</v>
      </c>
      <c r="AK459" s="35">
        <f t="shared" si="24"/>
        <v>0</v>
      </c>
      <c r="AL459" s="35">
        <f t="shared" si="25"/>
        <v>0</v>
      </c>
      <c r="AM459" s="35" t="n"/>
      <c r="AN459" s="44" t="str">
        <f t="shared" si="26"/>
        <v/>
      </c>
      <c r="AO459" s="44" t="str">
        <f t="shared" si="27"/>
        <v/>
      </c>
      <c r="AP459" s="35" t="str">
        <f>IF('DQE marché-cadre'!$D462="","",'DQE marché-cadre'!$D462)</f>
        <v/>
      </c>
      <c r="AQ459" s="35" t="str">
        <f>IF('DQE marché-cadre'!$E462="","",'DQE marché-cadre'!$E462)</f>
        <v/>
      </c>
      <c r="AR459" s="77" t="str">
        <f>DQE!$F462</f>
        <v/>
      </c>
      <c r="AS459" s="77" t="str">
        <f>BPDE!$G462</f>
        <v/>
      </c>
      <c r="AT459" s="35" t="str">
        <f t="shared" si="28"/>
        <v/>
      </c>
    </row>
    <row r="460">
      <c r="A460" s="35" t="str">
        <f>IF(BPU!$A463="","",BPU!$A463)</f>
        <v/>
      </c>
      <c r="B460" s="44" t="str">
        <f>IF(BPU!$B463="","",BPU!$B463)</f>
        <v/>
      </c>
      <c r="C460" s="35" t="str">
        <f>IF(BPU!$C463="","",BPU!$C463)</f>
        <v/>
      </c>
      <c r="D460" s="44" t="str">
        <f>IF(DQE!$D463="","",DQE!$D463)</f>
        <v/>
      </c>
      <c r="E460" s="37" t="str">
        <f>IF(BPU!$D463="","",BPU!$D463)</f>
        <v/>
      </c>
      <c r="F460" s="35" t="str">
        <f t="shared" si="0"/>
        <v/>
      </c>
      <c r="G460" s="44" t="str">
        <f t="shared" si="1"/>
        <v/>
      </c>
      <c r="H460" s="36" t="n"/>
      <c r="I460" s="23" t="n"/>
      <c r="J460" s="36" t="n"/>
      <c r="K460" s="36" t="n"/>
      <c r="L460" s="44" t="str">
        <f t="shared" si="2"/>
        <v/>
      </c>
      <c r="M460" s="35" t="str">
        <f t="shared" si="3"/>
        <v/>
      </c>
      <c r="N460" s="35" t="str">
        <f t="shared" si="4"/>
        <v/>
      </c>
      <c r="O460" s="35" t="str">
        <f t="shared" si="5"/>
        <v/>
      </c>
      <c r="P460" s="35" t="str">
        <f t="shared" si="6"/>
        <v/>
      </c>
      <c r="Q460" s="35" t="str">
        <f t="shared" si="7"/>
        <v/>
      </c>
      <c r="R460" s="35" t="str">
        <f t="shared" si="8"/>
        <v/>
      </c>
      <c r="S460" s="35" t="str">
        <f t="shared" si="9"/>
        <v/>
      </c>
      <c r="T460" s="35" t="str">
        <f t="shared" si="10"/>
        <v/>
      </c>
      <c r="U460" s="35" t="str">
        <f t="shared" si="11"/>
        <v/>
      </c>
      <c r="V460" s="35" t="str">
        <f t="shared" si="12"/>
        <v/>
      </c>
      <c r="W460" s="77" t="str">
        <f t="shared" si="13"/>
        <v/>
      </c>
      <c r="X460" s="35" t="str">
        <f t="shared" si="14"/>
        <v/>
      </c>
      <c r="Y460" s="35" t="str">
        <f t="shared" si="15"/>
        <v/>
      </c>
      <c r="Z460" s="35" t="str">
        <f t="shared" si="16"/>
        <v/>
      </c>
      <c r="AA460" s="35" t="str">
        <f t="shared" si="17"/>
        <v/>
      </c>
      <c r="AB460" s="77">
        <f t="shared" si="29"/>
        <v>6336</v>
      </c>
      <c r="AC460" s="77">
        <f t="shared" si="30"/>
        <v>0</v>
      </c>
      <c r="AD460" s="77">
        <f t="shared" si="31"/>
        <v>0</v>
      </c>
      <c r="AE460" s="78" t="str">
        <f t="shared" si="18"/>
        <v/>
      </c>
      <c r="AF460" s="35" t="str">
        <f t="shared" si="19"/>
        <v/>
      </c>
      <c r="AG460" s="77" t="str">
        <f t="shared" si="20"/>
        <v/>
      </c>
      <c r="AH460" s="77" t="str">
        <f t="shared" si="21"/>
        <v/>
      </c>
      <c r="AI460" s="35">
        <f t="shared" si="22"/>
        <v>0</v>
      </c>
      <c r="AJ460" s="35">
        <f t="shared" si="23"/>
        <v>0</v>
      </c>
      <c r="AK460" s="35">
        <f t="shared" si="24"/>
        <v>0</v>
      </c>
      <c r="AL460" s="35">
        <f t="shared" si="25"/>
        <v>0</v>
      </c>
      <c r="AM460" s="35" t="n"/>
      <c r="AN460" s="44" t="str">
        <f t="shared" si="26"/>
        <v/>
      </c>
      <c r="AO460" s="44" t="str">
        <f t="shared" si="27"/>
        <v/>
      </c>
      <c r="AP460" s="35" t="str">
        <f>IF('DQE marché-cadre'!$D463="","",'DQE marché-cadre'!$D463)</f>
        <v/>
      </c>
      <c r="AQ460" s="35" t="str">
        <f>IF('DQE marché-cadre'!$E463="","",'DQE marché-cadre'!$E463)</f>
        <v/>
      </c>
      <c r="AR460" s="77" t="str">
        <f>DQE!$F463</f>
        <v/>
      </c>
      <c r="AS460" s="77" t="str">
        <f>BPDE!$G463</f>
        <v/>
      </c>
      <c r="AT460" s="35" t="str">
        <f t="shared" si="28"/>
        <v/>
      </c>
    </row>
    <row r="461">
      <c r="A461" s="35" t="str">
        <f>IF(BPU!$A464="","",BPU!$A464)</f>
        <v/>
      </c>
      <c r="B461" s="44" t="str">
        <f>IF(BPU!$B464="","",BPU!$B464)</f>
        <v/>
      </c>
      <c r="C461" s="35" t="str">
        <f>IF(BPU!$C464="","",BPU!$C464)</f>
        <v/>
      </c>
      <c r="D461" s="44" t="str">
        <f>IF(DQE!$D464="","",DQE!$D464)</f>
        <v/>
      </c>
      <c r="E461" s="37" t="str">
        <f>IF(BPU!$D464="","",BPU!$D464)</f>
        <v/>
      </c>
      <c r="F461" s="35" t="str">
        <f t="shared" si="0"/>
        <v/>
      </c>
      <c r="G461" s="44" t="str">
        <f t="shared" si="1"/>
        <v/>
      </c>
      <c r="H461" s="36" t="n"/>
      <c r="I461" s="23" t="n"/>
      <c r="J461" s="36" t="n"/>
      <c r="K461" s="36" t="n"/>
      <c r="L461" s="44" t="str">
        <f t="shared" si="2"/>
        <v/>
      </c>
      <c r="M461" s="35" t="str">
        <f t="shared" si="3"/>
        <v/>
      </c>
      <c r="N461" s="35" t="str">
        <f t="shared" si="4"/>
        <v/>
      </c>
      <c r="O461" s="35" t="str">
        <f t="shared" si="5"/>
        <v/>
      </c>
      <c r="P461" s="35" t="str">
        <f t="shared" si="6"/>
        <v/>
      </c>
      <c r="Q461" s="35" t="str">
        <f t="shared" si="7"/>
        <v/>
      </c>
      <c r="R461" s="35" t="str">
        <f t="shared" si="8"/>
        <v/>
      </c>
      <c r="S461" s="35" t="str">
        <f t="shared" si="9"/>
        <v/>
      </c>
      <c r="T461" s="35" t="str">
        <f t="shared" si="10"/>
        <v/>
      </c>
      <c r="U461" s="35" t="str">
        <f t="shared" si="11"/>
        <v/>
      </c>
      <c r="V461" s="35" t="str">
        <f t="shared" si="12"/>
        <v/>
      </c>
      <c r="W461" s="77" t="str">
        <f t="shared" si="13"/>
        <v/>
      </c>
      <c r="X461" s="35" t="str">
        <f t="shared" si="14"/>
        <v/>
      </c>
      <c r="Y461" s="35" t="str">
        <f t="shared" si="15"/>
        <v/>
      </c>
      <c r="Z461" s="35" t="str">
        <f t="shared" si="16"/>
        <v/>
      </c>
      <c r="AA461" s="35" t="str">
        <f t="shared" si="17"/>
        <v/>
      </c>
      <c r="AB461" s="77">
        <f t="shared" si="29"/>
        <v>6336</v>
      </c>
      <c r="AC461" s="77">
        <f t="shared" si="30"/>
        <v>0</v>
      </c>
      <c r="AD461" s="77">
        <f t="shared" si="31"/>
        <v>0</v>
      </c>
      <c r="AE461" s="78" t="str">
        <f t="shared" si="18"/>
        <v/>
      </c>
      <c r="AF461" s="35" t="str">
        <f t="shared" si="19"/>
        <v/>
      </c>
      <c r="AG461" s="77" t="str">
        <f t="shared" si="20"/>
        <v/>
      </c>
      <c r="AH461" s="77" t="str">
        <f t="shared" si="21"/>
        <v/>
      </c>
      <c r="AI461" s="35">
        <f t="shared" si="22"/>
        <v>0</v>
      </c>
      <c r="AJ461" s="35">
        <f t="shared" si="23"/>
        <v>0</v>
      </c>
      <c r="AK461" s="35">
        <f t="shared" si="24"/>
        <v>0</v>
      </c>
      <c r="AL461" s="35">
        <f t="shared" si="25"/>
        <v>0</v>
      </c>
      <c r="AM461" s="35" t="n"/>
      <c r="AN461" s="44" t="str">
        <f t="shared" si="26"/>
        <v/>
      </c>
      <c r="AO461" s="44" t="str">
        <f t="shared" si="27"/>
        <v/>
      </c>
      <c r="AP461" s="35" t="str">
        <f>IF('DQE marché-cadre'!$D464="","",'DQE marché-cadre'!$D464)</f>
        <v/>
      </c>
      <c r="AQ461" s="35" t="str">
        <f>IF('DQE marché-cadre'!$E464="","",'DQE marché-cadre'!$E464)</f>
        <v/>
      </c>
      <c r="AR461" s="77" t="str">
        <f>DQE!$F464</f>
        <v/>
      </c>
      <c r="AS461" s="77" t="str">
        <f>BPDE!$G464</f>
        <v/>
      </c>
      <c r="AT461" s="35" t="str">
        <f t="shared" si="28"/>
        <v/>
      </c>
    </row>
    <row r="462">
      <c r="A462" s="35" t="str">
        <f>IF(BPU!$A465="","",BPU!$A465)</f>
        <v/>
      </c>
      <c r="B462" s="44" t="str">
        <f>IF(BPU!$B465="","",BPU!$B465)</f>
        <v/>
      </c>
      <c r="C462" s="35" t="str">
        <f>IF(BPU!$C465="","",BPU!$C465)</f>
        <v/>
      </c>
      <c r="D462" s="44" t="str">
        <f>IF(DQE!$D465="","",DQE!$D465)</f>
        <v/>
      </c>
      <c r="E462" s="37" t="str">
        <f>IF(BPU!$D465="","",BPU!$D465)</f>
        <v/>
      </c>
      <c r="F462" s="35" t="str">
        <f t="shared" si="0"/>
        <v/>
      </c>
      <c r="G462" s="44" t="str">
        <f t="shared" si="1"/>
        <v/>
      </c>
      <c r="H462" s="36" t="n"/>
      <c r="I462" s="23" t="n"/>
      <c r="J462" s="36" t="n"/>
      <c r="K462" s="36" t="n"/>
      <c r="L462" s="44" t="str">
        <f t="shared" si="2"/>
        <v/>
      </c>
      <c r="M462" s="35" t="str">
        <f t="shared" si="3"/>
        <v/>
      </c>
      <c r="N462" s="35" t="str">
        <f t="shared" si="4"/>
        <v/>
      </c>
      <c r="O462" s="35" t="str">
        <f t="shared" si="5"/>
        <v/>
      </c>
      <c r="P462" s="35" t="str">
        <f t="shared" si="6"/>
        <v/>
      </c>
      <c r="Q462" s="35" t="str">
        <f t="shared" si="7"/>
        <v/>
      </c>
      <c r="R462" s="35" t="str">
        <f t="shared" si="8"/>
        <v/>
      </c>
      <c r="S462" s="35" t="str">
        <f t="shared" si="9"/>
        <v/>
      </c>
      <c r="T462" s="35" t="str">
        <f t="shared" si="10"/>
        <v/>
      </c>
      <c r="U462" s="35" t="str">
        <f t="shared" si="11"/>
        <v/>
      </c>
      <c r="V462" s="35" t="str">
        <f t="shared" si="12"/>
        <v/>
      </c>
      <c r="W462" s="77" t="str">
        <f t="shared" si="13"/>
        <v/>
      </c>
      <c r="X462" s="35" t="str">
        <f t="shared" si="14"/>
        <v/>
      </c>
      <c r="Y462" s="35" t="str">
        <f t="shared" si="15"/>
        <v/>
      </c>
      <c r="Z462" s="35" t="str">
        <f t="shared" si="16"/>
        <v/>
      </c>
      <c r="AA462" s="35" t="str">
        <f t="shared" si="17"/>
        <v/>
      </c>
      <c r="AB462" s="77">
        <f t="shared" si="29"/>
        <v>6336</v>
      </c>
      <c r="AC462" s="77">
        <f t="shared" si="30"/>
        <v>0</v>
      </c>
      <c r="AD462" s="77">
        <f t="shared" si="31"/>
        <v>0</v>
      </c>
      <c r="AE462" s="78" t="str">
        <f t="shared" si="18"/>
        <v/>
      </c>
      <c r="AF462" s="35" t="str">
        <f t="shared" si="19"/>
        <v/>
      </c>
      <c r="AG462" s="77" t="str">
        <f t="shared" si="20"/>
        <v/>
      </c>
      <c r="AH462" s="77" t="str">
        <f t="shared" si="21"/>
        <v/>
      </c>
      <c r="AI462" s="35">
        <f t="shared" si="22"/>
        <v>0</v>
      </c>
      <c r="AJ462" s="35">
        <f t="shared" si="23"/>
        <v>0</v>
      </c>
      <c r="AK462" s="35">
        <f t="shared" si="24"/>
        <v>0</v>
      </c>
      <c r="AL462" s="35">
        <f t="shared" si="25"/>
        <v>0</v>
      </c>
      <c r="AM462" s="35" t="n"/>
      <c r="AN462" s="44" t="str">
        <f t="shared" si="26"/>
        <v/>
      </c>
      <c r="AO462" s="44" t="str">
        <f t="shared" si="27"/>
        <v/>
      </c>
      <c r="AP462" s="35" t="str">
        <f>IF('DQE marché-cadre'!$D465="","",'DQE marché-cadre'!$D465)</f>
        <v/>
      </c>
      <c r="AQ462" s="35" t="str">
        <f>IF('DQE marché-cadre'!$E465="","",'DQE marché-cadre'!$E465)</f>
        <v/>
      </c>
      <c r="AR462" s="77" t="str">
        <f>DQE!$F465</f>
        <v/>
      </c>
      <c r="AS462" s="77" t="str">
        <f>BPDE!$G465</f>
        <v/>
      </c>
      <c r="AT462" s="35" t="str">
        <f t="shared" si="28"/>
        <v/>
      </c>
    </row>
    <row r="463">
      <c r="A463" s="35" t="str">
        <f>IF(BPU!$A466="","",BPU!$A466)</f>
        <v/>
      </c>
      <c r="B463" s="44" t="str">
        <f>IF(BPU!$B466="","",BPU!$B466)</f>
        <v/>
      </c>
      <c r="C463" s="35" t="str">
        <f>IF(BPU!$C466="","",BPU!$C466)</f>
        <v/>
      </c>
      <c r="D463" s="44" t="str">
        <f>IF(DQE!$D466="","",DQE!$D466)</f>
        <v/>
      </c>
      <c r="E463" s="37" t="str">
        <f>IF(BPU!$D466="","",BPU!$D466)</f>
        <v/>
      </c>
      <c r="F463" s="35" t="str">
        <f t="shared" si="0"/>
        <v/>
      </c>
      <c r="G463" s="44" t="str">
        <f t="shared" si="1"/>
        <v/>
      </c>
      <c r="H463" s="36" t="n"/>
      <c r="I463" s="23" t="n"/>
      <c r="J463" s="36" t="n"/>
      <c r="K463" s="36" t="n"/>
      <c r="L463" s="44" t="str">
        <f t="shared" si="2"/>
        <v/>
      </c>
      <c r="M463" s="35" t="str">
        <f t="shared" si="3"/>
        <v/>
      </c>
      <c r="N463" s="35" t="str">
        <f t="shared" si="4"/>
        <v/>
      </c>
      <c r="O463" s="35" t="str">
        <f t="shared" si="5"/>
        <v/>
      </c>
      <c r="P463" s="35" t="str">
        <f t="shared" si="6"/>
        <v/>
      </c>
      <c r="Q463" s="35" t="str">
        <f t="shared" si="7"/>
        <v/>
      </c>
      <c r="R463" s="35" t="str">
        <f t="shared" si="8"/>
        <v/>
      </c>
      <c r="S463" s="35" t="str">
        <f t="shared" si="9"/>
        <v/>
      </c>
      <c r="T463" s="35" t="str">
        <f t="shared" si="10"/>
        <v/>
      </c>
      <c r="U463" s="35" t="str">
        <f t="shared" si="11"/>
        <v/>
      </c>
      <c r="V463" s="35" t="str">
        <f t="shared" si="12"/>
        <v/>
      </c>
      <c r="W463" s="77" t="str">
        <f t="shared" si="13"/>
        <v/>
      </c>
      <c r="X463" s="35" t="str">
        <f t="shared" si="14"/>
        <v/>
      </c>
      <c r="Y463" s="35" t="str">
        <f t="shared" si="15"/>
        <v/>
      </c>
      <c r="Z463" s="35" t="str">
        <f t="shared" si="16"/>
        <v/>
      </c>
      <c r="AA463" s="35" t="str">
        <f t="shared" si="17"/>
        <v/>
      </c>
      <c r="AB463" s="77">
        <f t="shared" si="29"/>
        <v>6336</v>
      </c>
      <c r="AC463" s="77">
        <f t="shared" si="30"/>
        <v>0</v>
      </c>
      <c r="AD463" s="77">
        <f t="shared" si="31"/>
        <v>0</v>
      </c>
      <c r="AE463" s="78" t="str">
        <f t="shared" si="18"/>
        <v/>
      </c>
      <c r="AF463" s="35" t="str">
        <f t="shared" si="19"/>
        <v/>
      </c>
      <c r="AG463" s="77" t="str">
        <f t="shared" si="20"/>
        <v/>
      </c>
      <c r="AH463" s="77" t="str">
        <f t="shared" si="21"/>
        <v/>
      </c>
      <c r="AI463" s="35">
        <f t="shared" si="22"/>
        <v>0</v>
      </c>
      <c r="AJ463" s="35">
        <f t="shared" si="23"/>
        <v>0</v>
      </c>
      <c r="AK463" s="35">
        <f t="shared" si="24"/>
        <v>0</v>
      </c>
      <c r="AL463" s="35">
        <f t="shared" si="25"/>
        <v>0</v>
      </c>
      <c r="AM463" s="35" t="n"/>
      <c r="AN463" s="44" t="str">
        <f t="shared" si="26"/>
        <v/>
      </c>
      <c r="AO463" s="44" t="str">
        <f t="shared" si="27"/>
        <v/>
      </c>
      <c r="AP463" s="35" t="str">
        <f>IF('DQE marché-cadre'!$D466="","",'DQE marché-cadre'!$D466)</f>
        <v/>
      </c>
      <c r="AQ463" s="35" t="str">
        <f>IF('DQE marché-cadre'!$E466="","",'DQE marché-cadre'!$E466)</f>
        <v/>
      </c>
      <c r="AR463" s="77" t="str">
        <f>DQE!$F466</f>
        <v/>
      </c>
      <c r="AS463" s="77" t="str">
        <f>BPDE!$G466</f>
        <v/>
      </c>
      <c r="AT463" s="35" t="str">
        <f t="shared" si="28"/>
        <v/>
      </c>
    </row>
    <row r="464">
      <c r="A464" s="35" t="str">
        <f>IF(BPU!$A467="","",BPU!$A467)</f>
        <v/>
      </c>
      <c r="B464" s="44" t="str">
        <f>IF(BPU!$B467="","",BPU!$B467)</f>
        <v/>
      </c>
      <c r="C464" s="35" t="str">
        <f>IF(BPU!$C467="","",BPU!$C467)</f>
        <v/>
      </c>
      <c r="D464" s="44" t="str">
        <f>IF(DQE!$D467="","",DQE!$D467)</f>
        <v/>
      </c>
      <c r="E464" s="37" t="str">
        <f>IF(BPU!$D467="","",BPU!$D467)</f>
        <v/>
      </c>
      <c r="F464" s="35" t="str">
        <f t="shared" si="0"/>
        <v/>
      </c>
      <c r="G464" s="44" t="str">
        <f t="shared" si="1"/>
        <v/>
      </c>
      <c r="H464" s="36" t="n"/>
      <c r="I464" s="23" t="n"/>
      <c r="J464" s="36" t="n"/>
      <c r="K464" s="36" t="n"/>
      <c r="L464" s="44" t="str">
        <f t="shared" si="2"/>
        <v/>
      </c>
      <c r="M464" s="35" t="str">
        <f t="shared" si="3"/>
        <v/>
      </c>
      <c r="N464" s="35" t="str">
        <f t="shared" si="4"/>
        <v/>
      </c>
      <c r="O464" s="35" t="str">
        <f t="shared" si="5"/>
        <v/>
      </c>
      <c r="P464" s="35" t="str">
        <f t="shared" si="6"/>
        <v/>
      </c>
      <c r="Q464" s="35" t="str">
        <f t="shared" si="7"/>
        <v/>
      </c>
      <c r="R464" s="35" t="str">
        <f t="shared" si="8"/>
        <v/>
      </c>
      <c r="S464" s="35" t="str">
        <f t="shared" si="9"/>
        <v/>
      </c>
      <c r="T464" s="35" t="str">
        <f t="shared" si="10"/>
        <v/>
      </c>
      <c r="U464" s="35" t="str">
        <f t="shared" si="11"/>
        <v/>
      </c>
      <c r="V464" s="35" t="str">
        <f t="shared" si="12"/>
        <v/>
      </c>
      <c r="W464" s="77" t="str">
        <f t="shared" si="13"/>
        <v/>
      </c>
      <c r="X464" s="35" t="str">
        <f t="shared" si="14"/>
        <v/>
      </c>
      <c r="Y464" s="35" t="str">
        <f t="shared" si="15"/>
        <v/>
      </c>
      <c r="Z464" s="35" t="str">
        <f t="shared" si="16"/>
        <v/>
      </c>
      <c r="AA464" s="35" t="str">
        <f t="shared" si="17"/>
        <v/>
      </c>
      <c r="AB464" s="77">
        <f t="shared" si="29"/>
        <v>6336</v>
      </c>
      <c r="AC464" s="77">
        <f t="shared" si="30"/>
        <v>0</v>
      </c>
      <c r="AD464" s="77">
        <f t="shared" si="31"/>
        <v>0</v>
      </c>
      <c r="AE464" s="78" t="str">
        <f t="shared" si="18"/>
        <v/>
      </c>
      <c r="AF464" s="35" t="str">
        <f t="shared" si="19"/>
        <v/>
      </c>
      <c r="AG464" s="77" t="str">
        <f t="shared" si="20"/>
        <v/>
      </c>
      <c r="AH464" s="77" t="str">
        <f t="shared" si="21"/>
        <v/>
      </c>
      <c r="AI464" s="35">
        <f t="shared" si="22"/>
        <v>0</v>
      </c>
      <c r="AJ464" s="35">
        <f t="shared" si="23"/>
        <v>0</v>
      </c>
      <c r="AK464" s="35">
        <f t="shared" si="24"/>
        <v>0</v>
      </c>
      <c r="AL464" s="35">
        <f t="shared" si="25"/>
        <v>0</v>
      </c>
      <c r="AM464" s="35" t="n"/>
      <c r="AN464" s="44" t="str">
        <f t="shared" si="26"/>
        <v/>
      </c>
      <c r="AO464" s="44" t="str">
        <f t="shared" si="27"/>
        <v/>
      </c>
      <c r="AP464" s="35" t="str">
        <f>IF('DQE marché-cadre'!$D467="","",'DQE marché-cadre'!$D467)</f>
        <v/>
      </c>
      <c r="AQ464" s="35" t="str">
        <f>IF('DQE marché-cadre'!$E467="","",'DQE marché-cadre'!$E467)</f>
        <v/>
      </c>
      <c r="AR464" s="77" t="str">
        <f>DQE!$F467</f>
        <v/>
      </c>
      <c r="AS464" s="77" t="str">
        <f>BPDE!$G467</f>
        <v/>
      </c>
      <c r="AT464" s="35" t="str">
        <f t="shared" si="28"/>
        <v/>
      </c>
    </row>
    <row r="465">
      <c r="A465" s="35" t="str">
        <f>IF(BPU!$A468="","",BPU!$A468)</f>
        <v/>
      </c>
      <c r="B465" s="44" t="str">
        <f>IF(BPU!$B468="","",BPU!$B468)</f>
        <v/>
      </c>
      <c r="C465" s="35" t="str">
        <f>IF(BPU!$C468="","",BPU!$C468)</f>
        <v/>
      </c>
      <c r="D465" s="44" t="str">
        <f>IF(DQE!$D468="","",DQE!$D468)</f>
        <v/>
      </c>
      <c r="E465" s="37" t="str">
        <f>IF(BPU!$D468="","",BPU!$D468)</f>
        <v/>
      </c>
      <c r="F465" s="35" t="str">
        <f t="shared" si="0"/>
        <v/>
      </c>
      <c r="G465" s="44" t="str">
        <f t="shared" si="1"/>
        <v/>
      </c>
      <c r="H465" s="36" t="n"/>
      <c r="I465" s="23" t="n"/>
      <c r="J465" s="36" t="n"/>
      <c r="K465" s="36" t="n"/>
      <c r="L465" s="44" t="str">
        <f t="shared" si="2"/>
        <v/>
      </c>
      <c r="M465" s="35" t="str">
        <f t="shared" si="3"/>
        <v/>
      </c>
      <c r="N465" s="35" t="str">
        <f t="shared" si="4"/>
        <v/>
      </c>
      <c r="O465" s="35" t="str">
        <f t="shared" si="5"/>
        <v/>
      </c>
      <c r="P465" s="35" t="str">
        <f t="shared" si="6"/>
        <v/>
      </c>
      <c r="Q465" s="35" t="str">
        <f t="shared" si="7"/>
        <v/>
      </c>
      <c r="R465" s="35" t="str">
        <f t="shared" si="8"/>
        <v/>
      </c>
      <c r="S465" s="35" t="str">
        <f t="shared" si="9"/>
        <v/>
      </c>
      <c r="T465" s="35" t="str">
        <f t="shared" si="10"/>
        <v/>
      </c>
      <c r="U465" s="35" t="str">
        <f t="shared" si="11"/>
        <v/>
      </c>
      <c r="V465" s="35" t="str">
        <f t="shared" si="12"/>
        <v/>
      </c>
      <c r="W465" s="77" t="str">
        <f t="shared" si="13"/>
        <v/>
      </c>
      <c r="X465" s="35" t="str">
        <f t="shared" si="14"/>
        <v/>
      </c>
      <c r="Y465" s="35" t="str">
        <f t="shared" si="15"/>
        <v/>
      </c>
      <c r="Z465" s="35" t="str">
        <f t="shared" si="16"/>
        <v/>
      </c>
      <c r="AA465" s="35" t="str">
        <f t="shared" si="17"/>
        <v/>
      </c>
      <c r="AB465" s="77">
        <f t="shared" si="29"/>
        <v>6336</v>
      </c>
      <c r="AC465" s="77">
        <f t="shared" si="30"/>
        <v>0</v>
      </c>
      <c r="AD465" s="77">
        <f t="shared" si="31"/>
        <v>0</v>
      </c>
      <c r="AE465" s="78" t="str">
        <f t="shared" si="18"/>
        <v/>
      </c>
      <c r="AF465" s="35" t="str">
        <f t="shared" si="19"/>
        <v/>
      </c>
      <c r="AG465" s="77" t="str">
        <f t="shared" si="20"/>
        <v/>
      </c>
      <c r="AH465" s="77" t="str">
        <f t="shared" si="21"/>
        <v/>
      </c>
      <c r="AI465" s="35">
        <f t="shared" si="22"/>
        <v>0</v>
      </c>
      <c r="AJ465" s="35">
        <f t="shared" si="23"/>
        <v>0</v>
      </c>
      <c r="AK465" s="35">
        <f t="shared" si="24"/>
        <v>0</v>
      </c>
      <c r="AL465" s="35">
        <f t="shared" si="25"/>
        <v>0</v>
      </c>
      <c r="AM465" s="35" t="n"/>
      <c r="AN465" s="44" t="str">
        <f t="shared" si="26"/>
        <v/>
      </c>
      <c r="AO465" s="44" t="str">
        <f t="shared" si="27"/>
        <v/>
      </c>
      <c r="AP465" s="35" t="str">
        <f>IF('DQE marché-cadre'!$D468="","",'DQE marché-cadre'!$D468)</f>
        <v/>
      </c>
      <c r="AQ465" s="35" t="str">
        <f>IF('DQE marché-cadre'!$E468="","",'DQE marché-cadre'!$E468)</f>
        <v/>
      </c>
      <c r="AR465" s="77" t="str">
        <f>DQE!$F468</f>
        <v/>
      </c>
      <c r="AS465" s="77" t="str">
        <f>BPDE!$G468</f>
        <v/>
      </c>
      <c r="AT465" s="35" t="str">
        <f t="shared" si="28"/>
        <v/>
      </c>
    </row>
    <row r="466">
      <c r="A466" s="35" t="str">
        <f>IF(BPU!$A469="","",BPU!$A469)</f>
        <v/>
      </c>
      <c r="B466" s="44" t="str">
        <f>IF(BPU!$B469="","",BPU!$B469)</f>
        <v/>
      </c>
      <c r="C466" s="35" t="str">
        <f>IF(BPU!$C469="","",BPU!$C469)</f>
        <v/>
      </c>
      <c r="D466" s="44" t="str">
        <f>IF(DQE!$D469="","",DQE!$D469)</f>
        <v/>
      </c>
      <c r="E466" s="37" t="str">
        <f>IF(BPU!$D469="","",BPU!$D469)</f>
        <v/>
      </c>
      <c r="F466" s="35" t="str">
        <f t="shared" si="0"/>
        <v/>
      </c>
      <c r="G466" s="44" t="str">
        <f t="shared" si="1"/>
        <v/>
      </c>
      <c r="H466" s="36" t="n"/>
      <c r="I466" s="23" t="n"/>
      <c r="J466" s="36" t="n"/>
      <c r="K466" s="36" t="n"/>
      <c r="L466" s="44" t="str">
        <f t="shared" si="2"/>
        <v/>
      </c>
      <c r="M466" s="35" t="str">
        <f t="shared" si="3"/>
        <v/>
      </c>
      <c r="N466" s="35" t="str">
        <f t="shared" si="4"/>
        <v/>
      </c>
      <c r="O466" s="35" t="str">
        <f t="shared" si="5"/>
        <v/>
      </c>
      <c r="P466" s="35" t="str">
        <f t="shared" si="6"/>
        <v/>
      </c>
      <c r="Q466" s="35" t="str">
        <f t="shared" si="7"/>
        <v/>
      </c>
      <c r="R466" s="35" t="str">
        <f t="shared" si="8"/>
        <v/>
      </c>
      <c r="S466" s="35" t="str">
        <f t="shared" si="9"/>
        <v/>
      </c>
      <c r="T466" s="35" t="str">
        <f t="shared" si="10"/>
        <v/>
      </c>
      <c r="U466" s="35" t="str">
        <f t="shared" si="11"/>
        <v/>
      </c>
      <c r="V466" s="35" t="str">
        <f t="shared" si="12"/>
        <v/>
      </c>
      <c r="W466" s="77" t="str">
        <f t="shared" si="13"/>
        <v/>
      </c>
      <c r="X466" s="35" t="str">
        <f t="shared" si="14"/>
        <v/>
      </c>
      <c r="Y466" s="35" t="str">
        <f t="shared" si="15"/>
        <v/>
      </c>
      <c r="Z466" s="35" t="str">
        <f t="shared" si="16"/>
        <v/>
      </c>
      <c r="AA466" s="35" t="str">
        <f t="shared" si="17"/>
        <v/>
      </c>
      <c r="AB466" s="77">
        <f t="shared" si="29"/>
        <v>6336</v>
      </c>
      <c r="AC466" s="77">
        <f t="shared" si="30"/>
        <v>0</v>
      </c>
      <c r="AD466" s="77">
        <f t="shared" si="31"/>
        <v>0</v>
      </c>
      <c r="AE466" s="78" t="str">
        <f t="shared" si="18"/>
        <v/>
      </c>
      <c r="AF466" s="35" t="str">
        <f t="shared" si="19"/>
        <v/>
      </c>
      <c r="AG466" s="77" t="str">
        <f t="shared" si="20"/>
        <v/>
      </c>
      <c r="AH466" s="77" t="str">
        <f t="shared" si="21"/>
        <v/>
      </c>
      <c r="AI466" s="35">
        <f t="shared" si="22"/>
        <v>0</v>
      </c>
      <c r="AJ466" s="35">
        <f t="shared" si="23"/>
        <v>0</v>
      </c>
      <c r="AK466" s="35">
        <f t="shared" si="24"/>
        <v>0</v>
      </c>
      <c r="AL466" s="35">
        <f t="shared" si="25"/>
        <v>0</v>
      </c>
      <c r="AM466" s="35" t="n"/>
      <c r="AN466" s="44" t="str">
        <f t="shared" si="26"/>
        <v/>
      </c>
      <c r="AO466" s="44" t="str">
        <f t="shared" si="27"/>
        <v/>
      </c>
      <c r="AP466" s="35" t="str">
        <f>IF('DQE marché-cadre'!$D469="","",'DQE marché-cadre'!$D469)</f>
        <v/>
      </c>
      <c r="AQ466" s="35" t="str">
        <f>IF('DQE marché-cadre'!$E469="","",'DQE marché-cadre'!$E469)</f>
        <v/>
      </c>
      <c r="AR466" s="77" t="str">
        <f>DQE!$F469</f>
        <v/>
      </c>
      <c r="AS466" s="77" t="str">
        <f>BPDE!$G469</f>
        <v/>
      </c>
      <c r="AT466" s="35" t="str">
        <f t="shared" si="28"/>
        <v/>
      </c>
    </row>
    <row r="467">
      <c r="A467" s="35" t="str">
        <f>IF(BPU!$A470="","",BPU!$A470)</f>
        <v/>
      </c>
      <c r="B467" s="44" t="str">
        <f>IF(BPU!$B470="","",BPU!$B470)</f>
        <v/>
      </c>
      <c r="C467" s="35" t="str">
        <f>IF(BPU!$C470="","",BPU!$C470)</f>
        <v/>
      </c>
      <c r="D467" s="44" t="str">
        <f>IF(DQE!$D470="","",DQE!$D470)</f>
        <v/>
      </c>
      <c r="E467" s="37" t="str">
        <f>IF(BPU!$D470="","",BPU!$D470)</f>
        <v/>
      </c>
      <c r="F467" s="35" t="str">
        <f t="shared" si="0"/>
        <v/>
      </c>
      <c r="G467" s="44" t="str">
        <f t="shared" si="1"/>
        <v/>
      </c>
      <c r="H467" s="36" t="n"/>
      <c r="I467" s="23" t="n"/>
      <c r="J467" s="36" t="n"/>
      <c r="K467" s="36" t="n"/>
      <c r="L467" s="44" t="str">
        <f t="shared" si="2"/>
        <v/>
      </c>
      <c r="M467" s="35" t="str">
        <f t="shared" si="3"/>
        <v/>
      </c>
      <c r="N467" s="35" t="str">
        <f t="shared" si="4"/>
        <v/>
      </c>
      <c r="O467" s="35" t="str">
        <f t="shared" si="5"/>
        <v/>
      </c>
      <c r="P467" s="35" t="str">
        <f t="shared" si="6"/>
        <v/>
      </c>
      <c r="Q467" s="35" t="str">
        <f t="shared" si="7"/>
        <v/>
      </c>
      <c r="R467" s="35" t="str">
        <f t="shared" si="8"/>
        <v/>
      </c>
      <c r="S467" s="35" t="str">
        <f t="shared" si="9"/>
        <v/>
      </c>
      <c r="T467" s="35" t="str">
        <f t="shared" si="10"/>
        <v/>
      </c>
      <c r="U467" s="35" t="str">
        <f t="shared" si="11"/>
        <v/>
      </c>
      <c r="V467" s="35" t="str">
        <f t="shared" si="12"/>
        <v/>
      </c>
      <c r="W467" s="77" t="str">
        <f t="shared" si="13"/>
        <v/>
      </c>
      <c r="X467" s="35" t="str">
        <f t="shared" si="14"/>
        <v/>
      </c>
      <c r="Y467" s="35" t="str">
        <f t="shared" si="15"/>
        <v/>
      </c>
      <c r="Z467" s="35" t="str">
        <f t="shared" si="16"/>
        <v/>
      </c>
      <c r="AA467" s="35" t="str">
        <f t="shared" si="17"/>
        <v/>
      </c>
      <c r="AB467" s="77">
        <f t="shared" si="29"/>
        <v>6336</v>
      </c>
      <c r="AC467" s="77">
        <f t="shared" si="30"/>
        <v>0</v>
      </c>
      <c r="AD467" s="77">
        <f t="shared" si="31"/>
        <v>0</v>
      </c>
      <c r="AE467" s="78" t="str">
        <f t="shared" si="18"/>
        <v/>
      </c>
      <c r="AF467" s="35" t="str">
        <f t="shared" si="19"/>
        <v/>
      </c>
      <c r="AG467" s="77" t="str">
        <f t="shared" si="20"/>
        <v/>
      </c>
      <c r="AH467" s="77" t="str">
        <f t="shared" si="21"/>
        <v/>
      </c>
      <c r="AI467" s="35">
        <f t="shared" si="22"/>
        <v>0</v>
      </c>
      <c r="AJ467" s="35">
        <f t="shared" si="23"/>
        <v>0</v>
      </c>
      <c r="AK467" s="35">
        <f t="shared" si="24"/>
        <v>0</v>
      </c>
      <c r="AL467" s="35">
        <f t="shared" si="25"/>
        <v>0</v>
      </c>
      <c r="AM467" s="35" t="n"/>
      <c r="AN467" s="44" t="str">
        <f t="shared" si="26"/>
        <v/>
      </c>
      <c r="AO467" s="44" t="str">
        <f t="shared" si="27"/>
        <v/>
      </c>
      <c r="AP467" s="35" t="str">
        <f>IF('DQE marché-cadre'!$D470="","",'DQE marché-cadre'!$D470)</f>
        <v/>
      </c>
      <c r="AQ467" s="35" t="str">
        <f>IF('DQE marché-cadre'!$E470="","",'DQE marché-cadre'!$E470)</f>
        <v/>
      </c>
      <c r="AR467" s="77" t="str">
        <f>DQE!$F470</f>
        <v/>
      </c>
      <c r="AS467" s="77" t="str">
        <f>BPDE!$G470</f>
        <v/>
      </c>
      <c r="AT467" s="35" t="str">
        <f t="shared" si="28"/>
        <v/>
      </c>
    </row>
    <row r="468">
      <c r="A468" s="35" t="str">
        <f>IF(BPU!$A471="","",BPU!$A471)</f>
        <v/>
      </c>
      <c r="B468" s="44" t="str">
        <f>IF(BPU!$B471="","",BPU!$B471)</f>
        <v/>
      </c>
      <c r="C468" s="35" t="str">
        <f>IF(BPU!$C471="","",BPU!$C471)</f>
        <v/>
      </c>
      <c r="D468" s="44" t="str">
        <f>IF(DQE!$D471="","",DQE!$D471)</f>
        <v/>
      </c>
      <c r="E468" s="37" t="str">
        <f>IF(BPU!$D471="","",BPU!$D471)</f>
        <v/>
      </c>
      <c r="F468" s="35" t="str">
        <f t="shared" si="0"/>
        <v/>
      </c>
      <c r="G468" s="44" t="str">
        <f t="shared" si="1"/>
        <v/>
      </c>
      <c r="H468" s="36" t="n"/>
      <c r="I468" s="23" t="n"/>
      <c r="J468" s="36" t="n"/>
      <c r="K468" s="36" t="n"/>
      <c r="L468" s="44" t="str">
        <f t="shared" si="2"/>
        <v/>
      </c>
      <c r="M468" s="35" t="str">
        <f t="shared" si="3"/>
        <v/>
      </c>
      <c r="N468" s="35" t="str">
        <f t="shared" si="4"/>
        <v/>
      </c>
      <c r="O468" s="35" t="str">
        <f t="shared" si="5"/>
        <v/>
      </c>
      <c r="P468" s="35" t="str">
        <f t="shared" si="6"/>
        <v/>
      </c>
      <c r="Q468" s="35" t="str">
        <f t="shared" si="7"/>
        <v/>
      </c>
      <c r="R468" s="35" t="str">
        <f t="shared" si="8"/>
        <v/>
      </c>
      <c r="S468" s="35" t="str">
        <f t="shared" si="9"/>
        <v/>
      </c>
      <c r="T468" s="35" t="str">
        <f t="shared" si="10"/>
        <v/>
      </c>
      <c r="U468" s="35" t="str">
        <f t="shared" si="11"/>
        <v/>
      </c>
      <c r="V468" s="35" t="str">
        <f t="shared" si="12"/>
        <v/>
      </c>
      <c r="W468" s="77" t="str">
        <f t="shared" si="13"/>
        <v/>
      </c>
      <c r="X468" s="35" t="str">
        <f t="shared" si="14"/>
        <v/>
      </c>
      <c r="Y468" s="35" t="str">
        <f t="shared" si="15"/>
        <v/>
      </c>
      <c r="Z468" s="35" t="str">
        <f t="shared" si="16"/>
        <v/>
      </c>
      <c r="AA468" s="35" t="str">
        <f t="shared" si="17"/>
        <v/>
      </c>
      <c r="AB468" s="77">
        <f t="shared" si="29"/>
        <v>6336</v>
      </c>
      <c r="AC468" s="77">
        <f t="shared" si="30"/>
        <v>0</v>
      </c>
      <c r="AD468" s="77">
        <f t="shared" si="31"/>
        <v>0</v>
      </c>
      <c r="AE468" s="78" t="str">
        <f t="shared" si="18"/>
        <v/>
      </c>
      <c r="AF468" s="35" t="str">
        <f t="shared" si="19"/>
        <v/>
      </c>
      <c r="AG468" s="77" t="str">
        <f t="shared" si="20"/>
        <v/>
      </c>
      <c r="AH468" s="77" t="str">
        <f t="shared" si="21"/>
        <v/>
      </c>
      <c r="AI468" s="35">
        <f t="shared" si="22"/>
        <v>0</v>
      </c>
      <c r="AJ468" s="35">
        <f t="shared" si="23"/>
        <v>0</v>
      </c>
      <c r="AK468" s="35">
        <f t="shared" si="24"/>
        <v>0</v>
      </c>
      <c r="AL468" s="35">
        <f t="shared" si="25"/>
        <v>0</v>
      </c>
      <c r="AM468" s="35" t="n"/>
      <c r="AN468" s="44" t="str">
        <f t="shared" si="26"/>
        <v/>
      </c>
      <c r="AO468" s="44" t="str">
        <f t="shared" si="27"/>
        <v/>
      </c>
      <c r="AP468" s="35" t="str">
        <f>IF('DQE marché-cadre'!$D471="","",'DQE marché-cadre'!$D471)</f>
        <v/>
      </c>
      <c r="AQ468" s="35" t="str">
        <f>IF('DQE marché-cadre'!$E471="","",'DQE marché-cadre'!$E471)</f>
        <v/>
      </c>
      <c r="AR468" s="77" t="str">
        <f>DQE!$F471</f>
        <v/>
      </c>
      <c r="AS468" s="77" t="str">
        <f>BPDE!$G471</f>
        <v/>
      </c>
      <c r="AT468" s="35" t="str">
        <f t="shared" si="28"/>
        <v/>
      </c>
    </row>
    <row r="469">
      <c r="A469" s="35" t="str">
        <f>IF(BPU!$A472="","",BPU!$A472)</f>
        <v/>
      </c>
      <c r="B469" s="44" t="str">
        <f>IF(BPU!$B472="","",BPU!$B472)</f>
        <v/>
      </c>
      <c r="C469" s="35" t="str">
        <f>IF(BPU!$C472="","",BPU!$C472)</f>
        <v/>
      </c>
      <c r="D469" s="44" t="str">
        <f>IF(DQE!$D472="","",DQE!$D472)</f>
        <v/>
      </c>
      <c r="E469" s="37" t="str">
        <f>IF(BPU!$D472="","",BPU!$D472)</f>
        <v/>
      </c>
      <c r="F469" s="35" t="str">
        <f t="shared" si="0"/>
        <v/>
      </c>
      <c r="G469" s="44" t="str">
        <f t="shared" si="1"/>
        <v/>
      </c>
      <c r="H469" s="36" t="n"/>
      <c r="I469" s="23" t="n"/>
      <c r="J469" s="36" t="n"/>
      <c r="K469" s="36" t="n"/>
      <c r="L469" s="44" t="str">
        <f t="shared" si="2"/>
        <v/>
      </c>
      <c r="M469" s="35" t="str">
        <f t="shared" si="3"/>
        <v/>
      </c>
      <c r="N469" s="35" t="str">
        <f t="shared" si="4"/>
        <v/>
      </c>
      <c r="O469" s="35" t="str">
        <f t="shared" si="5"/>
        <v/>
      </c>
      <c r="P469" s="35" t="str">
        <f t="shared" si="6"/>
        <v/>
      </c>
      <c r="Q469" s="35" t="str">
        <f t="shared" si="7"/>
        <v/>
      </c>
      <c r="R469" s="35" t="str">
        <f t="shared" si="8"/>
        <v/>
      </c>
      <c r="S469" s="35" t="str">
        <f t="shared" si="9"/>
        <v/>
      </c>
      <c r="T469" s="35" t="str">
        <f t="shared" si="10"/>
        <v/>
      </c>
      <c r="U469" s="35" t="str">
        <f t="shared" si="11"/>
        <v/>
      </c>
      <c r="V469" s="35" t="str">
        <f t="shared" si="12"/>
        <v/>
      </c>
      <c r="W469" s="77" t="str">
        <f t="shared" si="13"/>
        <v/>
      </c>
      <c r="X469" s="35" t="str">
        <f t="shared" si="14"/>
        <v/>
      </c>
      <c r="Y469" s="35" t="str">
        <f t="shared" si="15"/>
        <v/>
      </c>
      <c r="Z469" s="35" t="str">
        <f t="shared" si="16"/>
        <v/>
      </c>
      <c r="AA469" s="35" t="str">
        <f t="shared" si="17"/>
        <v/>
      </c>
      <c r="AB469" s="77">
        <f t="shared" si="29"/>
        <v>6336</v>
      </c>
      <c r="AC469" s="77">
        <f t="shared" si="30"/>
        <v>0</v>
      </c>
      <c r="AD469" s="77">
        <f t="shared" si="31"/>
        <v>0</v>
      </c>
      <c r="AE469" s="78" t="str">
        <f t="shared" si="18"/>
        <v/>
      </c>
      <c r="AF469" s="35" t="str">
        <f t="shared" si="19"/>
        <v/>
      </c>
      <c r="AG469" s="77" t="str">
        <f t="shared" si="20"/>
        <v/>
      </c>
      <c r="AH469" s="77" t="str">
        <f t="shared" si="21"/>
        <v/>
      </c>
      <c r="AI469" s="35">
        <f t="shared" si="22"/>
        <v>0</v>
      </c>
      <c r="AJ469" s="35">
        <f t="shared" si="23"/>
        <v>0</v>
      </c>
      <c r="AK469" s="35">
        <f t="shared" si="24"/>
        <v>0</v>
      </c>
      <c r="AL469" s="35">
        <f t="shared" si="25"/>
        <v>0</v>
      </c>
      <c r="AM469" s="35" t="n"/>
      <c r="AN469" s="44" t="str">
        <f t="shared" si="26"/>
        <v/>
      </c>
      <c r="AO469" s="44" t="str">
        <f t="shared" si="27"/>
        <v/>
      </c>
      <c r="AP469" s="35" t="str">
        <f>IF('DQE marché-cadre'!$D472="","",'DQE marché-cadre'!$D472)</f>
        <v/>
      </c>
      <c r="AQ469" s="35" t="str">
        <f>IF('DQE marché-cadre'!$E472="","",'DQE marché-cadre'!$E472)</f>
        <v/>
      </c>
      <c r="AR469" s="77" t="str">
        <f>DQE!$F472</f>
        <v/>
      </c>
      <c r="AS469" s="77" t="str">
        <f>BPDE!$G472</f>
        <v/>
      </c>
      <c r="AT469" s="35" t="str">
        <f t="shared" si="28"/>
        <v/>
      </c>
    </row>
    <row r="470">
      <c r="A470" s="35" t="str">
        <f>IF(BPU!$A473="","",BPU!$A473)</f>
        <v/>
      </c>
      <c r="B470" s="44" t="str">
        <f>IF(BPU!$B473="","",BPU!$B473)</f>
        <v/>
      </c>
      <c r="C470" s="35" t="str">
        <f>IF(BPU!$C473="","",BPU!$C473)</f>
        <v/>
      </c>
      <c r="D470" s="44" t="str">
        <f>IF(DQE!$D473="","",DQE!$D473)</f>
        <v/>
      </c>
      <c r="E470" s="37" t="str">
        <f>IF(BPU!$D473="","",BPU!$D473)</f>
        <v/>
      </c>
      <c r="F470" s="35" t="str">
        <f t="shared" si="0"/>
        <v/>
      </c>
      <c r="G470" s="44" t="str">
        <f t="shared" si="1"/>
        <v/>
      </c>
      <c r="H470" s="36" t="n"/>
      <c r="I470" s="23" t="n"/>
      <c r="J470" s="36" t="n"/>
      <c r="K470" s="36" t="n"/>
      <c r="L470" s="44" t="str">
        <f t="shared" si="2"/>
        <v/>
      </c>
      <c r="M470" s="35" t="str">
        <f t="shared" si="3"/>
        <v/>
      </c>
      <c r="N470" s="35" t="str">
        <f t="shared" si="4"/>
        <v/>
      </c>
      <c r="O470" s="35" t="str">
        <f t="shared" si="5"/>
        <v/>
      </c>
      <c r="P470" s="35" t="str">
        <f t="shared" si="6"/>
        <v/>
      </c>
      <c r="Q470" s="35" t="str">
        <f t="shared" si="7"/>
        <v/>
      </c>
      <c r="R470" s="35" t="str">
        <f t="shared" si="8"/>
        <v/>
      </c>
      <c r="S470" s="35" t="str">
        <f t="shared" si="9"/>
        <v/>
      </c>
      <c r="T470" s="35" t="str">
        <f t="shared" si="10"/>
        <v/>
      </c>
      <c r="U470" s="35" t="str">
        <f t="shared" si="11"/>
        <v/>
      </c>
      <c r="V470" s="35" t="str">
        <f t="shared" si="12"/>
        <v/>
      </c>
      <c r="W470" s="77" t="str">
        <f t="shared" si="13"/>
        <v/>
      </c>
      <c r="X470" s="35" t="str">
        <f t="shared" si="14"/>
        <v/>
      </c>
      <c r="Y470" s="35" t="str">
        <f t="shared" si="15"/>
        <v/>
      </c>
      <c r="Z470" s="35" t="str">
        <f t="shared" si="16"/>
        <v/>
      </c>
      <c r="AA470" s="35" t="str">
        <f t="shared" si="17"/>
        <v/>
      </c>
      <c r="AB470" s="77">
        <f t="shared" si="29"/>
        <v>6336</v>
      </c>
      <c r="AC470" s="77">
        <f t="shared" si="30"/>
        <v>0</v>
      </c>
      <c r="AD470" s="77">
        <f t="shared" si="31"/>
        <v>0</v>
      </c>
      <c r="AE470" s="78" t="str">
        <f t="shared" si="18"/>
        <v/>
      </c>
      <c r="AF470" s="35" t="str">
        <f t="shared" si="19"/>
        <v/>
      </c>
      <c r="AG470" s="77" t="str">
        <f t="shared" si="20"/>
        <v/>
      </c>
      <c r="AH470" s="77" t="str">
        <f t="shared" si="21"/>
        <v/>
      </c>
      <c r="AI470" s="35">
        <f t="shared" si="22"/>
        <v>0</v>
      </c>
      <c r="AJ470" s="35">
        <f t="shared" si="23"/>
        <v>0</v>
      </c>
      <c r="AK470" s="35">
        <f t="shared" si="24"/>
        <v>0</v>
      </c>
      <c r="AL470" s="35">
        <f t="shared" si="25"/>
        <v>0</v>
      </c>
      <c r="AM470" s="35" t="n"/>
      <c r="AN470" s="44" t="str">
        <f t="shared" si="26"/>
        <v/>
      </c>
      <c r="AO470" s="44" t="str">
        <f t="shared" si="27"/>
        <v/>
      </c>
      <c r="AP470" s="35" t="str">
        <f>IF('DQE marché-cadre'!$D473="","",'DQE marché-cadre'!$D473)</f>
        <v/>
      </c>
      <c r="AQ470" s="35" t="str">
        <f>IF('DQE marché-cadre'!$E473="","",'DQE marché-cadre'!$E473)</f>
        <v/>
      </c>
      <c r="AR470" s="77" t="str">
        <f>DQE!$F473</f>
        <v/>
      </c>
      <c r="AS470" s="77" t="str">
        <f>BPDE!$G473</f>
        <v/>
      </c>
      <c r="AT470" s="35" t="str">
        <f t="shared" si="28"/>
        <v/>
      </c>
    </row>
    <row r="471">
      <c r="A471" s="35" t="str">
        <f>IF(BPU!$A474="","",BPU!$A474)</f>
        <v/>
      </c>
      <c r="B471" s="44" t="str">
        <f>IF(BPU!$B474="","",BPU!$B474)</f>
        <v/>
      </c>
      <c r="C471" s="35" t="str">
        <f>IF(BPU!$C474="","",BPU!$C474)</f>
        <v/>
      </c>
      <c r="D471" s="44" t="str">
        <f>IF(DQE!$D474="","",DQE!$D474)</f>
        <v/>
      </c>
      <c r="E471" s="37" t="str">
        <f>IF(BPU!$D474="","",BPU!$D474)</f>
        <v/>
      </c>
      <c r="F471" s="35" t="str">
        <f t="shared" si="0"/>
        <v/>
      </c>
      <c r="G471" s="44" t="str">
        <f t="shared" si="1"/>
        <v/>
      </c>
      <c r="H471" s="36" t="n"/>
      <c r="I471" s="23" t="n"/>
      <c r="J471" s="36" t="n"/>
      <c r="K471" s="36" t="n"/>
      <c r="L471" s="44" t="str">
        <f t="shared" si="2"/>
        <v/>
      </c>
      <c r="M471" s="35" t="str">
        <f t="shared" si="3"/>
        <v/>
      </c>
      <c r="N471" s="35" t="str">
        <f t="shared" si="4"/>
        <v/>
      </c>
      <c r="O471" s="35" t="str">
        <f t="shared" si="5"/>
        <v/>
      </c>
      <c r="P471" s="35" t="str">
        <f t="shared" si="6"/>
        <v/>
      </c>
      <c r="Q471" s="35" t="str">
        <f t="shared" si="7"/>
        <v/>
      </c>
      <c r="R471" s="35" t="str">
        <f t="shared" si="8"/>
        <v/>
      </c>
      <c r="S471" s="35" t="str">
        <f t="shared" si="9"/>
        <v/>
      </c>
      <c r="T471" s="35" t="str">
        <f t="shared" si="10"/>
        <v/>
      </c>
      <c r="U471" s="35" t="str">
        <f t="shared" si="11"/>
        <v/>
      </c>
      <c r="V471" s="35" t="str">
        <f t="shared" si="12"/>
        <v/>
      </c>
      <c r="W471" s="77" t="str">
        <f t="shared" si="13"/>
        <v/>
      </c>
      <c r="X471" s="35" t="str">
        <f t="shared" si="14"/>
        <v/>
      </c>
      <c r="Y471" s="35" t="str">
        <f t="shared" si="15"/>
        <v/>
      </c>
      <c r="Z471" s="35" t="str">
        <f t="shared" si="16"/>
        <v/>
      </c>
      <c r="AA471" s="35" t="str">
        <f t="shared" si="17"/>
        <v/>
      </c>
      <c r="AB471" s="77">
        <f t="shared" si="29"/>
        <v>6336</v>
      </c>
      <c r="AC471" s="77">
        <f t="shared" si="30"/>
        <v>0</v>
      </c>
      <c r="AD471" s="77">
        <f t="shared" si="31"/>
        <v>0</v>
      </c>
      <c r="AE471" s="78" t="str">
        <f t="shared" si="18"/>
        <v/>
      </c>
      <c r="AF471" s="35" t="str">
        <f t="shared" si="19"/>
        <v/>
      </c>
      <c r="AG471" s="77" t="str">
        <f t="shared" si="20"/>
        <v/>
      </c>
      <c r="AH471" s="77" t="str">
        <f t="shared" si="21"/>
        <v/>
      </c>
      <c r="AI471" s="35">
        <f t="shared" si="22"/>
        <v>0</v>
      </c>
      <c r="AJ471" s="35">
        <f t="shared" si="23"/>
        <v>0</v>
      </c>
      <c r="AK471" s="35">
        <f t="shared" si="24"/>
        <v>0</v>
      </c>
      <c r="AL471" s="35">
        <f t="shared" si="25"/>
        <v>0</v>
      </c>
      <c r="AM471" s="35" t="n"/>
      <c r="AN471" s="44" t="str">
        <f t="shared" si="26"/>
        <v/>
      </c>
      <c r="AO471" s="44" t="str">
        <f t="shared" si="27"/>
        <v/>
      </c>
      <c r="AP471" s="35" t="str">
        <f>IF('DQE marché-cadre'!$D474="","",'DQE marché-cadre'!$D474)</f>
        <v/>
      </c>
      <c r="AQ471" s="35" t="str">
        <f>IF('DQE marché-cadre'!$E474="","",'DQE marché-cadre'!$E474)</f>
        <v/>
      </c>
      <c r="AR471" s="77" t="str">
        <f>DQE!$F474</f>
        <v/>
      </c>
      <c r="AS471" s="77" t="str">
        <f>BPDE!$G474</f>
        <v/>
      </c>
      <c r="AT471" s="35" t="str">
        <f t="shared" si="28"/>
        <v/>
      </c>
    </row>
    <row r="472">
      <c r="A472" s="35" t="str">
        <f>IF(BPU!$A475="","",BPU!$A475)</f>
        <v/>
      </c>
      <c r="B472" s="44" t="str">
        <f>IF(BPU!$B475="","",BPU!$B475)</f>
        <v/>
      </c>
      <c r="C472" s="35" t="str">
        <f>IF(BPU!$C475="","",BPU!$C475)</f>
        <v/>
      </c>
      <c r="D472" s="44" t="str">
        <f>IF(DQE!$D475="","",DQE!$D475)</f>
        <v/>
      </c>
      <c r="E472" s="37" t="str">
        <f>IF(BPU!$D475="","",BPU!$D475)</f>
        <v/>
      </c>
      <c r="F472" s="35" t="str">
        <f t="shared" si="0"/>
        <v/>
      </c>
      <c r="G472" s="44" t="str">
        <f t="shared" si="1"/>
        <v/>
      </c>
      <c r="H472" s="36" t="n"/>
      <c r="I472" s="23" t="n"/>
      <c r="J472" s="36" t="n"/>
      <c r="K472" s="36" t="n"/>
      <c r="L472" s="44" t="str">
        <f t="shared" si="2"/>
        <v/>
      </c>
      <c r="M472" s="35" t="str">
        <f t="shared" si="3"/>
        <v/>
      </c>
      <c r="N472" s="35" t="str">
        <f t="shared" si="4"/>
        <v/>
      </c>
      <c r="O472" s="35" t="str">
        <f t="shared" si="5"/>
        <v/>
      </c>
      <c r="P472" s="35" t="str">
        <f t="shared" si="6"/>
        <v/>
      </c>
      <c r="Q472" s="35" t="str">
        <f t="shared" si="7"/>
        <v/>
      </c>
      <c r="R472" s="35" t="str">
        <f t="shared" si="8"/>
        <v/>
      </c>
      <c r="S472" s="35" t="str">
        <f t="shared" si="9"/>
        <v/>
      </c>
      <c r="T472" s="35" t="str">
        <f t="shared" si="10"/>
        <v/>
      </c>
      <c r="U472" s="35" t="str">
        <f t="shared" si="11"/>
        <v/>
      </c>
      <c r="V472" s="35" t="str">
        <f t="shared" si="12"/>
        <v/>
      </c>
      <c r="W472" s="77" t="str">
        <f t="shared" si="13"/>
        <v/>
      </c>
      <c r="X472" s="35" t="str">
        <f t="shared" si="14"/>
        <v/>
      </c>
      <c r="Y472" s="35" t="str">
        <f t="shared" si="15"/>
        <v/>
      </c>
      <c r="Z472" s="35" t="str">
        <f t="shared" si="16"/>
        <v/>
      </c>
      <c r="AA472" s="35" t="str">
        <f t="shared" si="17"/>
        <v/>
      </c>
      <c r="AB472" s="77">
        <f t="shared" si="29"/>
        <v>6336</v>
      </c>
      <c r="AC472" s="77">
        <f t="shared" si="30"/>
        <v>0</v>
      </c>
      <c r="AD472" s="77">
        <f t="shared" si="31"/>
        <v>0</v>
      </c>
      <c r="AE472" s="78" t="str">
        <f t="shared" si="18"/>
        <v/>
      </c>
      <c r="AF472" s="35" t="str">
        <f t="shared" si="19"/>
        <v/>
      </c>
      <c r="AG472" s="77" t="str">
        <f t="shared" si="20"/>
        <v/>
      </c>
      <c r="AH472" s="77" t="str">
        <f t="shared" si="21"/>
        <v/>
      </c>
      <c r="AI472" s="35">
        <f t="shared" si="22"/>
        <v>0</v>
      </c>
      <c r="AJ472" s="35">
        <f t="shared" si="23"/>
        <v>0</v>
      </c>
      <c r="AK472" s="35">
        <f t="shared" si="24"/>
        <v>0</v>
      </c>
      <c r="AL472" s="35">
        <f t="shared" si="25"/>
        <v>0</v>
      </c>
      <c r="AM472" s="35" t="n"/>
      <c r="AN472" s="44" t="str">
        <f t="shared" si="26"/>
        <v/>
      </c>
      <c r="AO472" s="44" t="str">
        <f t="shared" si="27"/>
        <v/>
      </c>
      <c r="AP472" s="35" t="str">
        <f>IF('DQE marché-cadre'!$D475="","",'DQE marché-cadre'!$D475)</f>
        <v/>
      </c>
      <c r="AQ472" s="35" t="str">
        <f>IF('DQE marché-cadre'!$E475="","",'DQE marché-cadre'!$E475)</f>
        <v/>
      </c>
      <c r="AR472" s="77" t="str">
        <f>DQE!$F475</f>
        <v/>
      </c>
      <c r="AS472" s="77" t="str">
        <f>BPDE!$G475</f>
        <v/>
      </c>
      <c r="AT472" s="35" t="str">
        <f t="shared" si="28"/>
        <v/>
      </c>
    </row>
    <row r="473">
      <c r="A473" s="35" t="str">
        <f>IF(BPU!$A476="","",BPU!$A476)</f>
        <v/>
      </c>
      <c r="B473" s="44" t="str">
        <f>IF(BPU!$B476="","",BPU!$B476)</f>
        <v/>
      </c>
      <c r="C473" s="35" t="str">
        <f>IF(BPU!$C476="","",BPU!$C476)</f>
        <v/>
      </c>
      <c r="D473" s="44" t="str">
        <f>IF(DQE!$D476="","",DQE!$D476)</f>
        <v/>
      </c>
      <c r="E473" s="37" t="str">
        <f>IF(BPU!$D476="","",BPU!$D476)</f>
        <v/>
      </c>
      <c r="F473" s="35" t="str">
        <f t="shared" si="0"/>
        <v/>
      </c>
      <c r="G473" s="44" t="str">
        <f t="shared" si="1"/>
        <v/>
      </c>
      <c r="H473" s="36" t="n"/>
      <c r="I473" s="23" t="n"/>
      <c r="J473" s="36" t="n"/>
      <c r="K473" s="36" t="n"/>
      <c r="L473" s="44" t="str">
        <f t="shared" si="2"/>
        <v/>
      </c>
      <c r="M473" s="35" t="str">
        <f t="shared" si="3"/>
        <v/>
      </c>
      <c r="N473" s="35" t="str">
        <f t="shared" si="4"/>
        <v/>
      </c>
      <c r="O473" s="35" t="str">
        <f t="shared" si="5"/>
        <v/>
      </c>
      <c r="P473" s="35" t="str">
        <f t="shared" si="6"/>
        <v/>
      </c>
      <c r="Q473" s="35" t="str">
        <f t="shared" si="7"/>
        <v/>
      </c>
      <c r="R473" s="35" t="str">
        <f t="shared" si="8"/>
        <v/>
      </c>
      <c r="S473" s="35" t="str">
        <f t="shared" si="9"/>
        <v/>
      </c>
      <c r="T473" s="35" t="str">
        <f t="shared" si="10"/>
        <v/>
      </c>
      <c r="U473" s="35" t="str">
        <f t="shared" si="11"/>
        <v/>
      </c>
      <c r="V473" s="35" t="str">
        <f t="shared" si="12"/>
        <v/>
      </c>
      <c r="W473" s="77" t="str">
        <f t="shared" si="13"/>
        <v/>
      </c>
      <c r="X473" s="35" t="str">
        <f t="shared" si="14"/>
        <v/>
      </c>
      <c r="Y473" s="35" t="str">
        <f t="shared" si="15"/>
        <v/>
      </c>
      <c r="Z473" s="35" t="str">
        <f t="shared" si="16"/>
        <v/>
      </c>
      <c r="AA473" s="35" t="str">
        <f t="shared" si="17"/>
        <v/>
      </c>
      <c r="AB473" s="77">
        <f t="shared" si="29"/>
        <v>6336</v>
      </c>
      <c r="AC473" s="77">
        <f t="shared" si="30"/>
        <v>0</v>
      </c>
      <c r="AD473" s="77">
        <f t="shared" si="31"/>
        <v>0</v>
      </c>
      <c r="AE473" s="78" t="str">
        <f t="shared" si="18"/>
        <v/>
      </c>
      <c r="AF473" s="35" t="str">
        <f t="shared" si="19"/>
        <v/>
      </c>
      <c r="AG473" s="77" t="str">
        <f t="shared" si="20"/>
        <v/>
      </c>
      <c r="AH473" s="77" t="str">
        <f t="shared" si="21"/>
        <v/>
      </c>
      <c r="AI473" s="35">
        <f t="shared" si="22"/>
        <v>0</v>
      </c>
      <c r="AJ473" s="35">
        <f t="shared" si="23"/>
        <v>0</v>
      </c>
      <c r="AK473" s="35">
        <f t="shared" si="24"/>
        <v>0</v>
      </c>
      <c r="AL473" s="35">
        <f t="shared" si="25"/>
        <v>0</v>
      </c>
      <c r="AM473" s="35" t="n"/>
      <c r="AN473" s="44" t="str">
        <f t="shared" si="26"/>
        <v/>
      </c>
      <c r="AO473" s="44" t="str">
        <f t="shared" si="27"/>
        <v/>
      </c>
      <c r="AP473" s="35" t="str">
        <f>IF('DQE marché-cadre'!$D476="","",'DQE marché-cadre'!$D476)</f>
        <v/>
      </c>
      <c r="AQ473" s="35" t="str">
        <f>IF('DQE marché-cadre'!$E476="","",'DQE marché-cadre'!$E476)</f>
        <v/>
      </c>
      <c r="AR473" s="77" t="str">
        <f>DQE!$F476</f>
        <v/>
      </c>
      <c r="AS473" s="77" t="str">
        <f>BPDE!$G476</f>
        <v/>
      </c>
      <c r="AT473" s="35" t="str">
        <f t="shared" si="28"/>
        <v/>
      </c>
    </row>
    <row r="474">
      <c r="A474" s="35" t="str">
        <f>IF(BPU!$A477="","",BPU!$A477)</f>
        <v/>
      </c>
      <c r="B474" s="44" t="str">
        <f>IF(BPU!$B477="","",BPU!$B477)</f>
        <v/>
      </c>
      <c r="C474" s="35" t="str">
        <f>IF(BPU!$C477="","",BPU!$C477)</f>
        <v/>
      </c>
      <c r="D474" s="44" t="str">
        <f>IF(DQE!$D477="","",DQE!$D477)</f>
        <v/>
      </c>
      <c r="E474" s="37" t="str">
        <f>IF(BPU!$D477="","",BPU!$D477)</f>
        <v/>
      </c>
      <c r="F474" s="35" t="str">
        <f t="shared" si="0"/>
        <v/>
      </c>
      <c r="G474" s="44" t="str">
        <f t="shared" si="1"/>
        <v/>
      </c>
      <c r="H474" s="36" t="n"/>
      <c r="I474" s="23" t="n"/>
      <c r="J474" s="36" t="n"/>
      <c r="K474" s="36" t="n"/>
      <c r="L474" s="44" t="str">
        <f t="shared" si="2"/>
        <v/>
      </c>
      <c r="M474" s="35" t="str">
        <f t="shared" si="3"/>
        <v/>
      </c>
      <c r="N474" s="35" t="str">
        <f t="shared" si="4"/>
        <v/>
      </c>
      <c r="O474" s="35" t="str">
        <f t="shared" si="5"/>
        <v/>
      </c>
      <c r="P474" s="35" t="str">
        <f t="shared" si="6"/>
        <v/>
      </c>
      <c r="Q474" s="35" t="str">
        <f t="shared" si="7"/>
        <v/>
      </c>
      <c r="R474" s="35" t="str">
        <f t="shared" si="8"/>
        <v/>
      </c>
      <c r="S474" s="35" t="str">
        <f t="shared" si="9"/>
        <v/>
      </c>
      <c r="T474" s="35" t="str">
        <f t="shared" si="10"/>
        <v/>
      </c>
      <c r="U474" s="35" t="str">
        <f t="shared" si="11"/>
        <v/>
      </c>
      <c r="V474" s="35" t="str">
        <f t="shared" si="12"/>
        <v/>
      </c>
      <c r="W474" s="77" t="str">
        <f t="shared" si="13"/>
        <v/>
      </c>
      <c r="X474" s="35" t="str">
        <f t="shared" si="14"/>
        <v/>
      </c>
      <c r="Y474" s="35" t="str">
        <f t="shared" si="15"/>
        <v/>
      </c>
      <c r="Z474" s="35" t="str">
        <f t="shared" si="16"/>
        <v/>
      </c>
      <c r="AA474" s="35" t="str">
        <f t="shared" si="17"/>
        <v/>
      </c>
      <c r="AB474" s="77">
        <f t="shared" si="29"/>
        <v>6336</v>
      </c>
      <c r="AC474" s="77">
        <f t="shared" si="30"/>
        <v>0</v>
      </c>
      <c r="AD474" s="77">
        <f t="shared" si="31"/>
        <v>0</v>
      </c>
      <c r="AE474" s="78" t="str">
        <f t="shared" si="18"/>
        <v/>
      </c>
      <c r="AF474" s="35" t="str">
        <f t="shared" si="19"/>
        <v/>
      </c>
      <c r="AG474" s="77" t="str">
        <f t="shared" si="20"/>
        <v/>
      </c>
      <c r="AH474" s="77" t="str">
        <f t="shared" si="21"/>
        <v/>
      </c>
      <c r="AI474" s="35">
        <f t="shared" si="22"/>
        <v>0</v>
      </c>
      <c r="AJ474" s="35">
        <f t="shared" si="23"/>
        <v>0</v>
      </c>
      <c r="AK474" s="35">
        <f t="shared" si="24"/>
        <v>0</v>
      </c>
      <c r="AL474" s="35">
        <f t="shared" si="25"/>
        <v>0</v>
      </c>
      <c r="AM474" s="35" t="n"/>
      <c r="AN474" s="44" t="str">
        <f t="shared" si="26"/>
        <v/>
      </c>
      <c r="AO474" s="44" t="str">
        <f t="shared" si="27"/>
        <v/>
      </c>
      <c r="AP474" s="35" t="str">
        <f>IF('DQE marché-cadre'!$D477="","",'DQE marché-cadre'!$D477)</f>
        <v/>
      </c>
      <c r="AQ474" s="35" t="str">
        <f>IF('DQE marché-cadre'!$E477="","",'DQE marché-cadre'!$E477)</f>
        <v/>
      </c>
      <c r="AR474" s="77" t="str">
        <f>DQE!$F477</f>
        <v/>
      </c>
      <c r="AS474" s="77" t="str">
        <f>BPDE!$G477</f>
        <v/>
      </c>
      <c r="AT474" s="35" t="str">
        <f t="shared" si="28"/>
        <v/>
      </c>
    </row>
    <row r="475">
      <c r="A475" s="35" t="str">
        <f>IF(BPU!$A478="","",BPU!$A478)</f>
        <v/>
      </c>
      <c r="B475" s="44" t="str">
        <f>IF(BPU!$B478="","",BPU!$B478)</f>
        <v/>
      </c>
      <c r="C475" s="35" t="str">
        <f>IF(BPU!$C478="","",BPU!$C478)</f>
        <v/>
      </c>
      <c r="D475" s="44" t="str">
        <f>IF(DQE!$D478="","",DQE!$D478)</f>
        <v/>
      </c>
      <c r="E475" s="37" t="str">
        <f>IF(BPU!$D478="","",BPU!$D478)</f>
        <v/>
      </c>
      <c r="F475" s="35" t="str">
        <f t="shared" si="0"/>
        <v/>
      </c>
      <c r="G475" s="44" t="str">
        <f t="shared" si="1"/>
        <v/>
      </c>
      <c r="H475" s="36" t="n"/>
      <c r="I475" s="23" t="n"/>
      <c r="J475" s="36" t="n"/>
      <c r="K475" s="36" t="n"/>
      <c r="L475" s="44" t="str">
        <f t="shared" si="2"/>
        <v/>
      </c>
      <c r="M475" s="35" t="str">
        <f t="shared" si="3"/>
        <v/>
      </c>
      <c r="N475" s="35" t="str">
        <f t="shared" si="4"/>
        <v/>
      </c>
      <c r="O475" s="35" t="str">
        <f t="shared" si="5"/>
        <v/>
      </c>
      <c r="P475" s="35" t="str">
        <f t="shared" si="6"/>
        <v/>
      </c>
      <c r="Q475" s="35" t="str">
        <f t="shared" si="7"/>
        <v/>
      </c>
      <c r="R475" s="35" t="str">
        <f t="shared" si="8"/>
        <v/>
      </c>
      <c r="S475" s="35" t="str">
        <f t="shared" si="9"/>
        <v/>
      </c>
      <c r="T475" s="35" t="str">
        <f t="shared" si="10"/>
        <v/>
      </c>
      <c r="U475" s="35" t="str">
        <f t="shared" si="11"/>
        <v/>
      </c>
      <c r="V475" s="35" t="str">
        <f t="shared" si="12"/>
        <v/>
      </c>
      <c r="W475" s="77" t="str">
        <f t="shared" si="13"/>
        <v/>
      </c>
      <c r="X475" s="35" t="str">
        <f t="shared" si="14"/>
        <v/>
      </c>
      <c r="Y475" s="35" t="str">
        <f t="shared" si="15"/>
        <v/>
      </c>
      <c r="Z475" s="35" t="str">
        <f t="shared" si="16"/>
        <v/>
      </c>
      <c r="AA475" s="35" t="str">
        <f t="shared" si="17"/>
        <v/>
      </c>
      <c r="AB475" s="77">
        <f t="shared" si="29"/>
        <v>6336</v>
      </c>
      <c r="AC475" s="77">
        <f t="shared" si="30"/>
        <v>0</v>
      </c>
      <c r="AD475" s="77">
        <f t="shared" si="31"/>
        <v>0</v>
      </c>
      <c r="AE475" s="78" t="str">
        <f t="shared" si="18"/>
        <v/>
      </c>
      <c r="AF475" s="35" t="str">
        <f t="shared" si="19"/>
        <v/>
      </c>
      <c r="AG475" s="77" t="str">
        <f t="shared" si="20"/>
        <v/>
      </c>
      <c r="AH475" s="77" t="str">
        <f t="shared" si="21"/>
        <v/>
      </c>
      <c r="AI475" s="35">
        <f t="shared" si="22"/>
        <v>0</v>
      </c>
      <c r="AJ475" s="35">
        <f t="shared" si="23"/>
        <v>0</v>
      </c>
      <c r="AK475" s="35">
        <f t="shared" si="24"/>
        <v>0</v>
      </c>
      <c r="AL475" s="35">
        <f t="shared" si="25"/>
        <v>0</v>
      </c>
      <c r="AM475" s="35" t="n"/>
      <c r="AN475" s="44" t="str">
        <f t="shared" si="26"/>
        <v/>
      </c>
      <c r="AO475" s="44" t="str">
        <f t="shared" si="27"/>
        <v/>
      </c>
      <c r="AP475" s="35" t="str">
        <f>IF('DQE marché-cadre'!$D478="","",'DQE marché-cadre'!$D478)</f>
        <v/>
      </c>
      <c r="AQ475" s="35" t="str">
        <f>IF('DQE marché-cadre'!$E478="","",'DQE marché-cadre'!$E478)</f>
        <v/>
      </c>
      <c r="AR475" s="77" t="str">
        <f>DQE!$F478</f>
        <v/>
      </c>
      <c r="AS475" s="77" t="str">
        <f>BPDE!$G478</f>
        <v/>
      </c>
      <c r="AT475" s="35" t="str">
        <f t="shared" si="28"/>
        <v/>
      </c>
    </row>
    <row r="476">
      <c r="A476" s="35" t="str">
        <f>IF(BPU!$A479="","",BPU!$A479)</f>
        <v/>
      </c>
      <c r="B476" s="44" t="str">
        <f>IF(BPU!$B479="","",BPU!$B479)</f>
        <v/>
      </c>
      <c r="C476" s="35" t="str">
        <f>IF(BPU!$C479="","",BPU!$C479)</f>
        <v/>
      </c>
      <c r="D476" s="44" t="str">
        <f>IF(DQE!$D479="","",DQE!$D479)</f>
        <v/>
      </c>
      <c r="E476" s="37" t="str">
        <f>IF(BPU!$D479="","",BPU!$D479)</f>
        <v/>
      </c>
      <c r="F476" s="35" t="str">
        <f t="shared" si="0"/>
        <v/>
      </c>
      <c r="G476" s="44" t="str">
        <f t="shared" si="1"/>
        <v/>
      </c>
      <c r="H476" s="36" t="n"/>
      <c r="I476" s="23" t="n"/>
      <c r="J476" s="36" t="n"/>
      <c r="K476" s="36" t="n"/>
      <c r="L476" s="44" t="str">
        <f t="shared" si="2"/>
        <v/>
      </c>
      <c r="M476" s="35" t="str">
        <f t="shared" si="3"/>
        <v/>
      </c>
      <c r="N476" s="35" t="str">
        <f t="shared" si="4"/>
        <v/>
      </c>
      <c r="O476" s="35" t="str">
        <f t="shared" si="5"/>
        <v/>
      </c>
      <c r="P476" s="35" t="str">
        <f t="shared" si="6"/>
        <v/>
      </c>
      <c r="Q476" s="35" t="str">
        <f t="shared" si="7"/>
        <v/>
      </c>
      <c r="R476" s="35" t="str">
        <f t="shared" si="8"/>
        <v/>
      </c>
      <c r="S476" s="35" t="str">
        <f t="shared" si="9"/>
        <v/>
      </c>
      <c r="T476" s="35" t="str">
        <f t="shared" si="10"/>
        <v/>
      </c>
      <c r="U476" s="35" t="str">
        <f t="shared" si="11"/>
        <v/>
      </c>
      <c r="V476" s="35" t="str">
        <f t="shared" si="12"/>
        <v/>
      </c>
      <c r="W476" s="77" t="str">
        <f t="shared" si="13"/>
        <v/>
      </c>
      <c r="X476" s="35" t="str">
        <f t="shared" si="14"/>
        <v/>
      </c>
      <c r="Y476" s="35" t="str">
        <f t="shared" si="15"/>
        <v/>
      </c>
      <c r="Z476" s="35" t="str">
        <f t="shared" si="16"/>
        <v/>
      </c>
      <c r="AA476" s="35" t="str">
        <f t="shared" si="17"/>
        <v/>
      </c>
      <c r="AB476" s="77">
        <f t="shared" si="29"/>
        <v>6336</v>
      </c>
      <c r="AC476" s="77">
        <f t="shared" si="30"/>
        <v>0</v>
      </c>
      <c r="AD476" s="77">
        <f t="shared" si="31"/>
        <v>0</v>
      </c>
      <c r="AE476" s="78" t="str">
        <f t="shared" si="18"/>
        <v/>
      </c>
      <c r="AF476" s="35" t="str">
        <f t="shared" si="19"/>
        <v/>
      </c>
      <c r="AG476" s="77" t="str">
        <f t="shared" si="20"/>
        <v/>
      </c>
      <c r="AH476" s="77" t="str">
        <f t="shared" si="21"/>
        <v/>
      </c>
      <c r="AI476" s="35">
        <f t="shared" si="22"/>
        <v>0</v>
      </c>
      <c r="AJ476" s="35">
        <f t="shared" si="23"/>
        <v>0</v>
      </c>
      <c r="AK476" s="35">
        <f t="shared" si="24"/>
        <v>0</v>
      </c>
      <c r="AL476" s="35">
        <f t="shared" si="25"/>
        <v>0</v>
      </c>
      <c r="AM476" s="35" t="n"/>
      <c r="AN476" s="44" t="str">
        <f t="shared" si="26"/>
        <v/>
      </c>
      <c r="AO476" s="44" t="str">
        <f t="shared" si="27"/>
        <v/>
      </c>
      <c r="AP476" s="35" t="str">
        <f>IF('DQE marché-cadre'!$D479="","",'DQE marché-cadre'!$D479)</f>
        <v/>
      </c>
      <c r="AQ476" s="35" t="str">
        <f>IF('DQE marché-cadre'!$E479="","",'DQE marché-cadre'!$E479)</f>
        <v/>
      </c>
      <c r="AR476" s="77" t="str">
        <f>DQE!$F479</f>
        <v/>
      </c>
      <c r="AS476" s="77" t="str">
        <f>BPDE!$G479</f>
        <v/>
      </c>
      <c r="AT476" s="35" t="str">
        <f t="shared" si="28"/>
        <v/>
      </c>
    </row>
    <row r="477">
      <c r="A477" s="35" t="str">
        <f>IF(BPU!$A480="","",BPU!$A480)</f>
        <v/>
      </c>
      <c r="B477" s="44" t="str">
        <f>IF(BPU!$B480="","",BPU!$B480)</f>
        <v/>
      </c>
      <c r="C477" s="35" t="str">
        <f>IF(BPU!$C480="","",BPU!$C480)</f>
        <v/>
      </c>
      <c r="D477" s="44" t="str">
        <f>IF(DQE!$D480="","",DQE!$D480)</f>
        <v/>
      </c>
      <c r="E477" s="37" t="str">
        <f>IF(BPU!$D480="","",BPU!$D480)</f>
        <v/>
      </c>
      <c r="F477" s="35" t="str">
        <f t="shared" si="0"/>
        <v/>
      </c>
      <c r="G477" s="44" t="str">
        <f t="shared" si="1"/>
        <v/>
      </c>
      <c r="H477" s="36" t="n"/>
      <c r="I477" s="23" t="n"/>
      <c r="J477" s="36" t="n"/>
      <c r="K477" s="36" t="n"/>
      <c r="L477" s="44" t="str">
        <f t="shared" si="2"/>
        <v/>
      </c>
      <c r="M477" s="35" t="str">
        <f t="shared" si="3"/>
        <v/>
      </c>
      <c r="N477" s="35" t="str">
        <f t="shared" si="4"/>
        <v/>
      </c>
      <c r="O477" s="35" t="str">
        <f t="shared" si="5"/>
        <v/>
      </c>
      <c r="P477" s="35" t="str">
        <f t="shared" si="6"/>
        <v/>
      </c>
      <c r="Q477" s="35" t="str">
        <f t="shared" si="7"/>
        <v/>
      </c>
      <c r="R477" s="35" t="str">
        <f t="shared" si="8"/>
        <v/>
      </c>
      <c r="S477" s="35" t="str">
        <f t="shared" si="9"/>
        <v/>
      </c>
      <c r="T477" s="35" t="str">
        <f t="shared" si="10"/>
        <v/>
      </c>
      <c r="U477" s="35" t="str">
        <f t="shared" si="11"/>
        <v/>
      </c>
      <c r="V477" s="35" t="str">
        <f t="shared" si="12"/>
        <v/>
      </c>
      <c r="W477" s="77" t="str">
        <f t="shared" si="13"/>
        <v/>
      </c>
      <c r="X477" s="35" t="str">
        <f t="shared" si="14"/>
        <v/>
      </c>
      <c r="Y477" s="35" t="str">
        <f t="shared" si="15"/>
        <v/>
      </c>
      <c r="Z477" s="35" t="str">
        <f t="shared" si="16"/>
        <v/>
      </c>
      <c r="AA477" s="35" t="str">
        <f t="shared" si="17"/>
        <v/>
      </c>
      <c r="AB477" s="77">
        <f t="shared" si="29"/>
        <v>6336</v>
      </c>
      <c r="AC477" s="77">
        <f t="shared" si="30"/>
        <v>0</v>
      </c>
      <c r="AD477" s="77">
        <f t="shared" si="31"/>
        <v>0</v>
      </c>
      <c r="AE477" s="78" t="str">
        <f t="shared" si="18"/>
        <v/>
      </c>
      <c r="AF477" s="35" t="str">
        <f t="shared" si="19"/>
        <v/>
      </c>
      <c r="AG477" s="77" t="str">
        <f t="shared" si="20"/>
        <v/>
      </c>
      <c r="AH477" s="77" t="str">
        <f t="shared" si="21"/>
        <v/>
      </c>
      <c r="AI477" s="35">
        <f t="shared" si="22"/>
        <v>0</v>
      </c>
      <c r="AJ477" s="35">
        <f t="shared" si="23"/>
        <v>0</v>
      </c>
      <c r="AK477" s="35">
        <f t="shared" si="24"/>
        <v>0</v>
      </c>
      <c r="AL477" s="35">
        <f t="shared" si="25"/>
        <v>0</v>
      </c>
      <c r="AM477" s="35" t="n"/>
      <c r="AN477" s="44" t="str">
        <f t="shared" si="26"/>
        <v/>
      </c>
      <c r="AO477" s="44" t="str">
        <f t="shared" si="27"/>
        <v/>
      </c>
      <c r="AP477" s="35" t="str">
        <f>IF('DQE marché-cadre'!$D480="","",'DQE marché-cadre'!$D480)</f>
        <v/>
      </c>
      <c r="AQ477" s="35" t="str">
        <f>IF('DQE marché-cadre'!$E480="","",'DQE marché-cadre'!$E480)</f>
        <v/>
      </c>
      <c r="AR477" s="77" t="str">
        <f>DQE!$F480</f>
        <v/>
      </c>
      <c r="AS477" s="77" t="str">
        <f>BPDE!$G480</f>
        <v/>
      </c>
      <c r="AT477" s="35" t="str">
        <f t="shared" si="28"/>
        <v/>
      </c>
    </row>
    <row r="478">
      <c r="A478" s="35" t="str">
        <f>IF(BPU!$A481="","",BPU!$A481)</f>
        <v/>
      </c>
      <c r="B478" s="44" t="str">
        <f>IF(BPU!$B481="","",BPU!$B481)</f>
        <v/>
      </c>
      <c r="C478" s="35" t="str">
        <f>IF(BPU!$C481="","",BPU!$C481)</f>
        <v/>
      </c>
      <c r="D478" s="44" t="str">
        <f>IF(DQE!$D481="","",DQE!$D481)</f>
        <v/>
      </c>
      <c r="E478" s="37" t="str">
        <f>IF(BPU!$D481="","",BPU!$D481)</f>
        <v/>
      </c>
      <c r="F478" s="35" t="str">
        <f t="shared" si="0"/>
        <v/>
      </c>
      <c r="G478" s="44" t="str">
        <f t="shared" si="1"/>
        <v/>
      </c>
      <c r="H478" s="36" t="n"/>
      <c r="I478" s="23" t="n"/>
      <c r="J478" s="36" t="n"/>
      <c r="K478" s="36" t="n"/>
      <c r="L478" s="44" t="str">
        <f t="shared" si="2"/>
        <v/>
      </c>
      <c r="M478" s="35" t="str">
        <f t="shared" si="3"/>
        <v/>
      </c>
      <c r="N478" s="35" t="str">
        <f t="shared" si="4"/>
        <v/>
      </c>
      <c r="O478" s="35" t="str">
        <f t="shared" si="5"/>
        <v/>
      </c>
      <c r="P478" s="35" t="str">
        <f t="shared" si="6"/>
        <v/>
      </c>
      <c r="Q478" s="35" t="str">
        <f t="shared" si="7"/>
        <v/>
      </c>
      <c r="R478" s="35" t="str">
        <f t="shared" si="8"/>
        <v/>
      </c>
      <c r="S478" s="35" t="str">
        <f t="shared" si="9"/>
        <v/>
      </c>
      <c r="T478" s="35" t="str">
        <f t="shared" si="10"/>
        <v/>
      </c>
      <c r="U478" s="35" t="str">
        <f t="shared" si="11"/>
        <v/>
      </c>
      <c r="V478" s="35" t="str">
        <f t="shared" si="12"/>
        <v/>
      </c>
      <c r="W478" s="77" t="str">
        <f t="shared" si="13"/>
        <v/>
      </c>
      <c r="X478" s="35" t="str">
        <f t="shared" si="14"/>
        <v/>
      </c>
      <c r="Y478" s="35" t="str">
        <f t="shared" si="15"/>
        <v/>
      </c>
      <c r="Z478" s="35" t="str">
        <f t="shared" si="16"/>
        <v/>
      </c>
      <c r="AA478" s="35" t="str">
        <f t="shared" si="17"/>
        <v/>
      </c>
      <c r="AB478" s="77">
        <f t="shared" si="29"/>
        <v>6336</v>
      </c>
      <c r="AC478" s="77">
        <f t="shared" si="30"/>
        <v>0</v>
      </c>
      <c r="AD478" s="77">
        <f t="shared" si="31"/>
        <v>0</v>
      </c>
      <c r="AE478" s="78" t="str">
        <f t="shared" si="18"/>
        <v/>
      </c>
      <c r="AF478" s="35" t="str">
        <f t="shared" si="19"/>
        <v/>
      </c>
      <c r="AG478" s="77" t="str">
        <f t="shared" si="20"/>
        <v/>
      </c>
      <c r="AH478" s="77" t="str">
        <f t="shared" si="21"/>
        <v/>
      </c>
      <c r="AI478" s="35">
        <f t="shared" si="22"/>
        <v>0</v>
      </c>
      <c r="AJ478" s="35">
        <f t="shared" si="23"/>
        <v>0</v>
      </c>
      <c r="AK478" s="35">
        <f t="shared" si="24"/>
        <v>0</v>
      </c>
      <c r="AL478" s="35">
        <f t="shared" si="25"/>
        <v>0</v>
      </c>
      <c r="AM478" s="35" t="n"/>
      <c r="AN478" s="44" t="str">
        <f t="shared" si="26"/>
        <v/>
      </c>
      <c r="AO478" s="44" t="str">
        <f t="shared" si="27"/>
        <v/>
      </c>
      <c r="AP478" s="35" t="str">
        <f>IF('DQE marché-cadre'!$D481="","",'DQE marché-cadre'!$D481)</f>
        <v/>
      </c>
      <c r="AQ478" s="35" t="str">
        <f>IF('DQE marché-cadre'!$E481="","",'DQE marché-cadre'!$E481)</f>
        <v/>
      </c>
      <c r="AR478" s="77" t="str">
        <f>DQE!$F481</f>
        <v/>
      </c>
      <c r="AS478" s="77" t="str">
        <f>BPDE!$G481</f>
        <v/>
      </c>
      <c r="AT478" s="35" t="str">
        <f t="shared" si="28"/>
        <v/>
      </c>
    </row>
    <row r="479">
      <c r="A479" s="35" t="str">
        <f>IF(BPU!$A482="","",BPU!$A482)</f>
        <v/>
      </c>
      <c r="B479" s="44" t="str">
        <f>IF(BPU!$B482="","",BPU!$B482)</f>
        <v/>
      </c>
      <c r="C479" s="35" t="str">
        <f>IF(BPU!$C482="","",BPU!$C482)</f>
        <v/>
      </c>
      <c r="D479" s="44" t="str">
        <f>IF(DQE!$D482="","",DQE!$D482)</f>
        <v/>
      </c>
      <c r="E479" s="37" t="str">
        <f>IF(BPU!$D482="","",BPU!$D482)</f>
        <v/>
      </c>
      <c r="F479" s="35" t="str">
        <f t="shared" si="0"/>
        <v/>
      </c>
      <c r="G479" s="44" t="str">
        <f t="shared" si="1"/>
        <v/>
      </c>
      <c r="H479" s="36" t="n"/>
      <c r="I479" s="23" t="n"/>
      <c r="J479" s="36" t="n"/>
      <c r="K479" s="36" t="n"/>
      <c r="L479" s="44" t="str">
        <f t="shared" si="2"/>
        <v/>
      </c>
      <c r="M479" s="35" t="str">
        <f t="shared" si="3"/>
        <v/>
      </c>
      <c r="N479" s="35" t="str">
        <f t="shared" si="4"/>
        <v/>
      </c>
      <c r="O479" s="35" t="str">
        <f t="shared" si="5"/>
        <v/>
      </c>
      <c r="P479" s="35" t="str">
        <f t="shared" si="6"/>
        <v/>
      </c>
      <c r="Q479" s="35" t="str">
        <f t="shared" si="7"/>
        <v/>
      </c>
      <c r="R479" s="35" t="str">
        <f t="shared" si="8"/>
        <v/>
      </c>
      <c r="S479" s="35" t="str">
        <f t="shared" si="9"/>
        <v/>
      </c>
      <c r="T479" s="35" t="str">
        <f t="shared" si="10"/>
        <v/>
      </c>
      <c r="U479" s="35" t="str">
        <f t="shared" si="11"/>
        <v/>
      </c>
      <c r="V479" s="35" t="str">
        <f t="shared" si="12"/>
        <v/>
      </c>
      <c r="W479" s="77" t="str">
        <f t="shared" si="13"/>
        <v/>
      </c>
      <c r="X479" s="35" t="str">
        <f t="shared" si="14"/>
        <v/>
      </c>
      <c r="Y479" s="35" t="str">
        <f t="shared" si="15"/>
        <v/>
      </c>
      <c r="Z479" s="35" t="str">
        <f t="shared" si="16"/>
        <v/>
      </c>
      <c r="AA479" s="35" t="str">
        <f t="shared" si="17"/>
        <v/>
      </c>
      <c r="AB479" s="77">
        <f t="shared" si="29"/>
        <v>6336</v>
      </c>
      <c r="AC479" s="77">
        <f t="shared" si="30"/>
        <v>0</v>
      </c>
      <c r="AD479" s="77">
        <f t="shared" si="31"/>
        <v>0</v>
      </c>
      <c r="AE479" s="78" t="str">
        <f t="shared" si="18"/>
        <v/>
      </c>
      <c r="AF479" s="35" t="str">
        <f t="shared" si="19"/>
        <v/>
      </c>
      <c r="AG479" s="77" t="str">
        <f t="shared" si="20"/>
        <v/>
      </c>
      <c r="AH479" s="77" t="str">
        <f t="shared" si="21"/>
        <v/>
      </c>
      <c r="AI479" s="35">
        <f t="shared" si="22"/>
        <v>0</v>
      </c>
      <c r="AJ479" s="35">
        <f t="shared" si="23"/>
        <v>0</v>
      </c>
      <c r="AK479" s="35">
        <f t="shared" si="24"/>
        <v>0</v>
      </c>
      <c r="AL479" s="35">
        <f t="shared" si="25"/>
        <v>0</v>
      </c>
      <c r="AM479" s="35" t="n"/>
      <c r="AN479" s="44" t="str">
        <f t="shared" si="26"/>
        <v/>
      </c>
      <c r="AO479" s="44" t="str">
        <f t="shared" si="27"/>
        <v/>
      </c>
      <c r="AP479" s="35" t="str">
        <f>IF('DQE marché-cadre'!$D482="","",'DQE marché-cadre'!$D482)</f>
        <v/>
      </c>
      <c r="AQ479" s="35" t="str">
        <f>IF('DQE marché-cadre'!$E482="","",'DQE marché-cadre'!$E482)</f>
        <v/>
      </c>
      <c r="AR479" s="77" t="str">
        <f>DQE!$F482</f>
        <v/>
      </c>
      <c r="AS479" s="77" t="str">
        <f>BPDE!$G482</f>
        <v/>
      </c>
      <c r="AT479" s="35" t="str">
        <f t="shared" si="28"/>
        <v/>
      </c>
    </row>
    <row r="480">
      <c r="A480" s="35" t="str">
        <f>IF(BPU!$A483="","",BPU!$A483)</f>
        <v/>
      </c>
      <c r="B480" s="44" t="str">
        <f>IF(BPU!$B483="","",BPU!$B483)</f>
        <v/>
      </c>
      <c r="C480" s="35" t="str">
        <f>IF(BPU!$C483="","",BPU!$C483)</f>
        <v/>
      </c>
      <c r="D480" s="44" t="str">
        <f>IF(DQE!$D483="","",DQE!$D483)</f>
        <v/>
      </c>
      <c r="E480" s="37" t="str">
        <f>IF(BPU!$D483="","",BPU!$D483)</f>
        <v/>
      </c>
      <c r="F480" s="35" t="str">
        <f t="shared" si="0"/>
        <v/>
      </c>
      <c r="G480" s="44" t="str">
        <f t="shared" si="1"/>
        <v/>
      </c>
      <c r="H480" s="36" t="n"/>
      <c r="I480" s="23" t="n"/>
      <c r="J480" s="36" t="n"/>
      <c r="K480" s="36" t="n"/>
      <c r="L480" s="44" t="str">
        <f t="shared" si="2"/>
        <v/>
      </c>
      <c r="M480" s="35" t="str">
        <f t="shared" si="3"/>
        <v/>
      </c>
      <c r="N480" s="35" t="str">
        <f t="shared" si="4"/>
        <v/>
      </c>
      <c r="O480" s="35" t="str">
        <f t="shared" si="5"/>
        <v/>
      </c>
      <c r="P480" s="35" t="str">
        <f t="shared" si="6"/>
        <v/>
      </c>
      <c r="Q480" s="35" t="str">
        <f t="shared" si="7"/>
        <v/>
      </c>
      <c r="R480" s="35" t="str">
        <f t="shared" si="8"/>
        <v/>
      </c>
      <c r="S480" s="35" t="str">
        <f t="shared" si="9"/>
        <v/>
      </c>
      <c r="T480" s="35" t="str">
        <f t="shared" si="10"/>
        <v/>
      </c>
      <c r="U480" s="35" t="str">
        <f t="shared" si="11"/>
        <v/>
      </c>
      <c r="V480" s="35" t="str">
        <f t="shared" si="12"/>
        <v/>
      </c>
      <c r="W480" s="77" t="str">
        <f t="shared" si="13"/>
        <v/>
      </c>
      <c r="X480" s="35" t="str">
        <f t="shared" si="14"/>
        <v/>
      </c>
      <c r="Y480" s="35" t="str">
        <f t="shared" si="15"/>
        <v/>
      </c>
      <c r="Z480" s="35" t="str">
        <f t="shared" si="16"/>
        <v/>
      </c>
      <c r="AA480" s="35" t="str">
        <f t="shared" si="17"/>
        <v/>
      </c>
      <c r="AB480" s="77">
        <f t="shared" si="29"/>
        <v>6336</v>
      </c>
      <c r="AC480" s="77">
        <f t="shared" si="30"/>
        <v>0</v>
      </c>
      <c r="AD480" s="77">
        <f t="shared" si="31"/>
        <v>0</v>
      </c>
      <c r="AE480" s="78" t="str">
        <f t="shared" si="18"/>
        <v/>
      </c>
      <c r="AF480" s="35" t="str">
        <f t="shared" si="19"/>
        <v/>
      </c>
      <c r="AG480" s="77" t="str">
        <f t="shared" si="20"/>
        <v/>
      </c>
      <c r="AH480" s="77" t="str">
        <f t="shared" si="21"/>
        <v/>
      </c>
      <c r="AI480" s="35">
        <f t="shared" si="22"/>
        <v>0</v>
      </c>
      <c r="AJ480" s="35">
        <f t="shared" si="23"/>
        <v>0</v>
      </c>
      <c r="AK480" s="35">
        <f t="shared" si="24"/>
        <v>0</v>
      </c>
      <c r="AL480" s="35">
        <f t="shared" si="25"/>
        <v>0</v>
      </c>
      <c r="AM480" s="35" t="n"/>
      <c r="AN480" s="44" t="str">
        <f t="shared" si="26"/>
        <v/>
      </c>
      <c r="AO480" s="44" t="str">
        <f t="shared" si="27"/>
        <v/>
      </c>
      <c r="AP480" s="35" t="str">
        <f>IF('DQE marché-cadre'!$D483="","",'DQE marché-cadre'!$D483)</f>
        <v/>
      </c>
      <c r="AQ480" s="35" t="str">
        <f>IF('DQE marché-cadre'!$E483="","",'DQE marché-cadre'!$E483)</f>
        <v/>
      </c>
      <c r="AR480" s="77" t="str">
        <f>DQE!$F483</f>
        <v/>
      </c>
      <c r="AS480" s="77" t="str">
        <f>BPDE!$G483</f>
        <v/>
      </c>
      <c r="AT480" s="35" t="str">
        <f t="shared" si="28"/>
        <v/>
      </c>
    </row>
    <row r="481">
      <c r="A481" s="35" t="str">
        <f>IF(BPU!$A484="","",BPU!$A484)</f>
        <v/>
      </c>
      <c r="B481" s="44" t="str">
        <f>IF(BPU!$B484="","",BPU!$B484)</f>
        <v/>
      </c>
      <c r="C481" s="35" t="str">
        <f>IF(BPU!$C484="","",BPU!$C484)</f>
        <v/>
      </c>
      <c r="D481" s="44" t="str">
        <f>IF(DQE!$D484="","",DQE!$D484)</f>
        <v/>
      </c>
      <c r="E481" s="37" t="str">
        <f>IF(BPU!$D484="","",BPU!$D484)</f>
        <v/>
      </c>
      <c r="F481" s="35" t="str">
        <f t="shared" si="0"/>
        <v/>
      </c>
      <c r="G481" s="44" t="str">
        <f t="shared" si="1"/>
        <v/>
      </c>
      <c r="H481" s="36" t="n"/>
      <c r="I481" s="23" t="n"/>
      <c r="J481" s="36" t="n"/>
      <c r="K481" s="36" t="n"/>
      <c r="L481" s="44" t="str">
        <f t="shared" si="2"/>
        <v/>
      </c>
      <c r="M481" s="35" t="str">
        <f t="shared" si="3"/>
        <v/>
      </c>
      <c r="N481" s="35" t="str">
        <f t="shared" si="4"/>
        <v/>
      </c>
      <c r="O481" s="35" t="str">
        <f t="shared" si="5"/>
        <v/>
      </c>
      <c r="P481" s="35" t="str">
        <f t="shared" si="6"/>
        <v/>
      </c>
      <c r="Q481" s="35" t="str">
        <f t="shared" si="7"/>
        <v/>
      </c>
      <c r="R481" s="35" t="str">
        <f t="shared" si="8"/>
        <v/>
      </c>
      <c r="S481" s="35" t="str">
        <f t="shared" si="9"/>
        <v/>
      </c>
      <c r="T481" s="35" t="str">
        <f t="shared" si="10"/>
        <v/>
      </c>
      <c r="U481" s="35" t="str">
        <f t="shared" si="11"/>
        <v/>
      </c>
      <c r="V481" s="35" t="str">
        <f t="shared" si="12"/>
        <v/>
      </c>
      <c r="W481" s="77" t="str">
        <f t="shared" si="13"/>
        <v/>
      </c>
      <c r="X481" s="35" t="str">
        <f t="shared" si="14"/>
        <v/>
      </c>
      <c r="Y481" s="35" t="str">
        <f t="shared" si="15"/>
        <v/>
      </c>
      <c r="Z481" s="35" t="str">
        <f t="shared" si="16"/>
        <v/>
      </c>
      <c r="AA481" s="35" t="str">
        <f t="shared" si="17"/>
        <v/>
      </c>
      <c r="AB481" s="77">
        <f t="shared" si="29"/>
        <v>6336</v>
      </c>
      <c r="AC481" s="77">
        <f t="shared" si="30"/>
        <v>0</v>
      </c>
      <c r="AD481" s="77">
        <f t="shared" si="31"/>
        <v>0</v>
      </c>
      <c r="AE481" s="78" t="str">
        <f t="shared" si="18"/>
        <v/>
      </c>
      <c r="AF481" s="35" t="str">
        <f t="shared" si="19"/>
        <v/>
      </c>
      <c r="AG481" s="77" t="str">
        <f t="shared" si="20"/>
        <v/>
      </c>
      <c r="AH481" s="77" t="str">
        <f t="shared" si="21"/>
        <v/>
      </c>
      <c r="AI481" s="35">
        <f t="shared" si="22"/>
        <v>0</v>
      </c>
      <c r="AJ481" s="35">
        <f t="shared" si="23"/>
        <v>0</v>
      </c>
      <c r="AK481" s="35">
        <f t="shared" si="24"/>
        <v>0</v>
      </c>
      <c r="AL481" s="35">
        <f t="shared" si="25"/>
        <v>0</v>
      </c>
      <c r="AM481" s="35" t="n"/>
      <c r="AN481" s="44" t="str">
        <f t="shared" si="26"/>
        <v/>
      </c>
      <c r="AO481" s="44" t="str">
        <f t="shared" si="27"/>
        <v/>
      </c>
      <c r="AP481" s="35" t="str">
        <f>IF('DQE marché-cadre'!$D484="","",'DQE marché-cadre'!$D484)</f>
        <v/>
      </c>
      <c r="AQ481" s="35" t="str">
        <f>IF('DQE marché-cadre'!$E484="","",'DQE marché-cadre'!$E484)</f>
        <v/>
      </c>
      <c r="AR481" s="77" t="str">
        <f>DQE!$F484</f>
        <v/>
      </c>
      <c r="AS481" s="77" t="str">
        <f>BPDE!$G484</f>
        <v/>
      </c>
      <c r="AT481" s="35" t="str">
        <f t="shared" si="28"/>
        <v/>
      </c>
    </row>
    <row r="482">
      <c r="A482" s="35" t="str">
        <f>IF(BPU!$A485="","",BPU!$A485)</f>
        <v/>
      </c>
      <c r="B482" s="44" t="str">
        <f>IF(BPU!$B485="","",BPU!$B485)</f>
        <v/>
      </c>
      <c r="C482" s="35" t="str">
        <f>IF(BPU!$C485="","",BPU!$C485)</f>
        <v/>
      </c>
      <c r="D482" s="44" t="str">
        <f>IF(DQE!$D485="","",DQE!$D485)</f>
        <v/>
      </c>
      <c r="E482" s="37" t="str">
        <f>IF(BPU!$D485="","",BPU!$D485)</f>
        <v/>
      </c>
      <c r="F482" s="35" t="str">
        <f t="shared" si="0"/>
        <v/>
      </c>
      <c r="G482" s="44" t="str">
        <f t="shared" si="1"/>
        <v/>
      </c>
      <c r="H482" s="36" t="n"/>
      <c r="I482" s="23" t="n"/>
      <c r="J482" s="36" t="n"/>
      <c r="K482" s="36" t="n"/>
      <c r="L482" s="44" t="str">
        <f t="shared" si="2"/>
        <v/>
      </c>
      <c r="M482" s="35" t="str">
        <f t="shared" si="3"/>
        <v/>
      </c>
      <c r="N482" s="35" t="str">
        <f t="shared" si="4"/>
        <v/>
      </c>
      <c r="O482" s="35" t="str">
        <f t="shared" si="5"/>
        <v/>
      </c>
      <c r="P482" s="35" t="str">
        <f t="shared" si="6"/>
        <v/>
      </c>
      <c r="Q482" s="35" t="str">
        <f t="shared" si="7"/>
        <v/>
      </c>
      <c r="R482" s="35" t="str">
        <f t="shared" si="8"/>
        <v/>
      </c>
      <c r="S482" s="35" t="str">
        <f t="shared" si="9"/>
        <v/>
      </c>
      <c r="T482" s="35" t="str">
        <f t="shared" si="10"/>
        <v/>
      </c>
      <c r="U482" s="35" t="str">
        <f t="shared" si="11"/>
        <v/>
      </c>
      <c r="V482" s="35" t="str">
        <f t="shared" si="12"/>
        <v/>
      </c>
      <c r="W482" s="77" t="str">
        <f t="shared" si="13"/>
        <v/>
      </c>
      <c r="X482" s="35" t="str">
        <f t="shared" si="14"/>
        <v/>
      </c>
      <c r="Y482" s="35" t="str">
        <f t="shared" si="15"/>
        <v/>
      </c>
      <c r="Z482" s="35" t="str">
        <f t="shared" si="16"/>
        <v/>
      </c>
      <c r="AA482" s="35" t="str">
        <f t="shared" si="17"/>
        <v/>
      </c>
      <c r="AB482" s="77">
        <f t="shared" si="29"/>
        <v>6336</v>
      </c>
      <c r="AC482" s="77">
        <f t="shared" si="30"/>
        <v>0</v>
      </c>
      <c r="AD482" s="77">
        <f t="shared" si="31"/>
        <v>0</v>
      </c>
      <c r="AE482" s="78" t="str">
        <f t="shared" si="18"/>
        <v/>
      </c>
      <c r="AF482" s="35" t="str">
        <f t="shared" si="19"/>
        <v/>
      </c>
      <c r="AG482" s="77" t="str">
        <f t="shared" si="20"/>
        <v/>
      </c>
      <c r="AH482" s="77" t="str">
        <f t="shared" si="21"/>
        <v/>
      </c>
      <c r="AI482" s="35">
        <f t="shared" si="22"/>
        <v>0</v>
      </c>
      <c r="AJ482" s="35">
        <f t="shared" si="23"/>
        <v>0</v>
      </c>
      <c r="AK482" s="35">
        <f t="shared" si="24"/>
        <v>0</v>
      </c>
      <c r="AL482" s="35">
        <f t="shared" si="25"/>
        <v>0</v>
      </c>
      <c r="AM482" s="35" t="n"/>
      <c r="AN482" s="44" t="str">
        <f t="shared" si="26"/>
        <v/>
      </c>
      <c r="AO482" s="44" t="str">
        <f t="shared" si="27"/>
        <v/>
      </c>
      <c r="AP482" s="35" t="str">
        <f>IF('DQE marché-cadre'!$D485="","",'DQE marché-cadre'!$D485)</f>
        <v/>
      </c>
      <c r="AQ482" s="35" t="str">
        <f>IF('DQE marché-cadre'!$E485="","",'DQE marché-cadre'!$E485)</f>
        <v/>
      </c>
      <c r="AR482" s="77" t="str">
        <f>DQE!$F485</f>
        <v/>
      </c>
      <c r="AS482" s="77" t="str">
        <f>BPDE!$G485</f>
        <v/>
      </c>
      <c r="AT482" s="35" t="str">
        <f t="shared" si="28"/>
        <v/>
      </c>
    </row>
    <row r="483">
      <c r="A483" s="35" t="str">
        <f>IF(BPU!$A486="","",BPU!$A486)</f>
        <v/>
      </c>
      <c r="B483" s="44" t="str">
        <f>IF(BPU!$B486="","",BPU!$B486)</f>
        <v/>
      </c>
      <c r="C483" s="35" t="str">
        <f>IF(BPU!$C486="","",BPU!$C486)</f>
        <v/>
      </c>
      <c r="D483" s="44" t="str">
        <f>IF(DQE!$D486="","",DQE!$D486)</f>
        <v/>
      </c>
      <c r="E483" s="37" t="str">
        <f>IF(BPU!$D486="","",BPU!$D486)</f>
        <v/>
      </c>
      <c r="F483" s="35" t="str">
        <f t="shared" si="0"/>
        <v/>
      </c>
      <c r="G483" s="44" t="str">
        <f t="shared" si="1"/>
        <v/>
      </c>
      <c r="H483" s="36" t="n"/>
      <c r="I483" s="23" t="n"/>
      <c r="J483" s="36" t="n"/>
      <c r="K483" s="36" t="n"/>
      <c r="L483" s="44" t="str">
        <f t="shared" si="2"/>
        <v/>
      </c>
      <c r="M483" s="35" t="str">
        <f t="shared" si="3"/>
        <v/>
      </c>
      <c r="N483" s="35" t="str">
        <f t="shared" si="4"/>
        <v/>
      </c>
      <c r="O483" s="35" t="str">
        <f t="shared" si="5"/>
        <v/>
      </c>
      <c r="P483" s="35" t="str">
        <f t="shared" si="6"/>
        <v/>
      </c>
      <c r="Q483" s="35" t="str">
        <f t="shared" si="7"/>
        <v/>
      </c>
      <c r="R483" s="35" t="str">
        <f t="shared" si="8"/>
        <v/>
      </c>
      <c r="S483" s="35" t="str">
        <f t="shared" si="9"/>
        <v/>
      </c>
      <c r="T483" s="35" t="str">
        <f t="shared" si="10"/>
        <v/>
      </c>
      <c r="U483" s="35" t="str">
        <f t="shared" si="11"/>
        <v/>
      </c>
      <c r="V483" s="35" t="str">
        <f t="shared" si="12"/>
        <v/>
      </c>
      <c r="W483" s="77" t="str">
        <f t="shared" si="13"/>
        <v/>
      </c>
      <c r="X483" s="35" t="str">
        <f t="shared" si="14"/>
        <v/>
      </c>
      <c r="Y483" s="35" t="str">
        <f t="shared" si="15"/>
        <v/>
      </c>
      <c r="Z483" s="35" t="str">
        <f t="shared" si="16"/>
        <v/>
      </c>
      <c r="AA483" s="35" t="str">
        <f t="shared" si="17"/>
        <v/>
      </c>
      <c r="AB483" s="77">
        <f t="shared" si="29"/>
        <v>6336</v>
      </c>
      <c r="AC483" s="77">
        <f t="shared" si="30"/>
        <v>0</v>
      </c>
      <c r="AD483" s="77">
        <f t="shared" si="31"/>
        <v>0</v>
      </c>
      <c r="AE483" s="78" t="str">
        <f t="shared" si="18"/>
        <v/>
      </c>
      <c r="AF483" s="35" t="str">
        <f t="shared" si="19"/>
        <v/>
      </c>
      <c r="AG483" s="77" t="str">
        <f t="shared" si="20"/>
        <v/>
      </c>
      <c r="AH483" s="77" t="str">
        <f t="shared" si="21"/>
        <v/>
      </c>
      <c r="AI483" s="35">
        <f t="shared" si="22"/>
        <v>0</v>
      </c>
      <c r="AJ483" s="35">
        <f t="shared" si="23"/>
        <v>0</v>
      </c>
      <c r="AK483" s="35">
        <f t="shared" si="24"/>
        <v>0</v>
      </c>
      <c r="AL483" s="35">
        <f t="shared" si="25"/>
        <v>0</v>
      </c>
      <c r="AM483" s="35" t="n"/>
      <c r="AN483" s="44" t="str">
        <f t="shared" si="26"/>
        <v/>
      </c>
      <c r="AO483" s="44" t="str">
        <f t="shared" si="27"/>
        <v/>
      </c>
      <c r="AP483" s="35" t="str">
        <f>IF('DQE marché-cadre'!$D486="","",'DQE marché-cadre'!$D486)</f>
        <v/>
      </c>
      <c r="AQ483" s="35" t="str">
        <f>IF('DQE marché-cadre'!$E486="","",'DQE marché-cadre'!$E486)</f>
        <v/>
      </c>
      <c r="AR483" s="77" t="str">
        <f>DQE!$F486</f>
        <v/>
      </c>
      <c r="AS483" s="77" t="str">
        <f>BPDE!$G486</f>
        <v/>
      </c>
      <c r="AT483" s="35" t="str">
        <f t="shared" si="28"/>
        <v/>
      </c>
    </row>
    <row r="484">
      <c r="A484" s="35" t="str">
        <f>IF(BPU!$A487="","",BPU!$A487)</f>
        <v/>
      </c>
      <c r="B484" s="44" t="str">
        <f>IF(BPU!$B487="","",BPU!$B487)</f>
        <v/>
      </c>
      <c r="C484" s="35" t="str">
        <f>IF(BPU!$C487="","",BPU!$C487)</f>
        <v/>
      </c>
      <c r="D484" s="44" t="str">
        <f>IF(DQE!$D487="","",DQE!$D487)</f>
        <v/>
      </c>
      <c r="E484" s="37" t="str">
        <f>IF(BPU!$D487="","",BPU!$D487)</f>
        <v/>
      </c>
      <c r="F484" s="35" t="str">
        <f t="shared" si="0"/>
        <v/>
      </c>
      <c r="G484" s="44" t="str">
        <f t="shared" si="1"/>
        <v/>
      </c>
      <c r="H484" s="36" t="n"/>
      <c r="I484" s="23" t="n"/>
      <c r="J484" s="36" t="n"/>
      <c r="K484" s="36" t="n"/>
      <c r="L484" s="44" t="str">
        <f t="shared" si="2"/>
        <v/>
      </c>
      <c r="M484" s="35" t="str">
        <f t="shared" si="3"/>
        <v/>
      </c>
      <c r="N484" s="35" t="str">
        <f t="shared" si="4"/>
        <v/>
      </c>
      <c r="O484" s="35" t="str">
        <f t="shared" si="5"/>
        <v/>
      </c>
      <c r="P484" s="35" t="str">
        <f t="shared" si="6"/>
        <v/>
      </c>
      <c r="Q484" s="35" t="str">
        <f t="shared" si="7"/>
        <v/>
      </c>
      <c r="R484" s="35" t="str">
        <f t="shared" si="8"/>
        <v/>
      </c>
      <c r="S484" s="35" t="str">
        <f t="shared" si="9"/>
        <v/>
      </c>
      <c r="T484" s="35" t="str">
        <f t="shared" si="10"/>
        <v/>
      </c>
      <c r="U484" s="35" t="str">
        <f t="shared" si="11"/>
        <v/>
      </c>
      <c r="V484" s="35" t="str">
        <f t="shared" si="12"/>
        <v/>
      </c>
      <c r="W484" s="77" t="str">
        <f t="shared" si="13"/>
        <v/>
      </c>
      <c r="X484" s="35" t="str">
        <f t="shared" si="14"/>
        <v/>
      </c>
      <c r="Y484" s="35" t="str">
        <f t="shared" si="15"/>
        <v/>
      </c>
      <c r="Z484" s="35" t="str">
        <f t="shared" si="16"/>
        <v/>
      </c>
      <c r="AA484" s="35" t="str">
        <f t="shared" si="17"/>
        <v/>
      </c>
      <c r="AB484" s="77">
        <f t="shared" si="29"/>
        <v>6336</v>
      </c>
      <c r="AC484" s="77">
        <f t="shared" si="30"/>
        <v>0</v>
      </c>
      <c r="AD484" s="77">
        <f t="shared" si="31"/>
        <v>0</v>
      </c>
      <c r="AE484" s="78" t="str">
        <f t="shared" si="18"/>
        <v/>
      </c>
      <c r="AF484" s="35" t="str">
        <f t="shared" si="19"/>
        <v/>
      </c>
      <c r="AG484" s="77" t="str">
        <f t="shared" si="20"/>
        <v/>
      </c>
      <c r="AH484" s="77" t="str">
        <f t="shared" si="21"/>
        <v/>
      </c>
      <c r="AI484" s="35">
        <f t="shared" si="22"/>
        <v>0</v>
      </c>
      <c r="AJ484" s="35">
        <f t="shared" si="23"/>
        <v>0</v>
      </c>
      <c r="AK484" s="35">
        <f t="shared" si="24"/>
        <v>0</v>
      </c>
      <c r="AL484" s="35">
        <f t="shared" si="25"/>
        <v>0</v>
      </c>
      <c r="AM484" s="35" t="n"/>
      <c r="AN484" s="44" t="str">
        <f t="shared" si="26"/>
        <v/>
      </c>
      <c r="AO484" s="44" t="str">
        <f t="shared" si="27"/>
        <v/>
      </c>
      <c r="AP484" s="35" t="str">
        <f>IF('DQE marché-cadre'!$D487="","",'DQE marché-cadre'!$D487)</f>
        <v/>
      </c>
      <c r="AQ484" s="35" t="str">
        <f>IF('DQE marché-cadre'!$E487="","",'DQE marché-cadre'!$E487)</f>
        <v/>
      </c>
      <c r="AR484" s="77" t="str">
        <f>DQE!$F487</f>
        <v/>
      </c>
      <c r="AS484" s="77" t="str">
        <f>BPDE!$G487</f>
        <v/>
      </c>
      <c r="AT484" s="35" t="str">
        <f t="shared" si="28"/>
        <v/>
      </c>
    </row>
    <row r="485">
      <c r="A485" s="35" t="str">
        <f>IF(BPU!$A488="","",BPU!$A488)</f>
        <v/>
      </c>
      <c r="B485" s="44" t="str">
        <f>IF(BPU!$B488="","",BPU!$B488)</f>
        <v/>
      </c>
      <c r="C485" s="35" t="str">
        <f>IF(BPU!$C488="","",BPU!$C488)</f>
        <v/>
      </c>
      <c r="D485" s="44" t="str">
        <f>IF(DQE!$D488="","",DQE!$D488)</f>
        <v/>
      </c>
      <c r="E485" s="37" t="str">
        <f>IF(BPU!$D488="","",BPU!$D488)</f>
        <v/>
      </c>
      <c r="F485" s="35" t="str">
        <f t="shared" si="0"/>
        <v/>
      </c>
      <c r="G485" s="44" t="str">
        <f t="shared" si="1"/>
        <v/>
      </c>
      <c r="H485" s="36" t="n"/>
      <c r="I485" s="23" t="n"/>
      <c r="J485" s="36" t="n"/>
      <c r="K485" s="36" t="n"/>
      <c r="L485" s="44" t="str">
        <f t="shared" si="2"/>
        <v/>
      </c>
      <c r="M485" s="35" t="str">
        <f t="shared" si="3"/>
        <v/>
      </c>
      <c r="N485" s="35" t="str">
        <f t="shared" si="4"/>
        <v/>
      </c>
      <c r="O485" s="35" t="str">
        <f t="shared" si="5"/>
        <v/>
      </c>
      <c r="P485" s="35" t="str">
        <f t="shared" si="6"/>
        <v/>
      </c>
      <c r="Q485" s="35" t="str">
        <f t="shared" si="7"/>
        <v/>
      </c>
      <c r="R485" s="35" t="str">
        <f t="shared" si="8"/>
        <v/>
      </c>
      <c r="S485" s="35" t="str">
        <f t="shared" si="9"/>
        <v/>
      </c>
      <c r="T485" s="35" t="str">
        <f t="shared" si="10"/>
        <v/>
      </c>
      <c r="U485" s="35" t="str">
        <f t="shared" si="11"/>
        <v/>
      </c>
      <c r="V485" s="35" t="str">
        <f t="shared" si="12"/>
        <v/>
      </c>
      <c r="W485" s="77" t="str">
        <f t="shared" si="13"/>
        <v/>
      </c>
      <c r="X485" s="35" t="str">
        <f t="shared" si="14"/>
        <v/>
      </c>
      <c r="Y485" s="35" t="str">
        <f t="shared" si="15"/>
        <v/>
      </c>
      <c r="Z485" s="35" t="str">
        <f t="shared" si="16"/>
        <v/>
      </c>
      <c r="AA485" s="35" t="str">
        <f t="shared" si="17"/>
        <v/>
      </c>
      <c r="AB485" s="77">
        <f t="shared" si="29"/>
        <v>6336</v>
      </c>
      <c r="AC485" s="77">
        <f t="shared" si="30"/>
        <v>0</v>
      </c>
      <c r="AD485" s="77">
        <f t="shared" si="31"/>
        <v>0</v>
      </c>
      <c r="AE485" s="78" t="str">
        <f t="shared" si="18"/>
        <v/>
      </c>
      <c r="AF485" s="35" t="str">
        <f t="shared" si="19"/>
        <v/>
      </c>
      <c r="AG485" s="77" t="str">
        <f t="shared" si="20"/>
        <v/>
      </c>
      <c r="AH485" s="77" t="str">
        <f t="shared" si="21"/>
        <v/>
      </c>
      <c r="AI485" s="35">
        <f t="shared" si="22"/>
        <v>0</v>
      </c>
      <c r="AJ485" s="35">
        <f t="shared" si="23"/>
        <v>0</v>
      </c>
      <c r="AK485" s="35">
        <f t="shared" si="24"/>
        <v>0</v>
      </c>
      <c r="AL485" s="35">
        <f t="shared" si="25"/>
        <v>0</v>
      </c>
      <c r="AM485" s="35" t="n"/>
      <c r="AN485" s="44" t="str">
        <f t="shared" si="26"/>
        <v/>
      </c>
      <c r="AO485" s="44" t="str">
        <f t="shared" si="27"/>
        <v/>
      </c>
      <c r="AP485" s="35" t="str">
        <f>IF('DQE marché-cadre'!$D488="","",'DQE marché-cadre'!$D488)</f>
        <v/>
      </c>
      <c r="AQ485" s="35" t="str">
        <f>IF('DQE marché-cadre'!$E488="","",'DQE marché-cadre'!$E488)</f>
        <v/>
      </c>
      <c r="AR485" s="77" t="str">
        <f>DQE!$F488</f>
        <v/>
      </c>
      <c r="AS485" s="77" t="str">
        <f>BPDE!$G488</f>
        <v/>
      </c>
      <c r="AT485" s="35" t="str">
        <f t="shared" si="28"/>
        <v/>
      </c>
    </row>
    <row r="486">
      <c r="A486" s="35" t="str">
        <f>IF(BPU!$A489="","",BPU!$A489)</f>
        <v/>
      </c>
      <c r="B486" s="44" t="str">
        <f>IF(BPU!$B489="","",BPU!$B489)</f>
        <v/>
      </c>
      <c r="C486" s="35" t="str">
        <f>IF(BPU!$C489="","",BPU!$C489)</f>
        <v/>
      </c>
      <c r="D486" s="44" t="str">
        <f>IF(DQE!$D489="","",DQE!$D489)</f>
        <v/>
      </c>
      <c r="E486" s="37" t="str">
        <f>IF(BPU!$D489="","",BPU!$D489)</f>
        <v/>
      </c>
      <c r="F486" s="35" t="str">
        <f t="shared" si="0"/>
        <v/>
      </c>
      <c r="G486" s="44" t="str">
        <f t="shared" si="1"/>
        <v/>
      </c>
      <c r="H486" s="36" t="n"/>
      <c r="I486" s="23" t="n"/>
      <c r="J486" s="36" t="n"/>
      <c r="K486" s="36" t="n"/>
      <c r="L486" s="44" t="str">
        <f t="shared" si="2"/>
        <v/>
      </c>
      <c r="M486" s="35" t="str">
        <f t="shared" si="3"/>
        <v/>
      </c>
      <c r="N486" s="35" t="str">
        <f t="shared" si="4"/>
        <v/>
      </c>
      <c r="O486" s="35" t="str">
        <f t="shared" si="5"/>
        <v/>
      </c>
      <c r="P486" s="35" t="str">
        <f t="shared" si="6"/>
        <v/>
      </c>
      <c r="Q486" s="35" t="str">
        <f t="shared" si="7"/>
        <v/>
      </c>
      <c r="R486" s="35" t="str">
        <f t="shared" si="8"/>
        <v/>
      </c>
      <c r="S486" s="35" t="str">
        <f t="shared" si="9"/>
        <v/>
      </c>
      <c r="T486" s="35" t="str">
        <f t="shared" si="10"/>
        <v/>
      </c>
      <c r="U486" s="35" t="str">
        <f t="shared" si="11"/>
        <v/>
      </c>
      <c r="V486" s="35" t="str">
        <f t="shared" si="12"/>
        <v/>
      </c>
      <c r="W486" s="77" t="str">
        <f t="shared" si="13"/>
        <v/>
      </c>
      <c r="X486" s="35" t="str">
        <f t="shared" si="14"/>
        <v/>
      </c>
      <c r="Y486" s="35" t="str">
        <f t="shared" si="15"/>
        <v/>
      </c>
      <c r="Z486" s="35" t="str">
        <f t="shared" si="16"/>
        <v/>
      </c>
      <c r="AA486" s="35" t="str">
        <f t="shared" si="17"/>
        <v/>
      </c>
      <c r="AB486" s="77">
        <f t="shared" si="29"/>
        <v>6336</v>
      </c>
      <c r="AC486" s="77">
        <f t="shared" si="30"/>
        <v>0</v>
      </c>
      <c r="AD486" s="77">
        <f t="shared" si="31"/>
        <v>0</v>
      </c>
      <c r="AE486" s="78" t="str">
        <f t="shared" si="18"/>
        <v/>
      </c>
      <c r="AF486" s="35" t="str">
        <f t="shared" si="19"/>
        <v/>
      </c>
      <c r="AG486" s="77" t="str">
        <f t="shared" si="20"/>
        <v/>
      </c>
      <c r="AH486" s="77" t="str">
        <f t="shared" si="21"/>
        <v/>
      </c>
      <c r="AI486" s="35">
        <f t="shared" si="22"/>
        <v>0</v>
      </c>
      <c r="AJ486" s="35">
        <f t="shared" si="23"/>
        <v>0</v>
      </c>
      <c r="AK486" s="35">
        <f t="shared" si="24"/>
        <v>0</v>
      </c>
      <c r="AL486" s="35">
        <f t="shared" si="25"/>
        <v>0</v>
      </c>
      <c r="AM486" s="35" t="n"/>
      <c r="AN486" s="44" t="str">
        <f t="shared" si="26"/>
        <v/>
      </c>
      <c r="AO486" s="44" t="str">
        <f t="shared" si="27"/>
        <v/>
      </c>
      <c r="AP486" s="35" t="str">
        <f>IF('DQE marché-cadre'!$D489="","",'DQE marché-cadre'!$D489)</f>
        <v/>
      </c>
      <c r="AQ486" s="35" t="str">
        <f>IF('DQE marché-cadre'!$E489="","",'DQE marché-cadre'!$E489)</f>
        <v/>
      </c>
      <c r="AR486" s="77" t="str">
        <f>DQE!$F489</f>
        <v/>
      </c>
      <c r="AS486" s="77" t="str">
        <f>BPDE!$G489</f>
        <v/>
      </c>
      <c r="AT486" s="35" t="str">
        <f t="shared" si="28"/>
        <v/>
      </c>
    </row>
    <row r="487">
      <c r="A487" s="35" t="str">
        <f>IF(BPU!$A490="","",BPU!$A490)</f>
        <v/>
      </c>
      <c r="B487" s="44" t="str">
        <f>IF(BPU!$B490="","",BPU!$B490)</f>
        <v/>
      </c>
      <c r="C487" s="35" t="str">
        <f>IF(BPU!$C490="","",BPU!$C490)</f>
        <v/>
      </c>
      <c r="D487" s="44" t="str">
        <f>IF(DQE!$D490="","",DQE!$D490)</f>
        <v/>
      </c>
      <c r="E487" s="37" t="str">
        <f>IF(BPU!$D490="","",BPU!$D490)</f>
        <v/>
      </c>
      <c r="F487" s="35" t="str">
        <f t="shared" si="0"/>
        <v/>
      </c>
      <c r="G487" s="44" t="str">
        <f t="shared" si="1"/>
        <v/>
      </c>
      <c r="H487" s="36" t="n"/>
      <c r="I487" s="23" t="n"/>
      <c r="J487" s="36" t="n"/>
      <c r="K487" s="36" t="n"/>
      <c r="L487" s="44" t="str">
        <f t="shared" si="2"/>
        <v/>
      </c>
      <c r="M487" s="35" t="str">
        <f t="shared" si="3"/>
        <v/>
      </c>
      <c r="N487" s="35" t="str">
        <f t="shared" si="4"/>
        <v/>
      </c>
      <c r="O487" s="35" t="str">
        <f t="shared" si="5"/>
        <v/>
      </c>
      <c r="P487" s="35" t="str">
        <f t="shared" si="6"/>
        <v/>
      </c>
      <c r="Q487" s="35" t="str">
        <f t="shared" si="7"/>
        <v/>
      </c>
      <c r="R487" s="35" t="str">
        <f t="shared" si="8"/>
        <v/>
      </c>
      <c r="S487" s="35" t="str">
        <f t="shared" si="9"/>
        <v/>
      </c>
      <c r="T487" s="35" t="str">
        <f t="shared" si="10"/>
        <v/>
      </c>
      <c r="U487" s="35" t="str">
        <f t="shared" si="11"/>
        <v/>
      </c>
      <c r="V487" s="35" t="str">
        <f t="shared" si="12"/>
        <v/>
      </c>
      <c r="W487" s="77" t="str">
        <f t="shared" si="13"/>
        <v/>
      </c>
      <c r="X487" s="35" t="str">
        <f t="shared" si="14"/>
        <v/>
      </c>
      <c r="Y487" s="35" t="str">
        <f t="shared" si="15"/>
        <v/>
      </c>
      <c r="Z487" s="35" t="str">
        <f t="shared" si="16"/>
        <v/>
      </c>
      <c r="AA487" s="35" t="str">
        <f t="shared" si="17"/>
        <v/>
      </c>
      <c r="AB487" s="77">
        <f t="shared" si="29"/>
        <v>6336</v>
      </c>
      <c r="AC487" s="77">
        <f t="shared" si="30"/>
        <v>0</v>
      </c>
      <c r="AD487" s="77">
        <f t="shared" si="31"/>
        <v>0</v>
      </c>
      <c r="AE487" s="78" t="str">
        <f t="shared" si="18"/>
        <v/>
      </c>
      <c r="AF487" s="35" t="str">
        <f t="shared" si="19"/>
        <v/>
      </c>
      <c r="AG487" s="77" t="str">
        <f t="shared" si="20"/>
        <v/>
      </c>
      <c r="AH487" s="77" t="str">
        <f t="shared" si="21"/>
        <v/>
      </c>
      <c r="AI487" s="35">
        <f t="shared" si="22"/>
        <v>0</v>
      </c>
      <c r="AJ487" s="35">
        <f t="shared" si="23"/>
        <v>0</v>
      </c>
      <c r="AK487" s="35">
        <f t="shared" si="24"/>
        <v>0</v>
      </c>
      <c r="AL487" s="35">
        <f t="shared" si="25"/>
        <v>0</v>
      </c>
      <c r="AM487" s="35" t="n"/>
      <c r="AN487" s="44" t="str">
        <f t="shared" si="26"/>
        <v/>
      </c>
      <c r="AO487" s="44" t="str">
        <f t="shared" si="27"/>
        <v/>
      </c>
      <c r="AP487" s="35" t="str">
        <f>IF('DQE marché-cadre'!$D490="","",'DQE marché-cadre'!$D490)</f>
        <v/>
      </c>
      <c r="AQ487" s="35" t="str">
        <f>IF('DQE marché-cadre'!$E490="","",'DQE marché-cadre'!$E490)</f>
        <v/>
      </c>
      <c r="AR487" s="77" t="str">
        <f>DQE!$F490</f>
        <v/>
      </c>
      <c r="AS487" s="77" t="str">
        <f>BPDE!$G490</f>
        <v/>
      </c>
      <c r="AT487" s="35" t="str">
        <f t="shared" si="28"/>
        <v/>
      </c>
    </row>
    <row r="488">
      <c r="A488" s="35" t="str">
        <f>IF(BPU!$A491="","",BPU!$A491)</f>
        <v/>
      </c>
      <c r="B488" s="44" t="str">
        <f>IF(BPU!$B491="","",BPU!$B491)</f>
        <v/>
      </c>
      <c r="C488" s="35" t="str">
        <f>IF(BPU!$C491="","",BPU!$C491)</f>
        <v/>
      </c>
      <c r="D488" s="44" t="str">
        <f>IF(DQE!$D491="","",DQE!$D491)</f>
        <v/>
      </c>
      <c r="E488" s="37" t="str">
        <f>IF(BPU!$D491="","",BPU!$D491)</f>
        <v/>
      </c>
      <c r="F488" s="35" t="str">
        <f t="shared" si="0"/>
        <v/>
      </c>
      <c r="G488" s="44" t="str">
        <f t="shared" si="1"/>
        <v/>
      </c>
      <c r="H488" s="36" t="n"/>
      <c r="I488" s="23" t="n"/>
      <c r="J488" s="36" t="n"/>
      <c r="K488" s="36" t="n"/>
      <c r="L488" s="44" t="str">
        <f t="shared" si="2"/>
        <v/>
      </c>
      <c r="M488" s="35" t="str">
        <f t="shared" si="3"/>
        <v/>
      </c>
      <c r="N488" s="35" t="str">
        <f t="shared" si="4"/>
        <v/>
      </c>
      <c r="O488" s="35" t="str">
        <f t="shared" si="5"/>
        <v/>
      </c>
      <c r="P488" s="35" t="str">
        <f t="shared" si="6"/>
        <v/>
      </c>
      <c r="Q488" s="35" t="str">
        <f t="shared" si="7"/>
        <v/>
      </c>
      <c r="R488" s="35" t="str">
        <f t="shared" si="8"/>
        <v/>
      </c>
      <c r="S488" s="35" t="str">
        <f t="shared" si="9"/>
        <v/>
      </c>
      <c r="T488" s="35" t="str">
        <f t="shared" si="10"/>
        <v/>
      </c>
      <c r="U488" s="35" t="str">
        <f t="shared" si="11"/>
        <v/>
      </c>
      <c r="V488" s="35" t="str">
        <f t="shared" si="12"/>
        <v/>
      </c>
      <c r="W488" s="77" t="str">
        <f t="shared" si="13"/>
        <v/>
      </c>
      <c r="X488" s="35" t="str">
        <f t="shared" si="14"/>
        <v/>
      </c>
      <c r="Y488" s="35" t="str">
        <f t="shared" si="15"/>
        <v/>
      </c>
      <c r="Z488" s="35" t="str">
        <f t="shared" si="16"/>
        <v/>
      </c>
      <c r="AA488" s="35" t="str">
        <f t="shared" si="17"/>
        <v/>
      </c>
      <c r="AB488" s="77">
        <f t="shared" si="29"/>
        <v>6336</v>
      </c>
      <c r="AC488" s="77">
        <f t="shared" si="30"/>
        <v>0</v>
      </c>
      <c r="AD488" s="77">
        <f t="shared" si="31"/>
        <v>0</v>
      </c>
      <c r="AE488" s="78" t="str">
        <f t="shared" si="18"/>
        <v/>
      </c>
      <c r="AF488" s="35" t="str">
        <f t="shared" si="19"/>
        <v/>
      </c>
      <c r="AG488" s="77" t="str">
        <f t="shared" si="20"/>
        <v/>
      </c>
      <c r="AH488" s="77" t="str">
        <f t="shared" si="21"/>
        <v/>
      </c>
      <c r="AI488" s="35">
        <f t="shared" si="22"/>
        <v>0</v>
      </c>
      <c r="AJ488" s="35">
        <f t="shared" si="23"/>
        <v>0</v>
      </c>
      <c r="AK488" s="35">
        <f t="shared" si="24"/>
        <v>0</v>
      </c>
      <c r="AL488" s="35">
        <f t="shared" si="25"/>
        <v>0</v>
      </c>
      <c r="AM488" s="35" t="n"/>
      <c r="AN488" s="44" t="str">
        <f t="shared" si="26"/>
        <v/>
      </c>
      <c r="AO488" s="44" t="str">
        <f t="shared" si="27"/>
        <v/>
      </c>
      <c r="AP488" s="35" t="str">
        <f>IF('DQE marché-cadre'!$D491="","",'DQE marché-cadre'!$D491)</f>
        <v/>
      </c>
      <c r="AQ488" s="35" t="str">
        <f>IF('DQE marché-cadre'!$E491="","",'DQE marché-cadre'!$E491)</f>
        <v/>
      </c>
      <c r="AR488" s="77" t="str">
        <f>DQE!$F491</f>
        <v/>
      </c>
      <c r="AS488" s="77" t="str">
        <f>BPDE!$G491</f>
        <v/>
      </c>
      <c r="AT488" s="35" t="str">
        <f t="shared" si="28"/>
        <v/>
      </c>
    </row>
    <row r="489">
      <c r="A489" s="35" t="str">
        <f>IF(BPU!$A492="","",BPU!$A492)</f>
        <v/>
      </c>
      <c r="B489" s="44" t="str">
        <f>IF(BPU!$B492="","",BPU!$B492)</f>
        <v/>
      </c>
      <c r="C489" s="35" t="str">
        <f>IF(BPU!$C492="","",BPU!$C492)</f>
        <v/>
      </c>
      <c r="D489" s="44" t="str">
        <f>IF(DQE!$D492="","",DQE!$D492)</f>
        <v/>
      </c>
      <c r="E489" s="37" t="str">
        <f>IF(BPU!$D492="","",BPU!$D492)</f>
        <v/>
      </c>
      <c r="F489" s="35" t="str">
        <f t="shared" si="0"/>
        <v/>
      </c>
      <c r="G489" s="44" t="str">
        <f t="shared" si="1"/>
        <v/>
      </c>
      <c r="H489" s="36" t="n"/>
      <c r="I489" s="23" t="n"/>
      <c r="J489" s="36" t="n"/>
      <c r="K489" s="36" t="n"/>
      <c r="L489" s="44" t="str">
        <f t="shared" si="2"/>
        <v/>
      </c>
      <c r="M489" s="35" t="str">
        <f t="shared" si="3"/>
        <v/>
      </c>
      <c r="N489" s="35" t="str">
        <f t="shared" si="4"/>
        <v/>
      </c>
      <c r="O489" s="35" t="str">
        <f t="shared" si="5"/>
        <v/>
      </c>
      <c r="P489" s="35" t="str">
        <f t="shared" si="6"/>
        <v/>
      </c>
      <c r="Q489" s="35" t="str">
        <f t="shared" si="7"/>
        <v/>
      </c>
      <c r="R489" s="35" t="str">
        <f t="shared" si="8"/>
        <v/>
      </c>
      <c r="S489" s="35" t="str">
        <f t="shared" si="9"/>
        <v/>
      </c>
      <c r="T489" s="35" t="str">
        <f t="shared" si="10"/>
        <v/>
      </c>
      <c r="U489" s="35" t="str">
        <f t="shared" si="11"/>
        <v/>
      </c>
      <c r="V489" s="35" t="str">
        <f t="shared" si="12"/>
        <v/>
      </c>
      <c r="W489" s="77" t="str">
        <f t="shared" si="13"/>
        <v/>
      </c>
      <c r="X489" s="35" t="str">
        <f t="shared" si="14"/>
        <v/>
      </c>
      <c r="Y489" s="35" t="str">
        <f t="shared" si="15"/>
        <v/>
      </c>
      <c r="Z489" s="35" t="str">
        <f t="shared" si="16"/>
        <v/>
      </c>
      <c r="AA489" s="35" t="str">
        <f t="shared" si="17"/>
        <v/>
      </c>
      <c r="AB489" s="77">
        <f t="shared" si="29"/>
        <v>6336</v>
      </c>
      <c r="AC489" s="77">
        <f t="shared" si="30"/>
        <v>0</v>
      </c>
      <c r="AD489" s="77">
        <f t="shared" si="31"/>
        <v>0</v>
      </c>
      <c r="AE489" s="78" t="str">
        <f t="shared" si="18"/>
        <v/>
      </c>
      <c r="AF489" s="35" t="str">
        <f t="shared" si="19"/>
        <v/>
      </c>
      <c r="AG489" s="77" t="str">
        <f t="shared" si="20"/>
        <v/>
      </c>
      <c r="AH489" s="77" t="str">
        <f t="shared" si="21"/>
        <v/>
      </c>
      <c r="AI489" s="35">
        <f t="shared" si="22"/>
        <v>0</v>
      </c>
      <c r="AJ489" s="35">
        <f t="shared" si="23"/>
        <v>0</v>
      </c>
      <c r="AK489" s="35">
        <f t="shared" si="24"/>
        <v>0</v>
      </c>
      <c r="AL489" s="35">
        <f t="shared" si="25"/>
        <v>0</v>
      </c>
      <c r="AM489" s="35" t="n"/>
      <c r="AN489" s="44" t="str">
        <f t="shared" si="26"/>
        <v/>
      </c>
      <c r="AO489" s="44" t="str">
        <f t="shared" si="27"/>
        <v/>
      </c>
      <c r="AP489" s="35" t="str">
        <f>IF('DQE marché-cadre'!$D492="","",'DQE marché-cadre'!$D492)</f>
        <v/>
      </c>
      <c r="AQ489" s="35" t="str">
        <f>IF('DQE marché-cadre'!$E492="","",'DQE marché-cadre'!$E492)</f>
        <v/>
      </c>
      <c r="AR489" s="77" t="str">
        <f>DQE!$F492</f>
        <v/>
      </c>
      <c r="AS489" s="77" t="str">
        <f>BPDE!$G492</f>
        <v/>
      </c>
      <c r="AT489" s="35" t="str">
        <f t="shared" si="28"/>
        <v/>
      </c>
    </row>
    <row r="490">
      <c r="A490" s="35" t="str">
        <f>IF(BPU!$A493="","",BPU!$A493)</f>
        <v/>
      </c>
      <c r="B490" s="44" t="str">
        <f>IF(BPU!$B493="","",BPU!$B493)</f>
        <v/>
      </c>
      <c r="C490" s="35" t="str">
        <f>IF(BPU!$C493="","",BPU!$C493)</f>
        <v/>
      </c>
      <c r="D490" s="44" t="str">
        <f>IF(DQE!$D493="","",DQE!$D493)</f>
        <v/>
      </c>
      <c r="E490" s="37" t="str">
        <f>IF(BPU!$D493="","",BPU!$D493)</f>
        <v/>
      </c>
      <c r="F490" s="35" t="str">
        <f t="shared" si="0"/>
        <v/>
      </c>
      <c r="G490" s="44" t="str">
        <f t="shared" si="1"/>
        <v/>
      </c>
      <c r="H490" s="36" t="n"/>
      <c r="I490" s="23" t="n"/>
      <c r="J490" s="36" t="n"/>
      <c r="K490" s="36" t="n"/>
      <c r="L490" s="44" t="str">
        <f t="shared" si="2"/>
        <v/>
      </c>
      <c r="M490" s="35" t="str">
        <f t="shared" si="3"/>
        <v/>
      </c>
      <c r="N490" s="35" t="str">
        <f t="shared" si="4"/>
        <v/>
      </c>
      <c r="O490" s="35" t="str">
        <f t="shared" si="5"/>
        <v/>
      </c>
      <c r="P490" s="35" t="str">
        <f t="shared" si="6"/>
        <v/>
      </c>
      <c r="Q490" s="35" t="str">
        <f t="shared" si="7"/>
        <v/>
      </c>
      <c r="R490" s="35" t="str">
        <f t="shared" si="8"/>
        <v/>
      </c>
      <c r="S490" s="35" t="str">
        <f t="shared" si="9"/>
        <v/>
      </c>
      <c r="T490" s="35" t="str">
        <f t="shared" si="10"/>
        <v/>
      </c>
      <c r="U490" s="35" t="str">
        <f t="shared" si="11"/>
        <v/>
      </c>
      <c r="V490" s="35" t="str">
        <f t="shared" si="12"/>
        <v/>
      </c>
      <c r="W490" s="77" t="str">
        <f t="shared" si="13"/>
        <v/>
      </c>
      <c r="X490" s="35" t="str">
        <f t="shared" si="14"/>
        <v/>
      </c>
      <c r="Y490" s="35" t="str">
        <f t="shared" si="15"/>
        <v/>
      </c>
      <c r="Z490" s="35" t="str">
        <f t="shared" si="16"/>
        <v/>
      </c>
      <c r="AA490" s="35" t="str">
        <f t="shared" si="17"/>
        <v/>
      </c>
      <c r="AB490" s="77">
        <f t="shared" si="29"/>
        <v>6336</v>
      </c>
      <c r="AC490" s="77">
        <f t="shared" si="30"/>
        <v>0</v>
      </c>
      <c r="AD490" s="77">
        <f t="shared" si="31"/>
        <v>0</v>
      </c>
      <c r="AE490" s="78" t="str">
        <f t="shared" si="18"/>
        <v/>
      </c>
      <c r="AF490" s="35" t="str">
        <f t="shared" si="19"/>
        <v/>
      </c>
      <c r="AG490" s="77" t="str">
        <f t="shared" si="20"/>
        <v/>
      </c>
      <c r="AH490" s="77" t="str">
        <f t="shared" si="21"/>
        <v/>
      </c>
      <c r="AI490" s="35">
        <f t="shared" si="22"/>
        <v>0</v>
      </c>
      <c r="AJ490" s="35">
        <f t="shared" si="23"/>
        <v>0</v>
      </c>
      <c r="AK490" s="35">
        <f t="shared" si="24"/>
        <v>0</v>
      </c>
      <c r="AL490" s="35">
        <f t="shared" si="25"/>
        <v>0</v>
      </c>
      <c r="AM490" s="35" t="n"/>
      <c r="AN490" s="44" t="str">
        <f t="shared" si="26"/>
        <v/>
      </c>
      <c r="AO490" s="44" t="str">
        <f t="shared" si="27"/>
        <v/>
      </c>
      <c r="AP490" s="35" t="str">
        <f>IF('DQE marché-cadre'!$D493="","",'DQE marché-cadre'!$D493)</f>
        <v/>
      </c>
      <c r="AQ490" s="35" t="str">
        <f>IF('DQE marché-cadre'!$E493="","",'DQE marché-cadre'!$E493)</f>
        <v/>
      </c>
      <c r="AR490" s="77" t="str">
        <f>DQE!$F493</f>
        <v/>
      </c>
      <c r="AS490" s="77" t="str">
        <f>BPDE!$G493</f>
        <v/>
      </c>
      <c r="AT490" s="35" t="str">
        <f t="shared" si="28"/>
        <v/>
      </c>
    </row>
    <row r="491">
      <c r="A491" s="35" t="str">
        <f>IF(BPU!$A494="","",BPU!$A494)</f>
        <v/>
      </c>
      <c r="B491" s="44" t="str">
        <f>IF(BPU!$B494="","",BPU!$B494)</f>
        <v/>
      </c>
      <c r="C491" s="35" t="str">
        <f>IF(BPU!$C494="","",BPU!$C494)</f>
        <v/>
      </c>
      <c r="D491" s="44" t="str">
        <f>IF(DQE!$D494="","",DQE!$D494)</f>
        <v/>
      </c>
      <c r="E491" s="37" t="str">
        <f>IF(BPU!$D494="","",BPU!$D494)</f>
        <v/>
      </c>
      <c r="F491" s="35" t="str">
        <f t="shared" si="0"/>
        <v/>
      </c>
      <c r="G491" s="44" t="str">
        <f t="shared" si="1"/>
        <v/>
      </c>
      <c r="H491" s="36" t="n"/>
      <c r="I491" s="23" t="n"/>
      <c r="J491" s="36" t="n"/>
      <c r="K491" s="36" t="n"/>
      <c r="L491" s="44" t="str">
        <f t="shared" si="2"/>
        <v/>
      </c>
      <c r="M491" s="35" t="str">
        <f t="shared" si="3"/>
        <v/>
      </c>
      <c r="N491" s="35" t="str">
        <f t="shared" si="4"/>
        <v/>
      </c>
      <c r="O491" s="35" t="str">
        <f t="shared" si="5"/>
        <v/>
      </c>
      <c r="P491" s="35" t="str">
        <f t="shared" si="6"/>
        <v/>
      </c>
      <c r="Q491" s="35" t="str">
        <f t="shared" si="7"/>
        <v/>
      </c>
      <c r="R491" s="35" t="str">
        <f t="shared" si="8"/>
        <v/>
      </c>
      <c r="S491" s="35" t="str">
        <f t="shared" si="9"/>
        <v/>
      </c>
      <c r="T491" s="35" t="str">
        <f t="shared" si="10"/>
        <v/>
      </c>
      <c r="U491" s="35" t="str">
        <f t="shared" si="11"/>
        <v/>
      </c>
      <c r="V491" s="35" t="str">
        <f t="shared" si="12"/>
        <v/>
      </c>
      <c r="W491" s="77" t="str">
        <f t="shared" si="13"/>
        <v/>
      </c>
      <c r="X491" s="35" t="str">
        <f t="shared" si="14"/>
        <v/>
      </c>
      <c r="Y491" s="35" t="str">
        <f t="shared" si="15"/>
        <v/>
      </c>
      <c r="Z491" s="35" t="str">
        <f t="shared" si="16"/>
        <v/>
      </c>
      <c r="AA491" s="35" t="str">
        <f t="shared" si="17"/>
        <v/>
      </c>
      <c r="AB491" s="77">
        <f t="shared" si="29"/>
        <v>6336</v>
      </c>
      <c r="AC491" s="77">
        <f t="shared" si="30"/>
        <v>0</v>
      </c>
      <c r="AD491" s="77">
        <f t="shared" si="31"/>
        <v>0</v>
      </c>
      <c r="AE491" s="78" t="str">
        <f t="shared" si="18"/>
        <v/>
      </c>
      <c r="AF491" s="35" t="str">
        <f t="shared" si="19"/>
        <v/>
      </c>
      <c r="AG491" s="77" t="str">
        <f t="shared" si="20"/>
        <v/>
      </c>
      <c r="AH491" s="77" t="str">
        <f t="shared" si="21"/>
        <v/>
      </c>
      <c r="AI491" s="35">
        <f t="shared" si="22"/>
        <v>0</v>
      </c>
      <c r="AJ491" s="35">
        <f t="shared" si="23"/>
        <v>0</v>
      </c>
      <c r="AK491" s="35">
        <f t="shared" si="24"/>
        <v>0</v>
      </c>
      <c r="AL491" s="35">
        <f t="shared" si="25"/>
        <v>0</v>
      </c>
      <c r="AM491" s="35" t="n"/>
      <c r="AN491" s="44" t="str">
        <f t="shared" si="26"/>
        <v/>
      </c>
      <c r="AO491" s="44" t="str">
        <f t="shared" si="27"/>
        <v/>
      </c>
      <c r="AP491" s="35" t="str">
        <f>IF('DQE marché-cadre'!$D494="","",'DQE marché-cadre'!$D494)</f>
        <v/>
      </c>
      <c r="AQ491" s="35" t="str">
        <f>IF('DQE marché-cadre'!$E494="","",'DQE marché-cadre'!$E494)</f>
        <v/>
      </c>
      <c r="AR491" s="77" t="str">
        <f>DQE!$F494</f>
        <v/>
      </c>
      <c r="AS491" s="77" t="str">
        <f>BPDE!$G494</f>
        <v/>
      </c>
      <c r="AT491" s="35" t="str">
        <f t="shared" si="28"/>
        <v/>
      </c>
    </row>
    <row r="492">
      <c r="A492" s="35" t="str">
        <f>IF(BPU!$A495="","",BPU!$A495)</f>
        <v/>
      </c>
      <c r="B492" s="44" t="str">
        <f>IF(BPU!$B495="","",BPU!$B495)</f>
        <v/>
      </c>
      <c r="C492" s="35" t="str">
        <f>IF(BPU!$C495="","",BPU!$C495)</f>
        <v/>
      </c>
      <c r="D492" s="44" t="str">
        <f>IF(DQE!$D495="","",DQE!$D495)</f>
        <v/>
      </c>
      <c r="E492" s="37" t="str">
        <f>IF(BPU!$D495="","",BPU!$D495)</f>
        <v/>
      </c>
      <c r="F492" s="35" t="str">
        <f t="shared" si="0"/>
        <v/>
      </c>
      <c r="G492" s="44" t="str">
        <f t="shared" si="1"/>
        <v/>
      </c>
      <c r="H492" s="36" t="n"/>
      <c r="I492" s="23" t="n"/>
      <c r="J492" s="36" t="n"/>
      <c r="K492" s="36" t="n"/>
      <c r="L492" s="44" t="str">
        <f t="shared" si="2"/>
        <v/>
      </c>
      <c r="M492" s="35" t="str">
        <f t="shared" si="3"/>
        <v/>
      </c>
      <c r="N492" s="35" t="str">
        <f t="shared" si="4"/>
        <v/>
      </c>
      <c r="O492" s="35" t="str">
        <f t="shared" si="5"/>
        <v/>
      </c>
      <c r="P492" s="35" t="str">
        <f t="shared" si="6"/>
        <v/>
      </c>
      <c r="Q492" s="35" t="str">
        <f t="shared" si="7"/>
        <v/>
      </c>
      <c r="R492" s="35" t="str">
        <f t="shared" si="8"/>
        <v/>
      </c>
      <c r="S492" s="35" t="str">
        <f t="shared" si="9"/>
        <v/>
      </c>
      <c r="T492" s="35" t="str">
        <f t="shared" si="10"/>
        <v/>
      </c>
      <c r="U492" s="35" t="str">
        <f t="shared" si="11"/>
        <v/>
      </c>
      <c r="V492" s="35" t="str">
        <f t="shared" si="12"/>
        <v/>
      </c>
      <c r="W492" s="77" t="str">
        <f t="shared" si="13"/>
        <v/>
      </c>
      <c r="X492" s="35" t="str">
        <f t="shared" si="14"/>
        <v/>
      </c>
      <c r="Y492" s="35" t="str">
        <f t="shared" si="15"/>
        <v/>
      </c>
      <c r="Z492" s="35" t="str">
        <f t="shared" si="16"/>
        <v/>
      </c>
      <c r="AA492" s="35" t="str">
        <f t="shared" si="17"/>
        <v/>
      </c>
      <c r="AB492" s="77">
        <f t="shared" si="29"/>
        <v>6336</v>
      </c>
      <c r="AC492" s="77">
        <f t="shared" si="30"/>
        <v>0</v>
      </c>
      <c r="AD492" s="77">
        <f t="shared" si="31"/>
        <v>0</v>
      </c>
      <c r="AE492" s="78" t="str">
        <f t="shared" si="18"/>
        <v/>
      </c>
      <c r="AF492" s="35" t="str">
        <f t="shared" si="19"/>
        <v/>
      </c>
      <c r="AG492" s="77" t="str">
        <f t="shared" si="20"/>
        <v/>
      </c>
      <c r="AH492" s="77" t="str">
        <f t="shared" si="21"/>
        <v/>
      </c>
      <c r="AI492" s="35">
        <f t="shared" si="22"/>
        <v>0</v>
      </c>
      <c r="AJ492" s="35">
        <f t="shared" si="23"/>
        <v>0</v>
      </c>
      <c r="AK492" s="35">
        <f t="shared" si="24"/>
        <v>0</v>
      </c>
      <c r="AL492" s="35">
        <f t="shared" si="25"/>
        <v>0</v>
      </c>
      <c r="AM492" s="35" t="n"/>
      <c r="AN492" s="44" t="str">
        <f t="shared" si="26"/>
        <v/>
      </c>
      <c r="AO492" s="44" t="str">
        <f t="shared" si="27"/>
        <v/>
      </c>
      <c r="AP492" s="35" t="str">
        <f>IF('DQE marché-cadre'!$D495="","",'DQE marché-cadre'!$D495)</f>
        <v/>
      </c>
      <c r="AQ492" s="35" t="str">
        <f>IF('DQE marché-cadre'!$E495="","",'DQE marché-cadre'!$E495)</f>
        <v/>
      </c>
      <c r="AR492" s="77" t="str">
        <f>DQE!$F495</f>
        <v/>
      </c>
      <c r="AS492" s="77" t="str">
        <f>BPDE!$G495</f>
        <v/>
      </c>
      <c r="AT492" s="35" t="str">
        <f t="shared" si="28"/>
        <v/>
      </c>
    </row>
    <row r="493">
      <c r="A493" s="35" t="str">
        <f>IF(BPU!$A496="","",BPU!$A496)</f>
        <v/>
      </c>
      <c r="B493" s="44" t="str">
        <f>IF(BPU!$B496="","",BPU!$B496)</f>
        <v/>
      </c>
      <c r="C493" s="35" t="str">
        <f>IF(BPU!$C496="","",BPU!$C496)</f>
        <v/>
      </c>
      <c r="D493" s="44" t="str">
        <f>IF(DQE!$D496="","",DQE!$D496)</f>
        <v/>
      </c>
      <c r="E493" s="37" t="str">
        <f>IF(BPU!$D496="","",BPU!$D496)</f>
        <v/>
      </c>
      <c r="F493" s="35" t="str">
        <f t="shared" si="0"/>
        <v/>
      </c>
      <c r="G493" s="44" t="str">
        <f t="shared" si="1"/>
        <v/>
      </c>
      <c r="H493" s="36" t="n"/>
      <c r="I493" s="23" t="n"/>
      <c r="J493" s="36" t="n"/>
      <c r="K493" s="36" t="n"/>
      <c r="L493" s="44" t="str">
        <f t="shared" si="2"/>
        <v/>
      </c>
      <c r="M493" s="35" t="str">
        <f t="shared" si="3"/>
        <v/>
      </c>
      <c r="N493" s="35" t="str">
        <f t="shared" si="4"/>
        <v/>
      </c>
      <c r="O493" s="35" t="str">
        <f t="shared" si="5"/>
        <v/>
      </c>
      <c r="P493" s="35" t="str">
        <f t="shared" si="6"/>
        <v/>
      </c>
      <c r="Q493" s="35" t="str">
        <f t="shared" si="7"/>
        <v/>
      </c>
      <c r="R493" s="35" t="str">
        <f t="shared" si="8"/>
        <v/>
      </c>
      <c r="S493" s="35" t="str">
        <f t="shared" si="9"/>
        <v/>
      </c>
      <c r="T493" s="35" t="str">
        <f t="shared" si="10"/>
        <v/>
      </c>
      <c r="U493" s="35" t="str">
        <f t="shared" si="11"/>
        <v/>
      </c>
      <c r="V493" s="35" t="str">
        <f t="shared" si="12"/>
        <v/>
      </c>
      <c r="W493" s="77" t="str">
        <f t="shared" si="13"/>
        <v/>
      </c>
      <c r="X493" s="35" t="str">
        <f t="shared" si="14"/>
        <v/>
      </c>
      <c r="Y493" s="35" t="str">
        <f t="shared" si="15"/>
        <v/>
      </c>
      <c r="Z493" s="35" t="str">
        <f t="shared" si="16"/>
        <v/>
      </c>
      <c r="AA493" s="35" t="str">
        <f t="shared" si="17"/>
        <v/>
      </c>
      <c r="AB493" s="77">
        <f t="shared" si="29"/>
        <v>6336</v>
      </c>
      <c r="AC493" s="77">
        <f t="shared" si="30"/>
        <v>0</v>
      </c>
      <c r="AD493" s="77">
        <f t="shared" si="31"/>
        <v>0</v>
      </c>
      <c r="AE493" s="78" t="str">
        <f t="shared" si="18"/>
        <v/>
      </c>
      <c r="AF493" s="35" t="str">
        <f t="shared" si="19"/>
        <v/>
      </c>
      <c r="AG493" s="77" t="str">
        <f t="shared" si="20"/>
        <v/>
      </c>
      <c r="AH493" s="77" t="str">
        <f t="shared" si="21"/>
        <v/>
      </c>
      <c r="AI493" s="35">
        <f t="shared" si="22"/>
        <v>0</v>
      </c>
      <c r="AJ493" s="35">
        <f t="shared" si="23"/>
        <v>0</v>
      </c>
      <c r="AK493" s="35">
        <f t="shared" si="24"/>
        <v>0</v>
      </c>
      <c r="AL493" s="35">
        <f t="shared" si="25"/>
        <v>0</v>
      </c>
      <c r="AM493" s="35" t="n"/>
      <c r="AN493" s="44" t="str">
        <f t="shared" si="26"/>
        <v/>
      </c>
      <c r="AO493" s="44" t="str">
        <f t="shared" si="27"/>
        <v/>
      </c>
      <c r="AP493" s="35" t="str">
        <f>IF('DQE marché-cadre'!$D496="","",'DQE marché-cadre'!$D496)</f>
        <v/>
      </c>
      <c r="AQ493" s="35" t="str">
        <f>IF('DQE marché-cadre'!$E496="","",'DQE marché-cadre'!$E496)</f>
        <v/>
      </c>
      <c r="AR493" s="77" t="str">
        <f>DQE!$F496</f>
        <v/>
      </c>
      <c r="AS493" s="77" t="str">
        <f>BPDE!$G496</f>
        <v/>
      </c>
      <c r="AT493" s="35" t="str">
        <f t="shared" si="28"/>
        <v/>
      </c>
    </row>
    <row r="494">
      <c r="A494" s="35" t="str">
        <f>IF(BPU!$A497="","",BPU!$A497)</f>
        <v/>
      </c>
      <c r="B494" s="44" t="str">
        <f>IF(BPU!$B497="","",BPU!$B497)</f>
        <v/>
      </c>
      <c r="C494" s="35" t="str">
        <f>IF(BPU!$C497="","",BPU!$C497)</f>
        <v/>
      </c>
      <c r="D494" s="44" t="str">
        <f>IF(DQE!$D497="","",DQE!$D497)</f>
        <v/>
      </c>
      <c r="E494" s="37" t="str">
        <f>IF(BPU!$D497="","",BPU!$D497)</f>
        <v/>
      </c>
      <c r="F494" s="35" t="str">
        <f t="shared" si="0"/>
        <v/>
      </c>
      <c r="G494" s="44" t="str">
        <f t="shared" si="1"/>
        <v/>
      </c>
      <c r="H494" s="36" t="n"/>
      <c r="I494" s="23" t="n"/>
      <c r="J494" s="36" t="n"/>
      <c r="K494" s="36" t="n"/>
      <c r="L494" s="44" t="str">
        <f t="shared" si="2"/>
        <v/>
      </c>
      <c r="M494" s="35" t="str">
        <f t="shared" si="3"/>
        <v/>
      </c>
      <c r="N494" s="35" t="str">
        <f t="shared" si="4"/>
        <v/>
      </c>
      <c r="O494" s="35" t="str">
        <f t="shared" si="5"/>
        <v/>
      </c>
      <c r="P494" s="35" t="str">
        <f t="shared" si="6"/>
        <v/>
      </c>
      <c r="Q494" s="35" t="str">
        <f t="shared" si="7"/>
        <v/>
      </c>
      <c r="R494" s="35" t="str">
        <f t="shared" si="8"/>
        <v/>
      </c>
      <c r="S494" s="35" t="str">
        <f t="shared" si="9"/>
        <v/>
      </c>
      <c r="T494" s="35" t="str">
        <f t="shared" si="10"/>
        <v/>
      </c>
      <c r="U494" s="35" t="str">
        <f t="shared" si="11"/>
        <v/>
      </c>
      <c r="V494" s="35" t="str">
        <f t="shared" si="12"/>
        <v/>
      </c>
      <c r="W494" s="77" t="str">
        <f t="shared" si="13"/>
        <v/>
      </c>
      <c r="X494" s="35" t="str">
        <f t="shared" si="14"/>
        <v/>
      </c>
      <c r="Y494" s="35" t="str">
        <f t="shared" si="15"/>
        <v/>
      </c>
      <c r="Z494" s="35" t="str">
        <f t="shared" si="16"/>
        <v/>
      </c>
      <c r="AA494" s="35" t="str">
        <f t="shared" si="17"/>
        <v/>
      </c>
      <c r="AB494" s="77">
        <f t="shared" si="29"/>
        <v>6336</v>
      </c>
      <c r="AC494" s="77">
        <f t="shared" si="30"/>
        <v>0</v>
      </c>
      <c r="AD494" s="77">
        <f t="shared" si="31"/>
        <v>0</v>
      </c>
      <c r="AE494" s="78" t="str">
        <f t="shared" si="18"/>
        <v/>
      </c>
      <c r="AF494" s="35" t="str">
        <f t="shared" si="19"/>
        <v/>
      </c>
      <c r="AG494" s="77" t="str">
        <f t="shared" si="20"/>
        <v/>
      </c>
      <c r="AH494" s="77" t="str">
        <f t="shared" si="21"/>
        <v/>
      </c>
      <c r="AI494" s="35">
        <f t="shared" si="22"/>
        <v>0</v>
      </c>
      <c r="AJ494" s="35">
        <f t="shared" si="23"/>
        <v>0</v>
      </c>
      <c r="AK494" s="35">
        <f t="shared" si="24"/>
        <v>0</v>
      </c>
      <c r="AL494" s="35">
        <f t="shared" si="25"/>
        <v>0</v>
      </c>
      <c r="AM494" s="35" t="n"/>
      <c r="AN494" s="44" t="str">
        <f t="shared" si="26"/>
        <v/>
      </c>
      <c r="AO494" s="44" t="str">
        <f t="shared" si="27"/>
        <v/>
      </c>
      <c r="AP494" s="35" t="str">
        <f>IF('DQE marché-cadre'!$D497="","",'DQE marché-cadre'!$D497)</f>
        <v/>
      </c>
      <c r="AQ494" s="35" t="str">
        <f>IF('DQE marché-cadre'!$E497="","",'DQE marché-cadre'!$E497)</f>
        <v/>
      </c>
      <c r="AR494" s="77" t="str">
        <f>DQE!$F497</f>
        <v/>
      </c>
      <c r="AS494" s="77" t="str">
        <f>BPDE!$G497</f>
        <v/>
      </c>
      <c r="AT494" s="35" t="str">
        <f t="shared" si="28"/>
        <v/>
      </c>
    </row>
    <row r="495">
      <c r="A495" s="35" t="str">
        <f>IF(BPU!$A498="","",BPU!$A498)</f>
        <v/>
      </c>
      <c r="B495" s="44" t="str">
        <f>IF(BPU!$B498="","",BPU!$B498)</f>
        <v/>
      </c>
      <c r="C495" s="35" t="str">
        <f>IF(BPU!$C498="","",BPU!$C498)</f>
        <v/>
      </c>
      <c r="D495" s="44" t="str">
        <f>IF(DQE!$D498="","",DQE!$D498)</f>
        <v/>
      </c>
      <c r="E495" s="37" t="str">
        <f>IF(BPU!$D498="","",BPU!$D498)</f>
        <v/>
      </c>
      <c r="F495" s="35" t="str">
        <f t="shared" si="0"/>
        <v/>
      </c>
      <c r="G495" s="44" t="str">
        <f t="shared" si="1"/>
        <v/>
      </c>
      <c r="H495" s="36" t="n"/>
      <c r="I495" s="23" t="n"/>
      <c r="J495" s="36" t="n"/>
      <c r="K495" s="36" t="n"/>
      <c r="L495" s="44" t="str">
        <f t="shared" si="2"/>
        <v/>
      </c>
      <c r="M495" s="35" t="str">
        <f t="shared" si="3"/>
        <v/>
      </c>
      <c r="N495" s="35" t="str">
        <f t="shared" si="4"/>
        <v/>
      </c>
      <c r="O495" s="35" t="str">
        <f t="shared" si="5"/>
        <v/>
      </c>
      <c r="P495" s="35" t="str">
        <f t="shared" si="6"/>
        <v/>
      </c>
      <c r="Q495" s="35" t="str">
        <f t="shared" si="7"/>
        <v/>
      </c>
      <c r="R495" s="35" t="str">
        <f t="shared" si="8"/>
        <v/>
      </c>
      <c r="S495" s="35" t="str">
        <f t="shared" si="9"/>
        <v/>
      </c>
      <c r="T495" s="35" t="str">
        <f t="shared" si="10"/>
        <v/>
      </c>
      <c r="U495" s="35" t="str">
        <f t="shared" si="11"/>
        <v/>
      </c>
      <c r="V495" s="35" t="str">
        <f t="shared" si="12"/>
        <v/>
      </c>
      <c r="W495" s="77" t="str">
        <f t="shared" si="13"/>
        <v/>
      </c>
      <c r="X495" s="35" t="str">
        <f t="shared" si="14"/>
        <v/>
      </c>
      <c r="Y495" s="35" t="str">
        <f t="shared" si="15"/>
        <v/>
      </c>
      <c r="Z495" s="35" t="str">
        <f t="shared" si="16"/>
        <v/>
      </c>
      <c r="AA495" s="35" t="str">
        <f t="shared" si="17"/>
        <v/>
      </c>
      <c r="AB495" s="77">
        <f t="shared" si="29"/>
        <v>6336</v>
      </c>
      <c r="AC495" s="77">
        <f t="shared" si="30"/>
        <v>0</v>
      </c>
      <c r="AD495" s="77">
        <f t="shared" si="31"/>
        <v>0</v>
      </c>
      <c r="AE495" s="78" t="str">
        <f t="shared" si="18"/>
        <v/>
      </c>
      <c r="AF495" s="35" t="str">
        <f t="shared" si="19"/>
        <v/>
      </c>
      <c r="AG495" s="77" t="str">
        <f t="shared" si="20"/>
        <v/>
      </c>
      <c r="AH495" s="77" t="str">
        <f t="shared" si="21"/>
        <v/>
      </c>
      <c r="AI495" s="35">
        <f t="shared" si="22"/>
        <v>0</v>
      </c>
      <c r="AJ495" s="35">
        <f t="shared" si="23"/>
        <v>0</v>
      </c>
      <c r="AK495" s="35">
        <f t="shared" si="24"/>
        <v>0</v>
      </c>
      <c r="AL495" s="35">
        <f t="shared" si="25"/>
        <v>0</v>
      </c>
      <c r="AM495" s="35" t="n"/>
      <c r="AN495" s="44" t="str">
        <f t="shared" si="26"/>
        <v/>
      </c>
      <c r="AO495" s="44" t="str">
        <f t="shared" si="27"/>
        <v/>
      </c>
      <c r="AP495" s="35" t="str">
        <f>IF('DQE marché-cadre'!$D498="","",'DQE marché-cadre'!$D498)</f>
        <v/>
      </c>
      <c r="AQ495" s="35" t="str">
        <f>IF('DQE marché-cadre'!$E498="","",'DQE marché-cadre'!$E498)</f>
        <v/>
      </c>
      <c r="AR495" s="77" t="str">
        <f>DQE!$F498</f>
        <v/>
      </c>
      <c r="AS495" s="77" t="str">
        <f>BPDE!$G498</f>
        <v/>
      </c>
      <c r="AT495" s="35" t="str">
        <f t="shared" si="28"/>
        <v/>
      </c>
    </row>
    <row r="496">
      <c r="A496" s="35" t="str">
        <f>IF(BPU!$A499="","",BPU!$A499)</f>
        <v/>
      </c>
      <c r="B496" s="44" t="str">
        <f>IF(BPU!$B499="","",BPU!$B499)</f>
        <v/>
      </c>
      <c r="C496" s="35" t="str">
        <f>IF(BPU!$C499="","",BPU!$C499)</f>
        <v/>
      </c>
      <c r="D496" s="44" t="str">
        <f>IF(DQE!$D499="","",DQE!$D499)</f>
        <v/>
      </c>
      <c r="E496" s="37" t="str">
        <f>IF(BPU!$D499="","",BPU!$D499)</f>
        <v/>
      </c>
      <c r="F496" s="35" t="str">
        <f t="shared" si="0"/>
        <v/>
      </c>
      <c r="G496" s="44" t="str">
        <f t="shared" si="1"/>
        <v/>
      </c>
      <c r="H496" s="36" t="n"/>
      <c r="I496" s="23" t="n"/>
      <c r="J496" s="36" t="n"/>
      <c r="K496" s="36" t="n"/>
      <c r="L496" s="44" t="str">
        <f t="shared" si="2"/>
        <v/>
      </c>
      <c r="M496" s="35" t="str">
        <f t="shared" si="3"/>
        <v/>
      </c>
      <c r="N496" s="35" t="str">
        <f t="shared" si="4"/>
        <v/>
      </c>
      <c r="O496" s="35" t="str">
        <f t="shared" si="5"/>
        <v/>
      </c>
      <c r="P496" s="35" t="str">
        <f t="shared" si="6"/>
        <v/>
      </c>
      <c r="Q496" s="35" t="str">
        <f t="shared" si="7"/>
        <v/>
      </c>
      <c r="R496" s="35" t="str">
        <f t="shared" si="8"/>
        <v/>
      </c>
      <c r="S496" s="35" t="str">
        <f t="shared" si="9"/>
        <v/>
      </c>
      <c r="T496" s="35" t="str">
        <f t="shared" si="10"/>
        <v/>
      </c>
      <c r="U496" s="35" t="str">
        <f t="shared" si="11"/>
        <v/>
      </c>
      <c r="V496" s="35" t="str">
        <f t="shared" si="12"/>
        <v/>
      </c>
      <c r="W496" s="77" t="str">
        <f t="shared" si="13"/>
        <v/>
      </c>
      <c r="X496" s="35" t="str">
        <f t="shared" si="14"/>
        <v/>
      </c>
      <c r="Y496" s="35" t="str">
        <f t="shared" si="15"/>
        <v/>
      </c>
      <c r="Z496" s="35" t="str">
        <f t="shared" si="16"/>
        <v/>
      </c>
      <c r="AA496" s="35" t="str">
        <f t="shared" si="17"/>
        <v/>
      </c>
      <c r="AB496" s="77">
        <f t="shared" si="29"/>
        <v>6336</v>
      </c>
      <c r="AC496" s="77">
        <f t="shared" si="30"/>
        <v>0</v>
      </c>
      <c r="AD496" s="77">
        <f t="shared" si="31"/>
        <v>0</v>
      </c>
      <c r="AE496" s="78" t="str">
        <f t="shared" si="18"/>
        <v/>
      </c>
      <c r="AF496" s="35" t="str">
        <f t="shared" si="19"/>
        <v/>
      </c>
      <c r="AG496" s="77" t="str">
        <f t="shared" si="20"/>
        <v/>
      </c>
      <c r="AH496" s="77" t="str">
        <f t="shared" si="21"/>
        <v/>
      </c>
      <c r="AI496" s="35">
        <f t="shared" si="22"/>
        <v>0</v>
      </c>
      <c r="AJ496" s="35">
        <f t="shared" si="23"/>
        <v>0</v>
      </c>
      <c r="AK496" s="35">
        <f t="shared" si="24"/>
        <v>0</v>
      </c>
      <c r="AL496" s="35">
        <f t="shared" si="25"/>
        <v>0</v>
      </c>
      <c r="AM496" s="35" t="n"/>
      <c r="AN496" s="44" t="str">
        <f t="shared" si="26"/>
        <v/>
      </c>
      <c r="AO496" s="44" t="str">
        <f t="shared" si="27"/>
        <v/>
      </c>
      <c r="AP496" s="35" t="str">
        <f>IF('DQE marché-cadre'!$D499="","",'DQE marché-cadre'!$D499)</f>
        <v/>
      </c>
      <c r="AQ496" s="35" t="str">
        <f>IF('DQE marché-cadre'!$E499="","",'DQE marché-cadre'!$E499)</f>
        <v/>
      </c>
      <c r="AR496" s="77" t="str">
        <f>DQE!$F499</f>
        <v/>
      </c>
      <c r="AS496" s="77" t="str">
        <f>BPDE!$G499</f>
        <v/>
      </c>
      <c r="AT496" s="35" t="str">
        <f t="shared" si="28"/>
        <v/>
      </c>
    </row>
    <row r="497">
      <c r="A497" s="35" t="str">
        <f>IF(BPU!$A500="","",BPU!$A500)</f>
        <v/>
      </c>
      <c r="B497" s="44" t="str">
        <f>IF(BPU!$B500="","",BPU!$B500)</f>
        <v/>
      </c>
      <c r="C497" s="35" t="str">
        <f>IF(BPU!$C500="","",BPU!$C500)</f>
        <v/>
      </c>
      <c r="D497" s="44" t="str">
        <f>IF(DQE!$D500="","",DQE!$D500)</f>
        <v/>
      </c>
      <c r="E497" s="37" t="str">
        <f>IF(BPU!$D500="","",BPU!$D500)</f>
        <v/>
      </c>
      <c r="F497" s="35" t="str">
        <f t="shared" si="0"/>
        <v/>
      </c>
      <c r="G497" s="44" t="str">
        <f t="shared" si="1"/>
        <v/>
      </c>
      <c r="H497" s="36" t="n"/>
      <c r="I497" s="23" t="n"/>
      <c r="J497" s="36" t="n"/>
      <c r="K497" s="36" t="n"/>
      <c r="L497" s="44" t="str">
        <f t="shared" si="2"/>
        <v/>
      </c>
      <c r="M497" s="35" t="str">
        <f t="shared" si="3"/>
        <v/>
      </c>
      <c r="N497" s="35" t="str">
        <f t="shared" si="4"/>
        <v/>
      </c>
      <c r="O497" s="35" t="str">
        <f t="shared" si="5"/>
        <v/>
      </c>
      <c r="P497" s="35" t="str">
        <f t="shared" si="6"/>
        <v/>
      </c>
      <c r="Q497" s="35" t="str">
        <f t="shared" si="7"/>
        <v/>
      </c>
      <c r="R497" s="35" t="str">
        <f t="shared" si="8"/>
        <v/>
      </c>
      <c r="S497" s="35" t="str">
        <f t="shared" si="9"/>
        <v/>
      </c>
      <c r="T497" s="35" t="str">
        <f t="shared" si="10"/>
        <v/>
      </c>
      <c r="U497" s="35" t="str">
        <f t="shared" si="11"/>
        <v/>
      </c>
      <c r="V497" s="35" t="str">
        <f t="shared" si="12"/>
        <v/>
      </c>
      <c r="W497" s="77" t="str">
        <f t="shared" si="13"/>
        <v/>
      </c>
      <c r="X497" s="35" t="str">
        <f t="shared" si="14"/>
        <v/>
      </c>
      <c r="Y497" s="35" t="str">
        <f t="shared" si="15"/>
        <v/>
      </c>
      <c r="Z497" s="35" t="str">
        <f t="shared" si="16"/>
        <v/>
      </c>
      <c r="AA497" s="35" t="str">
        <f t="shared" si="17"/>
        <v/>
      </c>
      <c r="AB497" s="77">
        <f t="shared" si="29"/>
        <v>6336</v>
      </c>
      <c r="AC497" s="77">
        <f t="shared" si="30"/>
        <v>0</v>
      </c>
      <c r="AD497" s="77">
        <f t="shared" si="31"/>
        <v>0</v>
      </c>
      <c r="AE497" s="78" t="str">
        <f t="shared" si="18"/>
        <v/>
      </c>
      <c r="AF497" s="35" t="str">
        <f t="shared" si="19"/>
        <v/>
      </c>
      <c r="AG497" s="77" t="str">
        <f t="shared" si="20"/>
        <v/>
      </c>
      <c r="AH497" s="77" t="str">
        <f t="shared" si="21"/>
        <v/>
      </c>
      <c r="AI497" s="35">
        <f t="shared" si="22"/>
        <v>0</v>
      </c>
      <c r="AJ497" s="35">
        <f t="shared" si="23"/>
        <v>0</v>
      </c>
      <c r="AK497" s="35">
        <f t="shared" si="24"/>
        <v>0</v>
      </c>
      <c r="AL497" s="35">
        <f t="shared" si="25"/>
        <v>0</v>
      </c>
      <c r="AM497" s="35" t="n"/>
      <c r="AN497" s="44" t="str">
        <f t="shared" si="26"/>
        <v/>
      </c>
      <c r="AO497" s="44" t="str">
        <f t="shared" si="27"/>
        <v/>
      </c>
      <c r="AP497" s="35" t="str">
        <f>IF('DQE marché-cadre'!$D500="","",'DQE marché-cadre'!$D500)</f>
        <v/>
      </c>
      <c r="AQ497" s="35" t="str">
        <f>IF('DQE marché-cadre'!$E500="","",'DQE marché-cadre'!$E500)</f>
        <v/>
      </c>
      <c r="AR497" s="77" t="str">
        <f>DQE!$F500</f>
        <v/>
      </c>
      <c r="AS497" s="77" t="str">
        <f>BPDE!$G500</f>
        <v/>
      </c>
      <c r="AT497" s="35" t="str">
        <f t="shared" si="28"/>
        <v/>
      </c>
    </row>
    <row r="498">
      <c r="A498" s="35" t="str">
        <f>IF(BPU!$A501="","",BPU!$A501)</f>
        <v/>
      </c>
      <c r="B498" s="44" t="str">
        <f>IF(BPU!$B501="","",BPU!$B501)</f>
        <v/>
      </c>
      <c r="C498" s="35" t="str">
        <f>IF(BPU!$C501="","",BPU!$C501)</f>
        <v/>
      </c>
      <c r="D498" s="44" t="str">
        <f>IF(DQE!$D501="","",DQE!$D501)</f>
        <v/>
      </c>
      <c r="E498" s="37" t="str">
        <f>IF(BPU!$D501="","",BPU!$D501)</f>
        <v/>
      </c>
      <c r="F498" s="35" t="str">
        <f t="shared" si="0"/>
        <v/>
      </c>
      <c r="G498" s="44" t="str">
        <f t="shared" si="1"/>
        <v/>
      </c>
      <c r="H498" s="36" t="n"/>
      <c r="I498" s="23" t="n"/>
      <c r="J498" s="36" t="n"/>
      <c r="K498" s="36" t="n"/>
      <c r="L498" s="44" t="str">
        <f t="shared" si="2"/>
        <v/>
      </c>
      <c r="M498" s="35" t="str">
        <f t="shared" si="3"/>
        <v/>
      </c>
      <c r="N498" s="35" t="str">
        <f t="shared" si="4"/>
        <v/>
      </c>
      <c r="O498" s="35" t="str">
        <f t="shared" si="5"/>
        <v/>
      </c>
      <c r="P498" s="35" t="str">
        <f t="shared" si="6"/>
        <v/>
      </c>
      <c r="Q498" s="35" t="str">
        <f t="shared" si="7"/>
        <v/>
      </c>
      <c r="R498" s="35" t="str">
        <f t="shared" si="8"/>
        <v/>
      </c>
      <c r="S498" s="35" t="str">
        <f t="shared" si="9"/>
        <v/>
      </c>
      <c r="T498" s="35" t="str">
        <f t="shared" si="10"/>
        <v/>
      </c>
      <c r="U498" s="35" t="str">
        <f t="shared" si="11"/>
        <v/>
      </c>
      <c r="V498" s="35" t="str">
        <f t="shared" si="12"/>
        <v/>
      </c>
      <c r="W498" s="77" t="str">
        <f t="shared" si="13"/>
        <v/>
      </c>
      <c r="X498" s="35" t="str">
        <f t="shared" si="14"/>
        <v/>
      </c>
      <c r="Y498" s="35" t="str">
        <f t="shared" si="15"/>
        <v/>
      </c>
      <c r="Z498" s="35" t="str">
        <f t="shared" si="16"/>
        <v/>
      </c>
      <c r="AA498" s="35" t="str">
        <f t="shared" si="17"/>
        <v/>
      </c>
      <c r="AB498" s="77">
        <f t="shared" si="29"/>
        <v>6336</v>
      </c>
      <c r="AC498" s="77">
        <f t="shared" si="30"/>
        <v>0</v>
      </c>
      <c r="AD498" s="77">
        <f t="shared" si="31"/>
        <v>0</v>
      </c>
      <c r="AE498" s="78" t="str">
        <f t="shared" si="18"/>
        <v/>
      </c>
      <c r="AF498" s="35" t="str">
        <f t="shared" si="19"/>
        <v/>
      </c>
      <c r="AG498" s="77" t="str">
        <f t="shared" si="20"/>
        <v/>
      </c>
      <c r="AH498" s="77" t="str">
        <f t="shared" si="21"/>
        <v/>
      </c>
      <c r="AI498" s="35">
        <f t="shared" si="22"/>
        <v>0</v>
      </c>
      <c r="AJ498" s="35">
        <f t="shared" si="23"/>
        <v>0</v>
      </c>
      <c r="AK498" s="35">
        <f t="shared" si="24"/>
        <v>0</v>
      </c>
      <c r="AL498" s="35">
        <f t="shared" si="25"/>
        <v>0</v>
      </c>
      <c r="AM498" s="35" t="n"/>
      <c r="AN498" s="44" t="str">
        <f t="shared" si="26"/>
        <v/>
      </c>
      <c r="AO498" s="44" t="str">
        <f t="shared" si="27"/>
        <v/>
      </c>
      <c r="AP498" s="35" t="str">
        <f>IF('DQE marché-cadre'!$D501="","",'DQE marché-cadre'!$D501)</f>
        <v/>
      </c>
      <c r="AQ498" s="35" t="str">
        <f>IF('DQE marché-cadre'!$E501="","",'DQE marché-cadre'!$E501)</f>
        <v/>
      </c>
      <c r="AR498" s="77" t="str">
        <f>DQE!$F501</f>
        <v/>
      </c>
      <c r="AS498" s="77" t="str">
        <f>BPDE!$G501</f>
        <v/>
      </c>
      <c r="AT498" s="35" t="str">
        <f t="shared" si="28"/>
        <v/>
      </c>
    </row>
    <row r="499">
      <c r="A499" s="35" t="str">
        <f>IF(BPU!$A502="","",BPU!$A502)</f>
        <v/>
      </c>
      <c r="B499" s="44" t="str">
        <f>IF(BPU!$B502="","",BPU!$B502)</f>
        <v/>
      </c>
      <c r="C499" s="35" t="str">
        <f>IF(BPU!$C502="","",BPU!$C502)</f>
        <v/>
      </c>
      <c r="D499" s="44" t="str">
        <f>IF(DQE!$D502="","",DQE!$D502)</f>
        <v/>
      </c>
      <c r="E499" s="37" t="str">
        <f>IF(BPU!$D502="","",BPU!$D502)</f>
        <v/>
      </c>
      <c r="F499" s="35" t="str">
        <f t="shared" si="0"/>
        <v/>
      </c>
      <c r="G499" s="44" t="str">
        <f t="shared" si="1"/>
        <v/>
      </c>
      <c r="H499" s="36" t="n"/>
      <c r="I499" s="23" t="n"/>
      <c r="J499" s="36" t="n"/>
      <c r="K499" s="36" t="n"/>
      <c r="L499" s="44" t="str">
        <f t="shared" si="2"/>
        <v/>
      </c>
      <c r="M499" s="35" t="str">
        <f t="shared" si="3"/>
        <v/>
      </c>
      <c r="N499" s="35" t="str">
        <f t="shared" si="4"/>
        <v/>
      </c>
      <c r="O499" s="35" t="str">
        <f t="shared" si="5"/>
        <v/>
      </c>
      <c r="P499" s="35" t="str">
        <f t="shared" si="6"/>
        <v/>
      </c>
      <c r="Q499" s="35" t="str">
        <f t="shared" si="7"/>
        <v/>
      </c>
      <c r="R499" s="35" t="str">
        <f t="shared" si="8"/>
        <v/>
      </c>
      <c r="S499" s="35" t="str">
        <f t="shared" si="9"/>
        <v/>
      </c>
      <c r="T499" s="35" t="str">
        <f t="shared" si="10"/>
        <v/>
      </c>
      <c r="U499" s="35" t="str">
        <f t="shared" si="11"/>
        <v/>
      </c>
      <c r="V499" s="35" t="str">
        <f t="shared" si="12"/>
        <v/>
      </c>
      <c r="W499" s="77" t="str">
        <f t="shared" si="13"/>
        <v/>
      </c>
      <c r="X499" s="35" t="str">
        <f t="shared" si="14"/>
        <v/>
      </c>
      <c r="Y499" s="35" t="str">
        <f t="shared" si="15"/>
        <v/>
      </c>
      <c r="Z499" s="35" t="str">
        <f t="shared" si="16"/>
        <v/>
      </c>
      <c r="AA499" s="35" t="str">
        <f t="shared" si="17"/>
        <v/>
      </c>
      <c r="AB499" s="77">
        <f t="shared" si="29"/>
        <v>6336</v>
      </c>
      <c r="AC499" s="77">
        <f t="shared" si="30"/>
        <v>0</v>
      </c>
      <c r="AD499" s="77">
        <f t="shared" si="31"/>
        <v>0</v>
      </c>
      <c r="AE499" s="78" t="str">
        <f t="shared" si="18"/>
        <v/>
      </c>
      <c r="AF499" s="35" t="str">
        <f t="shared" si="19"/>
        <v/>
      </c>
      <c r="AG499" s="77" t="str">
        <f t="shared" si="20"/>
        <v/>
      </c>
      <c r="AH499" s="77" t="str">
        <f t="shared" si="21"/>
        <v/>
      </c>
      <c r="AI499" s="35">
        <f t="shared" si="22"/>
        <v>0</v>
      </c>
      <c r="AJ499" s="35">
        <f t="shared" si="23"/>
        <v>0</v>
      </c>
      <c r="AK499" s="35">
        <f t="shared" si="24"/>
        <v>0</v>
      </c>
      <c r="AL499" s="35">
        <f t="shared" si="25"/>
        <v>0</v>
      </c>
      <c r="AM499" s="35" t="n"/>
      <c r="AN499" s="44" t="str">
        <f t="shared" si="26"/>
        <v/>
      </c>
      <c r="AO499" s="44" t="str">
        <f t="shared" si="27"/>
        <v/>
      </c>
      <c r="AP499" s="35" t="str">
        <f>IF('DQE marché-cadre'!$D502="","",'DQE marché-cadre'!$D502)</f>
        <v/>
      </c>
      <c r="AQ499" s="35" t="str">
        <f>IF('DQE marché-cadre'!$E502="","",'DQE marché-cadre'!$E502)</f>
        <v/>
      </c>
      <c r="AR499" s="77" t="str">
        <f>DQE!$F502</f>
        <v/>
      </c>
      <c r="AS499" s="77" t="str">
        <f>BPDE!$G502</f>
        <v/>
      </c>
      <c r="AT499" s="35" t="str">
        <f t="shared" si="28"/>
        <v/>
      </c>
    </row>
    <row r="500">
      <c r="A500" s="35" t="str">
        <f>IF(BPU!$A503="","",BPU!$A503)</f>
        <v/>
      </c>
      <c r="B500" s="44" t="str">
        <f>IF(BPU!$B503="","",BPU!$B503)</f>
        <v/>
      </c>
      <c r="C500" s="35" t="str">
        <f>IF(BPU!$C503="","",BPU!$C503)</f>
        <v/>
      </c>
      <c r="D500" s="44" t="str">
        <f>IF(DQE!$D503="","",DQE!$D503)</f>
        <v/>
      </c>
      <c r="E500" s="37" t="str">
        <f>IF(BPU!$D503="","",BPU!$D503)</f>
        <v/>
      </c>
      <c r="F500" s="35" t="str">
        <f t="shared" si="0"/>
        <v/>
      </c>
      <c r="G500" s="44" t="str">
        <f t="shared" si="1"/>
        <v/>
      </c>
      <c r="H500" s="36" t="n"/>
      <c r="I500" s="23" t="n"/>
      <c r="J500" s="36" t="n"/>
      <c r="K500" s="36" t="n"/>
      <c r="L500" s="44" t="str">
        <f t="shared" si="2"/>
        <v/>
      </c>
      <c r="M500" s="35" t="str">
        <f t="shared" si="3"/>
        <v/>
      </c>
      <c r="N500" s="35" t="str">
        <f t="shared" si="4"/>
        <v/>
      </c>
      <c r="O500" s="35" t="str">
        <f t="shared" si="5"/>
        <v/>
      </c>
      <c r="P500" s="35" t="str">
        <f t="shared" si="6"/>
        <v/>
      </c>
      <c r="Q500" s="35" t="str">
        <f t="shared" si="7"/>
        <v/>
      </c>
      <c r="R500" s="35" t="str">
        <f t="shared" si="8"/>
        <v/>
      </c>
      <c r="S500" s="35" t="str">
        <f t="shared" si="9"/>
        <v/>
      </c>
      <c r="T500" s="35" t="str">
        <f t="shared" si="10"/>
        <v/>
      </c>
      <c r="U500" s="35" t="str">
        <f t="shared" si="11"/>
        <v/>
      </c>
      <c r="V500" s="35" t="str">
        <f t="shared" si="12"/>
        <v/>
      </c>
      <c r="W500" s="77" t="str">
        <f t="shared" si="13"/>
        <v/>
      </c>
      <c r="X500" s="35" t="str">
        <f t="shared" si="14"/>
        <v/>
      </c>
      <c r="Y500" s="35" t="str">
        <f t="shared" si="15"/>
        <v/>
      </c>
      <c r="Z500" s="35" t="str">
        <f t="shared" si="16"/>
        <v/>
      </c>
      <c r="AA500" s="35" t="str">
        <f t="shared" si="17"/>
        <v/>
      </c>
      <c r="AB500" s="77">
        <f t="shared" si="29"/>
        <v>6336</v>
      </c>
      <c r="AC500" s="77">
        <f t="shared" si="30"/>
        <v>0</v>
      </c>
      <c r="AD500" s="77">
        <f t="shared" si="31"/>
        <v>0</v>
      </c>
      <c r="AE500" s="78" t="str">
        <f t="shared" si="18"/>
        <v/>
      </c>
      <c r="AF500" s="35" t="str">
        <f t="shared" si="19"/>
        <v/>
      </c>
      <c r="AG500" s="77" t="str">
        <f t="shared" si="20"/>
        <v/>
      </c>
      <c r="AH500" s="77" t="str">
        <f t="shared" si="21"/>
        <v/>
      </c>
      <c r="AI500" s="35">
        <f t="shared" si="22"/>
        <v>0</v>
      </c>
      <c r="AJ500" s="35">
        <f t="shared" si="23"/>
        <v>0</v>
      </c>
      <c r="AK500" s="35">
        <f t="shared" si="24"/>
        <v>0</v>
      </c>
      <c r="AL500" s="35">
        <f t="shared" si="25"/>
        <v>0</v>
      </c>
      <c r="AM500" s="35" t="n"/>
      <c r="AN500" s="44" t="str">
        <f t="shared" si="26"/>
        <v/>
      </c>
      <c r="AO500" s="44" t="str">
        <f t="shared" si="27"/>
        <v/>
      </c>
      <c r="AP500" s="35" t="str">
        <f>IF('DQE marché-cadre'!$D503="","",'DQE marché-cadre'!$D503)</f>
        <v/>
      </c>
      <c r="AQ500" s="35" t="str">
        <f>IF('DQE marché-cadre'!$E503="","",'DQE marché-cadre'!$E503)</f>
        <v/>
      </c>
      <c r="AR500" s="77" t="str">
        <f>DQE!$F503</f>
        <v/>
      </c>
      <c r="AS500" s="77" t="str">
        <f>BPDE!$G503</f>
        <v/>
      </c>
      <c r="AT500" s="35" t="str">
        <f t="shared" si="28"/>
        <v/>
      </c>
    </row>
    <row r="501">
      <c r="A501" s="35" t="str">
        <f>IF(BPU!$A504="","",BPU!$A504)</f>
        <v/>
      </c>
      <c r="B501" s="44" t="str">
        <f>IF(BPU!$B504="","",BPU!$B504)</f>
        <v/>
      </c>
      <c r="C501" s="35" t="str">
        <f>IF(BPU!$C504="","",BPU!$C504)</f>
        <v/>
      </c>
      <c r="D501" s="44" t="str">
        <f>IF(DQE!$D504="","",DQE!$D504)</f>
        <v/>
      </c>
      <c r="E501" s="37" t="str">
        <f>IF(BPU!$D504="","",BPU!$D504)</f>
        <v/>
      </c>
      <c r="F501" s="35" t="str">
        <f t="shared" si="0"/>
        <v/>
      </c>
      <c r="G501" s="44" t="str">
        <f t="shared" si="1"/>
        <v/>
      </c>
      <c r="H501" s="36" t="n"/>
      <c r="I501" s="23" t="n"/>
      <c r="J501" s="36" t="n"/>
      <c r="K501" s="36" t="n"/>
      <c r="L501" s="44" t="str">
        <f t="shared" si="2"/>
        <v/>
      </c>
      <c r="M501" s="35" t="str">
        <f t="shared" si="3"/>
        <v/>
      </c>
      <c r="N501" s="35" t="str">
        <f t="shared" si="4"/>
        <v/>
      </c>
      <c r="O501" s="35" t="str">
        <f t="shared" si="5"/>
        <v/>
      </c>
      <c r="P501" s="35" t="str">
        <f t="shared" si="6"/>
        <v/>
      </c>
      <c r="Q501" s="35" t="str">
        <f t="shared" si="7"/>
        <v/>
      </c>
      <c r="R501" s="35" t="str">
        <f t="shared" si="8"/>
        <v/>
      </c>
      <c r="S501" s="35" t="str">
        <f t="shared" si="9"/>
        <v/>
      </c>
      <c r="T501" s="35" t="str">
        <f t="shared" si="10"/>
        <v/>
      </c>
      <c r="U501" s="35" t="str">
        <f t="shared" si="11"/>
        <v/>
      </c>
      <c r="V501" s="35" t="str">
        <f t="shared" si="12"/>
        <v/>
      </c>
      <c r="W501" s="77" t="str">
        <f t="shared" si="13"/>
        <v/>
      </c>
      <c r="X501" s="35" t="str">
        <f t="shared" si="14"/>
        <v/>
      </c>
      <c r="Y501" s="35" t="str">
        <f t="shared" si="15"/>
        <v/>
      </c>
      <c r="Z501" s="35" t="str">
        <f t="shared" si="16"/>
        <v/>
      </c>
      <c r="AA501" s="35" t="str">
        <f t="shared" si="17"/>
        <v/>
      </c>
      <c r="AB501" s="77">
        <f t="shared" si="29"/>
        <v>6336</v>
      </c>
      <c r="AC501" s="77">
        <f t="shared" si="30"/>
        <v>0</v>
      </c>
      <c r="AD501" s="77">
        <f t="shared" si="31"/>
        <v>0</v>
      </c>
      <c r="AE501" s="78" t="str">
        <f t="shared" si="18"/>
        <v/>
      </c>
      <c r="AF501" s="35" t="str">
        <f t="shared" si="19"/>
        <v/>
      </c>
      <c r="AG501" s="77" t="str">
        <f t="shared" si="20"/>
        <v/>
      </c>
      <c r="AH501" s="77" t="str">
        <f t="shared" si="21"/>
        <v/>
      </c>
      <c r="AI501" s="35">
        <f t="shared" si="22"/>
        <v>0</v>
      </c>
      <c r="AJ501" s="35">
        <f t="shared" si="23"/>
        <v>0</v>
      </c>
      <c r="AK501" s="35">
        <f t="shared" si="24"/>
        <v>0</v>
      </c>
      <c r="AL501" s="35">
        <f t="shared" si="25"/>
        <v>0</v>
      </c>
      <c r="AM501" s="35" t="n"/>
      <c r="AN501" s="44" t="str">
        <f t="shared" si="26"/>
        <v/>
      </c>
      <c r="AO501" s="44" t="str">
        <f t="shared" si="27"/>
        <v/>
      </c>
      <c r="AP501" s="35" t="str">
        <f>IF('DQE marché-cadre'!$D504="","",'DQE marché-cadre'!$D504)</f>
        <v/>
      </c>
      <c r="AQ501" s="35" t="str">
        <f>IF('DQE marché-cadre'!$E504="","",'DQE marché-cadre'!$E504)</f>
        <v/>
      </c>
      <c r="AR501" s="77" t="str">
        <f>DQE!$F504</f>
        <v/>
      </c>
      <c r="AS501" s="77" t="str">
        <f>BPDE!$G504</f>
        <v/>
      </c>
      <c r="AT501" s="35" t="str">
        <f t="shared" si="28"/>
        <v/>
      </c>
    </row>
    <row r="502">
      <c r="A502" s="35" t="str">
        <f>IF(BPU!$A505="","",BPU!$A505)</f>
        <v/>
      </c>
      <c r="B502" s="44" t="str">
        <f>IF(BPU!$B505="","",BPU!$B505)</f>
        <v/>
      </c>
      <c r="C502" s="35" t="str">
        <f>IF(BPU!$C505="","",BPU!$C505)</f>
        <v/>
      </c>
      <c r="D502" s="44" t="str">
        <f>IF(DQE!$D505="","",DQE!$D505)</f>
        <v/>
      </c>
      <c r="E502" s="37" t="str">
        <f>IF(BPU!$D505="","",BPU!$D505)</f>
        <v/>
      </c>
      <c r="F502" s="35" t="str">
        <f t="shared" si="0"/>
        <v/>
      </c>
      <c r="G502" s="44" t="str">
        <f t="shared" si="1"/>
        <v/>
      </c>
      <c r="H502" s="36" t="n"/>
      <c r="I502" s="23" t="n"/>
      <c r="J502" s="36" t="n"/>
      <c r="K502" s="36" t="n"/>
      <c r="L502" s="44" t="str">
        <f t="shared" si="2"/>
        <v/>
      </c>
      <c r="M502" s="35" t="str">
        <f t="shared" si="3"/>
        <v/>
      </c>
      <c r="N502" s="35" t="str">
        <f t="shared" si="4"/>
        <v/>
      </c>
      <c r="O502" s="35" t="str">
        <f t="shared" si="5"/>
        <v/>
      </c>
      <c r="P502" s="35" t="str">
        <f t="shared" si="6"/>
        <v/>
      </c>
      <c r="Q502" s="35" t="str">
        <f t="shared" si="7"/>
        <v/>
      </c>
      <c r="R502" s="35" t="str">
        <f t="shared" si="8"/>
        <v/>
      </c>
      <c r="S502" s="35" t="str">
        <f t="shared" si="9"/>
        <v/>
      </c>
      <c r="T502" s="35" t="str">
        <f t="shared" si="10"/>
        <v/>
      </c>
      <c r="U502" s="35" t="str">
        <f t="shared" si="11"/>
        <v/>
      </c>
      <c r="V502" s="35" t="str">
        <f t="shared" si="12"/>
        <v/>
      </c>
      <c r="W502" s="77" t="str">
        <f t="shared" si="13"/>
        <v/>
      </c>
      <c r="X502" s="35" t="str">
        <f t="shared" si="14"/>
        <v/>
      </c>
      <c r="Y502" s="35" t="str">
        <f t="shared" si="15"/>
        <v/>
      </c>
      <c r="Z502" s="35" t="str">
        <f t="shared" si="16"/>
        <v/>
      </c>
      <c r="AA502" s="35" t="str">
        <f t="shared" si="17"/>
        <v/>
      </c>
      <c r="AB502" s="77">
        <f t="shared" si="29"/>
        <v>6336</v>
      </c>
      <c r="AC502" s="77">
        <f t="shared" si="30"/>
        <v>0</v>
      </c>
      <c r="AD502" s="77">
        <f t="shared" si="31"/>
        <v>0</v>
      </c>
      <c r="AE502" s="78" t="str">
        <f t="shared" si="18"/>
        <v/>
      </c>
      <c r="AF502" s="35" t="str">
        <f t="shared" si="19"/>
        <v/>
      </c>
      <c r="AG502" s="77" t="str">
        <f t="shared" si="20"/>
        <v/>
      </c>
      <c r="AH502" s="77" t="str">
        <f t="shared" si="21"/>
        <v/>
      </c>
      <c r="AI502" s="35">
        <f t="shared" si="22"/>
        <v>0</v>
      </c>
      <c r="AJ502" s="35">
        <f t="shared" si="23"/>
        <v>0</v>
      </c>
      <c r="AK502" s="35">
        <f t="shared" si="24"/>
        <v>0</v>
      </c>
      <c r="AL502" s="35">
        <f t="shared" si="25"/>
        <v>0</v>
      </c>
      <c r="AM502" s="35" t="n"/>
      <c r="AN502" s="44" t="str">
        <f t="shared" si="26"/>
        <v/>
      </c>
      <c r="AO502" s="44" t="str">
        <f t="shared" si="27"/>
        <v/>
      </c>
      <c r="AP502" s="35" t="str">
        <f>IF('DQE marché-cadre'!$D505="","",'DQE marché-cadre'!$D505)</f>
        <v/>
      </c>
      <c r="AQ502" s="35" t="str">
        <f>IF('DQE marché-cadre'!$E505="","",'DQE marché-cadre'!$E505)</f>
        <v/>
      </c>
      <c r="AR502" s="77" t="str">
        <f>DQE!$F505</f>
        <v/>
      </c>
      <c r="AS502" s="77" t="str">
        <f>BPDE!$G505</f>
        <v/>
      </c>
      <c r="AT502" s="35" t="str">
        <f t="shared" si="28"/>
        <v/>
      </c>
    </row>
    <row r="503">
      <c r="A503" s="35" t="str">
        <f>IF(BPU!$A506="","",BPU!$A506)</f>
        <v/>
      </c>
      <c r="B503" s="44" t="str">
        <f>IF(BPU!$B506="","",BPU!$B506)</f>
        <v/>
      </c>
      <c r="C503" s="35" t="str">
        <f>IF(BPU!$C506="","",BPU!$C506)</f>
        <v/>
      </c>
      <c r="D503" s="44" t="str">
        <f>IF(DQE!$D506="","",DQE!$D506)</f>
        <v/>
      </c>
      <c r="E503" s="37" t="str">
        <f>IF(BPU!$D506="","",BPU!$D506)</f>
        <v/>
      </c>
      <c r="F503" s="35" t="str">
        <f t="shared" si="0"/>
        <v/>
      </c>
      <c r="G503" s="44" t="str">
        <f t="shared" si="1"/>
        <v/>
      </c>
      <c r="H503" s="36" t="n"/>
      <c r="I503" s="23" t="n"/>
      <c r="J503" s="36" t="n"/>
      <c r="K503" s="36" t="n"/>
      <c r="L503" s="44" t="str">
        <f t="shared" si="2"/>
        <v/>
      </c>
      <c r="M503" s="35" t="str">
        <f t="shared" si="3"/>
        <v/>
      </c>
      <c r="N503" s="35" t="str">
        <f t="shared" si="4"/>
        <v/>
      </c>
      <c r="O503" s="35" t="str">
        <f t="shared" si="5"/>
        <v/>
      </c>
      <c r="P503" s="35" t="str">
        <f t="shared" si="6"/>
        <v/>
      </c>
      <c r="Q503" s="35" t="str">
        <f t="shared" si="7"/>
        <v/>
      </c>
      <c r="R503" s="35" t="str">
        <f t="shared" si="8"/>
        <v/>
      </c>
      <c r="S503" s="35" t="str">
        <f t="shared" si="9"/>
        <v/>
      </c>
      <c r="T503" s="35" t="str">
        <f t="shared" si="10"/>
        <v/>
      </c>
      <c r="U503" s="35" t="str">
        <f t="shared" si="11"/>
        <v/>
      </c>
      <c r="V503" s="35" t="str">
        <f t="shared" si="12"/>
        <v/>
      </c>
      <c r="W503" s="77" t="str">
        <f t="shared" si="13"/>
        <v/>
      </c>
      <c r="X503" s="35" t="str">
        <f t="shared" si="14"/>
        <v/>
      </c>
      <c r="Y503" s="35" t="str">
        <f t="shared" si="15"/>
        <v/>
      </c>
      <c r="Z503" s="35" t="str">
        <f t="shared" si="16"/>
        <v/>
      </c>
      <c r="AA503" s="35" t="str">
        <f t="shared" si="17"/>
        <v/>
      </c>
      <c r="AB503" s="77">
        <f t="shared" si="29"/>
        <v>6336</v>
      </c>
      <c r="AC503" s="77">
        <f t="shared" si="30"/>
        <v>0</v>
      </c>
      <c r="AD503" s="77">
        <f t="shared" si="31"/>
        <v>0</v>
      </c>
      <c r="AE503" s="78" t="str">
        <f t="shared" si="18"/>
        <v/>
      </c>
      <c r="AF503" s="35" t="str">
        <f t="shared" si="19"/>
        <v/>
      </c>
      <c r="AG503" s="77" t="str">
        <f t="shared" si="20"/>
        <v/>
      </c>
      <c r="AH503" s="77" t="str">
        <f t="shared" si="21"/>
        <v/>
      </c>
      <c r="AI503" s="35">
        <f t="shared" si="22"/>
        <v>0</v>
      </c>
      <c r="AJ503" s="35">
        <f t="shared" si="23"/>
        <v>0</v>
      </c>
      <c r="AK503" s="35">
        <f t="shared" si="24"/>
        <v>0</v>
      </c>
      <c r="AL503" s="35">
        <f t="shared" si="25"/>
        <v>0</v>
      </c>
      <c r="AM503" s="35" t="n"/>
      <c r="AN503" s="44" t="str">
        <f t="shared" si="26"/>
        <v/>
      </c>
      <c r="AO503" s="44" t="str">
        <f t="shared" si="27"/>
        <v/>
      </c>
      <c r="AP503" s="35" t="str">
        <f>IF('DQE marché-cadre'!$D506="","",'DQE marché-cadre'!$D506)</f>
        <v/>
      </c>
      <c r="AQ503" s="35" t="str">
        <f>IF('DQE marché-cadre'!$E506="","",'DQE marché-cadre'!$E506)</f>
        <v/>
      </c>
      <c r="AR503" s="77" t="str">
        <f>DQE!$F506</f>
        <v/>
      </c>
      <c r="AS503" s="77" t="str">
        <f>BPDE!$G506</f>
        <v/>
      </c>
      <c r="AT503" s="35" t="str">
        <f t="shared" si="28"/>
        <v/>
      </c>
    </row>
    <row r="504">
      <c r="A504" s="35" t="str">
        <f>IF(BPU!$A507="","",BPU!$A507)</f>
        <v/>
      </c>
      <c r="B504" s="44" t="str">
        <f>IF(BPU!$B507="","",BPU!$B507)</f>
        <v/>
      </c>
      <c r="C504" s="35" t="str">
        <f>IF(BPU!$C507="","",BPU!$C507)</f>
        <v/>
      </c>
      <c r="D504" s="44" t="str">
        <f>IF(DQE!$D507="","",DQE!$D507)</f>
        <v/>
      </c>
      <c r="E504" s="37" t="str">
        <f>IF(BPU!$D507="","",BPU!$D507)</f>
        <v/>
      </c>
      <c r="F504" s="35" t="str">
        <f t="shared" si="0"/>
        <v/>
      </c>
      <c r="G504" s="44" t="str">
        <f t="shared" si="1"/>
        <v/>
      </c>
      <c r="H504" s="36" t="n"/>
      <c r="I504" s="23" t="n"/>
      <c r="J504" s="36" t="n"/>
      <c r="K504" s="36" t="n"/>
      <c r="L504" s="44" t="str">
        <f t="shared" si="2"/>
        <v/>
      </c>
      <c r="M504" s="35" t="str">
        <f t="shared" si="3"/>
        <v/>
      </c>
      <c r="N504" s="35" t="str">
        <f t="shared" si="4"/>
        <v/>
      </c>
      <c r="O504" s="35" t="str">
        <f t="shared" si="5"/>
        <v/>
      </c>
      <c r="P504" s="35" t="str">
        <f t="shared" si="6"/>
        <v/>
      </c>
      <c r="Q504" s="35" t="str">
        <f t="shared" si="7"/>
        <v/>
      </c>
      <c r="R504" s="35" t="str">
        <f t="shared" si="8"/>
        <v/>
      </c>
      <c r="S504" s="35" t="str">
        <f t="shared" si="9"/>
        <v/>
      </c>
      <c r="T504" s="35" t="str">
        <f t="shared" si="10"/>
        <v/>
      </c>
      <c r="U504" s="35" t="str">
        <f t="shared" si="11"/>
        <v/>
      </c>
      <c r="V504" s="35" t="str">
        <f t="shared" si="12"/>
        <v/>
      </c>
      <c r="W504" s="77" t="str">
        <f t="shared" si="13"/>
        <v/>
      </c>
      <c r="X504" s="35" t="str">
        <f t="shared" si="14"/>
        <v/>
      </c>
      <c r="Y504" s="35" t="str">
        <f t="shared" si="15"/>
        <v/>
      </c>
      <c r="Z504" s="35" t="str">
        <f t="shared" si="16"/>
        <v/>
      </c>
      <c r="AA504" s="35" t="str">
        <f t="shared" si="17"/>
        <v/>
      </c>
      <c r="AB504" s="77">
        <f t="shared" si="29"/>
        <v>6336</v>
      </c>
      <c r="AC504" s="77">
        <f t="shared" si="30"/>
        <v>0</v>
      </c>
      <c r="AD504" s="77">
        <f t="shared" si="31"/>
        <v>0</v>
      </c>
      <c r="AE504" s="78" t="str">
        <f t="shared" si="18"/>
        <v/>
      </c>
      <c r="AF504" s="35" t="str">
        <f t="shared" si="19"/>
        <v/>
      </c>
      <c r="AG504" s="77" t="str">
        <f t="shared" si="20"/>
        <v/>
      </c>
      <c r="AH504" s="77" t="str">
        <f t="shared" si="21"/>
        <v/>
      </c>
      <c r="AI504" s="35">
        <f t="shared" si="22"/>
        <v>0</v>
      </c>
      <c r="AJ504" s="35">
        <f t="shared" si="23"/>
        <v>0</v>
      </c>
      <c r="AK504" s="35">
        <f t="shared" si="24"/>
        <v>0</v>
      </c>
      <c r="AL504" s="35">
        <f t="shared" si="25"/>
        <v>0</v>
      </c>
      <c r="AM504" s="35" t="n"/>
      <c r="AN504" s="44" t="str">
        <f t="shared" si="26"/>
        <v/>
      </c>
      <c r="AO504" s="44" t="str">
        <f t="shared" si="27"/>
        <v/>
      </c>
      <c r="AP504" s="35" t="str">
        <f>IF('DQE marché-cadre'!$D507="","",'DQE marché-cadre'!$D507)</f>
        <v/>
      </c>
      <c r="AQ504" s="35" t="str">
        <f>IF('DQE marché-cadre'!$E507="","",'DQE marché-cadre'!$E507)</f>
        <v/>
      </c>
      <c r="AR504" s="77" t="str">
        <f>DQE!$F507</f>
        <v/>
      </c>
      <c r="AS504" s="77" t="str">
        <f>BPDE!$G507</f>
        <v/>
      </c>
      <c r="AT504" s="35" t="str">
        <f t="shared" si="28"/>
        <v/>
      </c>
    </row>
    <row r="505">
      <c r="A505" s="35" t="str">
        <f>IF(BPU!$A508="","",BPU!$A508)</f>
        <v/>
      </c>
      <c r="B505" s="44" t="str">
        <f>IF(BPU!$B508="","",BPU!$B508)</f>
        <v/>
      </c>
      <c r="C505" s="35" t="str">
        <f>IF(BPU!$C508="","",BPU!$C508)</f>
        <v/>
      </c>
      <c r="D505" s="44" t="str">
        <f>IF(DQE!$D508="","",DQE!$D508)</f>
        <v/>
      </c>
      <c r="E505" s="37" t="str">
        <f>IF(BPU!$D508="","",BPU!$D508)</f>
        <v/>
      </c>
      <c r="F505" s="35" t="str">
        <f t="shared" si="0"/>
        <v/>
      </c>
      <c r="G505" s="44" t="str">
        <f t="shared" si="1"/>
        <v/>
      </c>
      <c r="H505" s="36" t="n"/>
      <c r="I505" s="23" t="n"/>
      <c r="J505" s="36" t="n"/>
      <c r="K505" s="36" t="n"/>
      <c r="L505" s="44" t="str">
        <f t="shared" si="2"/>
        <v/>
      </c>
      <c r="M505" s="35" t="str">
        <f t="shared" si="3"/>
        <v/>
      </c>
      <c r="N505" s="35" t="str">
        <f t="shared" si="4"/>
        <v/>
      </c>
      <c r="O505" s="35" t="str">
        <f t="shared" si="5"/>
        <v/>
      </c>
      <c r="P505" s="35" t="str">
        <f t="shared" si="6"/>
        <v/>
      </c>
      <c r="Q505" s="35" t="str">
        <f t="shared" si="7"/>
        <v/>
      </c>
      <c r="R505" s="35" t="str">
        <f t="shared" si="8"/>
        <v/>
      </c>
      <c r="S505" s="35" t="str">
        <f t="shared" si="9"/>
        <v/>
      </c>
      <c r="T505" s="35" t="str">
        <f t="shared" si="10"/>
        <v/>
      </c>
      <c r="U505" s="35" t="str">
        <f t="shared" si="11"/>
        <v/>
      </c>
      <c r="V505" s="35" t="str">
        <f t="shared" si="12"/>
        <v/>
      </c>
      <c r="W505" s="77" t="str">
        <f t="shared" si="13"/>
        <v/>
      </c>
      <c r="X505" s="35" t="str">
        <f t="shared" si="14"/>
        <v/>
      </c>
      <c r="Y505" s="35" t="str">
        <f t="shared" si="15"/>
        <v/>
      </c>
      <c r="Z505" s="35" t="str">
        <f t="shared" si="16"/>
        <v/>
      </c>
      <c r="AA505" s="35" t="str">
        <f t="shared" si="17"/>
        <v/>
      </c>
      <c r="AB505" s="77">
        <f t="shared" si="29"/>
        <v>6336</v>
      </c>
      <c r="AC505" s="77">
        <f t="shared" si="30"/>
        <v>0</v>
      </c>
      <c r="AD505" s="77">
        <f t="shared" si="31"/>
        <v>0</v>
      </c>
      <c r="AE505" s="78" t="str">
        <f t="shared" si="18"/>
        <v/>
      </c>
      <c r="AF505" s="35" t="str">
        <f t="shared" si="19"/>
        <v/>
      </c>
      <c r="AG505" s="77" t="str">
        <f t="shared" si="20"/>
        <v/>
      </c>
      <c r="AH505" s="77" t="str">
        <f t="shared" si="21"/>
        <v/>
      </c>
      <c r="AI505" s="35">
        <f t="shared" si="22"/>
        <v>0</v>
      </c>
      <c r="AJ505" s="35">
        <f t="shared" si="23"/>
        <v>0</v>
      </c>
      <c r="AK505" s="35">
        <f t="shared" si="24"/>
        <v>0</v>
      </c>
      <c r="AL505" s="35">
        <f t="shared" si="25"/>
        <v>0</v>
      </c>
      <c r="AM505" s="35" t="n"/>
      <c r="AN505" s="44" t="str">
        <f t="shared" si="26"/>
        <v/>
      </c>
      <c r="AO505" s="44" t="str">
        <f t="shared" si="27"/>
        <v/>
      </c>
      <c r="AP505" s="35" t="str">
        <f>IF('DQE marché-cadre'!$D508="","",'DQE marché-cadre'!$D508)</f>
        <v/>
      </c>
      <c r="AQ505" s="35" t="str">
        <f>IF('DQE marché-cadre'!$E508="","",'DQE marché-cadre'!$E508)</f>
        <v/>
      </c>
      <c r="AR505" s="77" t="str">
        <f>DQE!$F508</f>
        <v/>
      </c>
      <c r="AS505" s="77" t="str">
        <f>BPDE!$G508</f>
        <v/>
      </c>
      <c r="AT505" s="35" t="str">
        <f t="shared" si="28"/>
        <v/>
      </c>
    </row>
    <row r="506">
      <c r="A506" s="35" t="str">
        <f>IF(BPU!$A509="","",BPU!$A509)</f>
        <v/>
      </c>
      <c r="B506" s="44" t="str">
        <f>IF(BPU!$B509="","",BPU!$B509)</f>
        <v/>
      </c>
      <c r="C506" s="35" t="str">
        <f>IF(BPU!$C509="","",BPU!$C509)</f>
        <v/>
      </c>
      <c r="D506" s="44" t="str">
        <f>IF(DQE!$D509="","",DQE!$D509)</f>
        <v/>
      </c>
      <c r="E506" s="37" t="str">
        <f>IF(BPU!$D509="","",BPU!$D509)</f>
        <v/>
      </c>
      <c r="F506" s="35" t="str">
        <f t="shared" si="0"/>
        <v/>
      </c>
      <c r="G506" s="44" t="str">
        <f t="shared" si="1"/>
        <v/>
      </c>
      <c r="H506" s="36" t="n"/>
      <c r="I506" s="23" t="n"/>
      <c r="J506" s="36" t="n"/>
      <c r="K506" s="36" t="n"/>
      <c r="L506" s="44" t="str">
        <f t="shared" si="2"/>
        <v/>
      </c>
      <c r="M506" s="35" t="str">
        <f t="shared" si="3"/>
        <v/>
      </c>
      <c r="N506" s="35" t="str">
        <f t="shared" si="4"/>
        <v/>
      </c>
      <c r="O506" s="35" t="str">
        <f t="shared" si="5"/>
        <v/>
      </c>
      <c r="P506" s="35" t="str">
        <f t="shared" si="6"/>
        <v/>
      </c>
      <c r="Q506" s="35" t="str">
        <f t="shared" si="7"/>
        <v/>
      </c>
      <c r="R506" s="35" t="str">
        <f t="shared" si="8"/>
        <v/>
      </c>
      <c r="S506" s="35" t="str">
        <f t="shared" si="9"/>
        <v/>
      </c>
      <c r="T506" s="35" t="str">
        <f t="shared" si="10"/>
        <v/>
      </c>
      <c r="U506" s="35" t="str">
        <f t="shared" si="11"/>
        <v/>
      </c>
      <c r="V506" s="35" t="str">
        <f t="shared" si="12"/>
        <v/>
      </c>
      <c r="W506" s="77" t="str">
        <f t="shared" si="13"/>
        <v/>
      </c>
      <c r="X506" s="35" t="str">
        <f t="shared" si="14"/>
        <v/>
      </c>
      <c r="Y506" s="35" t="str">
        <f t="shared" si="15"/>
        <v/>
      </c>
      <c r="Z506" s="35" t="str">
        <f t="shared" si="16"/>
        <v/>
      </c>
      <c r="AA506" s="35" t="str">
        <f t="shared" si="17"/>
        <v/>
      </c>
      <c r="AB506" s="77">
        <f t="shared" si="29"/>
        <v>6336</v>
      </c>
      <c r="AC506" s="77">
        <f t="shared" si="30"/>
        <v>0</v>
      </c>
      <c r="AD506" s="77">
        <f t="shared" si="31"/>
        <v>0</v>
      </c>
      <c r="AE506" s="78" t="str">
        <f t="shared" si="18"/>
        <v/>
      </c>
      <c r="AF506" s="35" t="str">
        <f t="shared" si="19"/>
        <v/>
      </c>
      <c r="AG506" s="77" t="str">
        <f t="shared" si="20"/>
        <v/>
      </c>
      <c r="AH506" s="77" t="str">
        <f t="shared" si="21"/>
        <v/>
      </c>
      <c r="AI506" s="35">
        <f t="shared" si="22"/>
        <v>0</v>
      </c>
      <c r="AJ506" s="35">
        <f t="shared" si="23"/>
        <v>0</v>
      </c>
      <c r="AK506" s="35">
        <f t="shared" si="24"/>
        <v>0</v>
      </c>
      <c r="AL506" s="35">
        <f t="shared" si="25"/>
        <v>0</v>
      </c>
      <c r="AM506" s="35" t="n"/>
      <c r="AN506" s="44" t="str">
        <f t="shared" si="26"/>
        <v/>
      </c>
      <c r="AO506" s="44" t="str">
        <f t="shared" si="27"/>
        <v/>
      </c>
      <c r="AP506" s="35" t="str">
        <f>IF('DQE marché-cadre'!$D509="","",'DQE marché-cadre'!$D509)</f>
        <v/>
      </c>
      <c r="AQ506" s="35" t="str">
        <f>IF('DQE marché-cadre'!$E509="","",'DQE marché-cadre'!$E509)</f>
        <v/>
      </c>
      <c r="AR506" s="77" t="str">
        <f>DQE!$F509</f>
        <v/>
      </c>
      <c r="AS506" s="77" t="str">
        <f>BPDE!$G509</f>
        <v/>
      </c>
      <c r="AT506" s="35" t="str">
        <f t="shared" si="28"/>
        <v/>
      </c>
    </row>
    <row r="507">
      <c r="A507" s="35" t="str">
        <f>IF(BPU!$A510="","",BPU!$A510)</f>
        <v/>
      </c>
      <c r="B507" s="44" t="str">
        <f>IF(BPU!$B510="","",BPU!$B510)</f>
        <v/>
      </c>
      <c r="C507" s="35" t="str">
        <f>IF(BPU!$C510="","",BPU!$C510)</f>
        <v/>
      </c>
      <c r="D507" s="44" t="str">
        <f>IF(DQE!$D510="","",DQE!$D510)</f>
        <v/>
      </c>
      <c r="E507" s="37" t="str">
        <f>IF(BPU!$D510="","",BPU!$D510)</f>
        <v/>
      </c>
      <c r="F507" s="35" t="str">
        <f t="shared" si="0"/>
        <v/>
      </c>
      <c r="G507" s="44" t="str">
        <f t="shared" si="1"/>
        <v/>
      </c>
      <c r="H507" s="36" t="n"/>
      <c r="I507" s="23" t="n"/>
      <c r="J507" s="36" t="n"/>
      <c r="K507" s="36" t="n"/>
      <c r="L507" s="44" t="str">
        <f t="shared" si="2"/>
        <v/>
      </c>
      <c r="M507" s="35" t="str">
        <f t="shared" si="3"/>
        <v/>
      </c>
      <c r="N507" s="35" t="str">
        <f t="shared" si="4"/>
        <v/>
      </c>
      <c r="O507" s="35" t="str">
        <f t="shared" si="5"/>
        <v/>
      </c>
      <c r="P507" s="35" t="str">
        <f t="shared" si="6"/>
        <v/>
      </c>
      <c r="Q507" s="35" t="str">
        <f t="shared" si="7"/>
        <v/>
      </c>
      <c r="R507" s="35" t="str">
        <f t="shared" si="8"/>
        <v/>
      </c>
      <c r="S507" s="35" t="str">
        <f t="shared" si="9"/>
        <v/>
      </c>
      <c r="T507" s="35" t="str">
        <f t="shared" si="10"/>
        <v/>
      </c>
      <c r="U507" s="35" t="str">
        <f t="shared" si="11"/>
        <v/>
      </c>
      <c r="V507" s="35" t="str">
        <f t="shared" si="12"/>
        <v/>
      </c>
      <c r="W507" s="77" t="str">
        <f t="shared" si="13"/>
        <v/>
      </c>
      <c r="X507" s="35" t="str">
        <f t="shared" si="14"/>
        <v/>
      </c>
      <c r="Y507" s="35" t="str">
        <f t="shared" si="15"/>
        <v/>
      </c>
      <c r="Z507" s="35" t="str">
        <f t="shared" si="16"/>
        <v/>
      </c>
      <c r="AA507" s="35" t="str">
        <f t="shared" si="17"/>
        <v/>
      </c>
      <c r="AB507" s="77">
        <f t="shared" si="29"/>
        <v>6336</v>
      </c>
      <c r="AC507" s="77">
        <f t="shared" si="30"/>
        <v>0</v>
      </c>
      <c r="AD507" s="77">
        <f t="shared" si="31"/>
        <v>0</v>
      </c>
      <c r="AE507" s="78" t="str">
        <f t="shared" si="18"/>
        <v/>
      </c>
      <c r="AF507" s="35" t="str">
        <f t="shared" si="19"/>
        <v/>
      </c>
      <c r="AG507" s="77" t="str">
        <f t="shared" si="20"/>
        <v/>
      </c>
      <c r="AH507" s="77" t="str">
        <f t="shared" si="21"/>
        <v/>
      </c>
      <c r="AI507" s="35">
        <f t="shared" si="22"/>
        <v>0</v>
      </c>
      <c r="AJ507" s="35">
        <f t="shared" si="23"/>
        <v>0</v>
      </c>
      <c r="AK507" s="35">
        <f t="shared" si="24"/>
        <v>0</v>
      </c>
      <c r="AL507" s="35">
        <f t="shared" si="25"/>
        <v>0</v>
      </c>
      <c r="AM507" s="35" t="n"/>
      <c r="AN507" s="44" t="str">
        <f t="shared" si="26"/>
        <v/>
      </c>
      <c r="AO507" s="44" t="str">
        <f t="shared" si="27"/>
        <v/>
      </c>
      <c r="AP507" s="35" t="str">
        <f>IF('DQE marché-cadre'!$D510="","",'DQE marché-cadre'!$D510)</f>
        <v/>
      </c>
      <c r="AQ507" s="35" t="str">
        <f>IF('DQE marché-cadre'!$E510="","",'DQE marché-cadre'!$E510)</f>
        <v/>
      </c>
      <c r="AR507" s="77" t="str">
        <f>DQE!$F510</f>
        <v/>
      </c>
      <c r="AS507" s="77" t="str">
        <f>BPDE!$G510</f>
        <v/>
      </c>
      <c r="AT507" s="35" t="str">
        <f t="shared" si="28"/>
        <v/>
      </c>
    </row>
    <row r="508">
      <c r="A508" s="35" t="str">
        <f>IF(BPU!$A511="","",BPU!$A511)</f>
        <v/>
      </c>
      <c r="B508" s="44" t="str">
        <f>IF(BPU!$B511="","",BPU!$B511)</f>
        <v/>
      </c>
      <c r="C508" s="35" t="str">
        <f>IF(BPU!$C511="","",BPU!$C511)</f>
        <v/>
      </c>
      <c r="D508" s="44" t="str">
        <f>IF(DQE!$D511="","",DQE!$D511)</f>
        <v/>
      </c>
      <c r="E508" s="37" t="str">
        <f>IF(BPU!$D511="","",BPU!$D511)</f>
        <v/>
      </c>
      <c r="F508" s="35" t="str">
        <f t="shared" si="0"/>
        <v/>
      </c>
      <c r="G508" s="44" t="str">
        <f t="shared" si="1"/>
        <v/>
      </c>
      <c r="H508" s="36" t="n"/>
      <c r="I508" s="23" t="n"/>
      <c r="J508" s="36" t="n"/>
      <c r="K508" s="36" t="n"/>
      <c r="L508" s="44" t="str">
        <f t="shared" si="2"/>
        <v/>
      </c>
      <c r="M508" s="35" t="str">
        <f t="shared" si="3"/>
        <v/>
      </c>
      <c r="N508" s="35" t="str">
        <f t="shared" si="4"/>
        <v/>
      </c>
      <c r="O508" s="35" t="str">
        <f t="shared" si="5"/>
        <v/>
      </c>
      <c r="P508" s="35" t="str">
        <f t="shared" si="6"/>
        <v/>
      </c>
      <c r="Q508" s="35" t="str">
        <f t="shared" si="7"/>
        <v/>
      </c>
      <c r="R508" s="35" t="str">
        <f t="shared" si="8"/>
        <v/>
      </c>
      <c r="S508" s="35" t="str">
        <f t="shared" si="9"/>
        <v/>
      </c>
      <c r="T508" s="35" t="str">
        <f t="shared" si="10"/>
        <v/>
      </c>
      <c r="U508" s="35" t="str">
        <f t="shared" si="11"/>
        <v/>
      </c>
      <c r="V508" s="35" t="str">
        <f t="shared" si="12"/>
        <v/>
      </c>
      <c r="W508" s="77" t="str">
        <f t="shared" si="13"/>
        <v/>
      </c>
      <c r="X508" s="35" t="str">
        <f t="shared" si="14"/>
        <v/>
      </c>
      <c r="Y508" s="35" t="str">
        <f t="shared" si="15"/>
        <v/>
      </c>
      <c r="Z508" s="35" t="str">
        <f t="shared" si="16"/>
        <v/>
      </c>
      <c r="AA508" s="35" t="str">
        <f t="shared" si="17"/>
        <v/>
      </c>
      <c r="AB508" s="77">
        <f t="shared" si="29"/>
        <v>6336</v>
      </c>
      <c r="AC508" s="77">
        <f t="shared" si="30"/>
        <v>0</v>
      </c>
      <c r="AD508" s="77">
        <f t="shared" si="31"/>
        <v>0</v>
      </c>
      <c r="AE508" s="78" t="str">
        <f t="shared" si="18"/>
        <v/>
      </c>
      <c r="AF508" s="35" t="str">
        <f t="shared" si="19"/>
        <v/>
      </c>
      <c r="AG508" s="77" t="str">
        <f t="shared" si="20"/>
        <v/>
      </c>
      <c r="AH508" s="77" t="str">
        <f t="shared" si="21"/>
        <v/>
      </c>
      <c r="AI508" s="35">
        <f t="shared" si="22"/>
        <v>0</v>
      </c>
      <c r="AJ508" s="35">
        <f t="shared" si="23"/>
        <v>0</v>
      </c>
      <c r="AK508" s="35">
        <f t="shared" si="24"/>
        <v>0</v>
      </c>
      <c r="AL508" s="35">
        <f t="shared" si="25"/>
        <v>0</v>
      </c>
      <c r="AM508" s="35" t="n"/>
      <c r="AN508" s="44" t="str">
        <f t="shared" si="26"/>
        <v/>
      </c>
      <c r="AO508" s="44" t="str">
        <f t="shared" si="27"/>
        <v/>
      </c>
      <c r="AP508" s="35" t="str">
        <f>IF('DQE marché-cadre'!$D511="","",'DQE marché-cadre'!$D511)</f>
        <v/>
      </c>
      <c r="AQ508" s="35" t="str">
        <f>IF('DQE marché-cadre'!$E511="","",'DQE marché-cadre'!$E511)</f>
        <v/>
      </c>
      <c r="AR508" s="77" t="str">
        <f>DQE!$F511</f>
        <v/>
      </c>
      <c r="AS508" s="77" t="str">
        <f>BPDE!$G511</f>
        <v/>
      </c>
      <c r="AT508" s="35" t="str">
        <f t="shared" si="28"/>
        <v/>
      </c>
    </row>
    <row r="509">
      <c r="A509" s="35" t="str">
        <f>IF(BPU!$A512="","",BPU!$A512)</f>
        <v/>
      </c>
      <c r="B509" s="44" t="str">
        <f>IF(BPU!$B512="","",BPU!$B512)</f>
        <v/>
      </c>
      <c r="C509" s="35" t="str">
        <f>IF(BPU!$C512="","",BPU!$C512)</f>
        <v/>
      </c>
      <c r="D509" s="44" t="str">
        <f>IF(DQE!$D512="","",DQE!$D512)</f>
        <v/>
      </c>
      <c r="E509" s="37" t="str">
        <f>IF(BPU!$D512="","",BPU!$D512)</f>
        <v/>
      </c>
      <c r="F509" s="35" t="str">
        <f t="shared" si="0"/>
        <v/>
      </c>
      <c r="G509" s="44" t="str">
        <f t="shared" si="1"/>
        <v/>
      </c>
      <c r="H509" s="36" t="n"/>
      <c r="I509" s="23" t="n"/>
      <c r="J509" s="36" t="n"/>
      <c r="K509" s="36" t="n"/>
      <c r="L509" s="44" t="str">
        <f t="shared" si="2"/>
        <v/>
      </c>
      <c r="M509" s="35" t="str">
        <f t="shared" si="3"/>
        <v/>
      </c>
      <c r="N509" s="35" t="str">
        <f t="shared" si="4"/>
        <v/>
      </c>
      <c r="O509" s="35" t="str">
        <f t="shared" si="5"/>
        <v/>
      </c>
      <c r="P509" s="35" t="str">
        <f t="shared" si="6"/>
        <v/>
      </c>
      <c r="Q509" s="35" t="str">
        <f t="shared" si="7"/>
        <v/>
      </c>
      <c r="R509" s="35" t="str">
        <f t="shared" si="8"/>
        <v/>
      </c>
      <c r="S509" s="35" t="str">
        <f t="shared" si="9"/>
        <v/>
      </c>
      <c r="T509" s="35" t="str">
        <f t="shared" si="10"/>
        <v/>
      </c>
      <c r="U509" s="35" t="str">
        <f t="shared" si="11"/>
        <v/>
      </c>
      <c r="V509" s="35" t="str">
        <f t="shared" si="12"/>
        <v/>
      </c>
      <c r="W509" s="77" t="str">
        <f t="shared" si="13"/>
        <v/>
      </c>
      <c r="X509" s="35" t="str">
        <f t="shared" si="14"/>
        <v/>
      </c>
      <c r="Y509" s="35" t="str">
        <f t="shared" si="15"/>
        <v/>
      </c>
      <c r="Z509" s="35" t="str">
        <f t="shared" si="16"/>
        <v/>
      </c>
      <c r="AA509" s="35" t="str">
        <f t="shared" si="17"/>
        <v/>
      </c>
      <c r="AB509" s="77">
        <f t="shared" si="29"/>
        <v>6336</v>
      </c>
      <c r="AC509" s="77">
        <f t="shared" si="30"/>
        <v>0</v>
      </c>
      <c r="AD509" s="77">
        <f t="shared" si="31"/>
        <v>0</v>
      </c>
      <c r="AE509" s="78" t="str">
        <f t="shared" si="18"/>
        <v/>
      </c>
      <c r="AF509" s="35" t="str">
        <f t="shared" si="19"/>
        <v/>
      </c>
      <c r="AG509" s="77" t="str">
        <f t="shared" si="20"/>
        <v/>
      </c>
      <c r="AH509" s="77" t="str">
        <f t="shared" si="21"/>
        <v/>
      </c>
      <c r="AI509" s="35">
        <f t="shared" si="22"/>
        <v>0</v>
      </c>
      <c r="AJ509" s="35">
        <f t="shared" si="23"/>
        <v>0</v>
      </c>
      <c r="AK509" s="35">
        <f t="shared" si="24"/>
        <v>0</v>
      </c>
      <c r="AL509" s="35">
        <f t="shared" si="25"/>
        <v>0</v>
      </c>
      <c r="AM509" s="35" t="n"/>
      <c r="AN509" s="44" t="str">
        <f t="shared" si="26"/>
        <v/>
      </c>
      <c r="AO509" s="44" t="str">
        <f t="shared" si="27"/>
        <v/>
      </c>
      <c r="AP509" s="35" t="str">
        <f>IF('DQE marché-cadre'!$D512="","",'DQE marché-cadre'!$D512)</f>
        <v/>
      </c>
      <c r="AQ509" s="35" t="str">
        <f>IF('DQE marché-cadre'!$E512="","",'DQE marché-cadre'!$E512)</f>
        <v/>
      </c>
      <c r="AR509" s="77" t="str">
        <f>DQE!$F512</f>
        <v/>
      </c>
      <c r="AS509" s="77" t="str">
        <f>BPDE!$G512</f>
        <v/>
      </c>
      <c r="AT509" s="35" t="str">
        <f t="shared" si="28"/>
        <v/>
      </c>
    </row>
    <row r="510">
      <c r="A510" s="35" t="str">
        <f>IF(BPU!$A513="","",BPU!$A513)</f>
        <v/>
      </c>
      <c r="B510" s="44" t="str">
        <f>IF(BPU!$B513="","",BPU!$B513)</f>
        <v/>
      </c>
      <c r="C510" s="35" t="str">
        <f>IF(BPU!$C513="","",BPU!$C513)</f>
        <v/>
      </c>
      <c r="D510" s="44" t="str">
        <f>IF(DQE!$D513="","",DQE!$D513)</f>
        <v/>
      </c>
      <c r="E510" s="37" t="str">
        <f>IF(BPU!$D513="","",BPU!$D513)</f>
        <v/>
      </c>
      <c r="F510" s="35" t="str">
        <f t="shared" si="0"/>
        <v/>
      </c>
      <c r="G510" s="44" t="str">
        <f t="shared" si="1"/>
        <v/>
      </c>
      <c r="H510" s="36" t="n"/>
      <c r="I510" s="23" t="n"/>
      <c r="J510" s="36" t="n"/>
      <c r="K510" s="36" t="n"/>
      <c r="L510" s="44" t="str">
        <f t="shared" si="2"/>
        <v/>
      </c>
      <c r="M510" s="35" t="str">
        <f t="shared" si="3"/>
        <v/>
      </c>
      <c r="N510" s="35" t="str">
        <f t="shared" si="4"/>
        <v/>
      </c>
      <c r="O510" s="35" t="str">
        <f t="shared" si="5"/>
        <v/>
      </c>
      <c r="P510" s="35" t="str">
        <f t="shared" si="6"/>
        <v/>
      </c>
      <c r="Q510" s="35" t="str">
        <f t="shared" si="7"/>
        <v/>
      </c>
      <c r="R510" s="35" t="str">
        <f t="shared" si="8"/>
        <v/>
      </c>
      <c r="S510" s="35" t="str">
        <f t="shared" si="9"/>
        <v/>
      </c>
      <c r="T510" s="35" t="str">
        <f t="shared" si="10"/>
        <v/>
      </c>
      <c r="U510" s="35" t="str">
        <f t="shared" si="11"/>
        <v/>
      </c>
      <c r="V510" s="35" t="str">
        <f t="shared" si="12"/>
        <v/>
      </c>
      <c r="W510" s="77" t="str">
        <f t="shared" si="13"/>
        <v/>
      </c>
      <c r="X510" s="35" t="str">
        <f t="shared" si="14"/>
        <v/>
      </c>
      <c r="Y510" s="35" t="str">
        <f t="shared" si="15"/>
        <v/>
      </c>
      <c r="Z510" s="35" t="str">
        <f t="shared" si="16"/>
        <v/>
      </c>
      <c r="AA510" s="35" t="str">
        <f t="shared" si="17"/>
        <v/>
      </c>
      <c r="AB510" s="77">
        <f t="shared" si="29"/>
        <v>6336</v>
      </c>
      <c r="AC510" s="77">
        <f t="shared" si="30"/>
        <v>0</v>
      </c>
      <c r="AD510" s="77">
        <f t="shared" si="31"/>
        <v>0</v>
      </c>
      <c r="AE510" s="78" t="str">
        <f t="shared" si="18"/>
        <v/>
      </c>
      <c r="AF510" s="35" t="str">
        <f t="shared" si="19"/>
        <v/>
      </c>
      <c r="AG510" s="77" t="str">
        <f t="shared" si="20"/>
        <v/>
      </c>
      <c r="AH510" s="77" t="str">
        <f t="shared" si="21"/>
        <v/>
      </c>
      <c r="AI510" s="35">
        <f t="shared" si="22"/>
        <v>0</v>
      </c>
      <c r="AJ510" s="35">
        <f t="shared" si="23"/>
        <v>0</v>
      </c>
      <c r="AK510" s="35">
        <f t="shared" si="24"/>
        <v>0</v>
      </c>
      <c r="AL510" s="35">
        <f t="shared" si="25"/>
        <v>0</v>
      </c>
      <c r="AM510" s="35" t="n"/>
      <c r="AN510" s="44" t="str">
        <f t="shared" si="26"/>
        <v/>
      </c>
      <c r="AO510" s="44" t="str">
        <f t="shared" si="27"/>
        <v/>
      </c>
      <c r="AP510" s="35" t="str">
        <f>IF('DQE marché-cadre'!$D513="","",'DQE marché-cadre'!$D513)</f>
        <v/>
      </c>
      <c r="AQ510" s="35" t="str">
        <f>IF('DQE marché-cadre'!$E513="","",'DQE marché-cadre'!$E513)</f>
        <v/>
      </c>
      <c r="AR510" s="77" t="str">
        <f>DQE!$F513</f>
        <v/>
      </c>
      <c r="AS510" s="77" t="str">
        <f>BPDE!$G513</f>
        <v/>
      </c>
      <c r="AT510" s="35" t="str">
        <f t="shared" si="28"/>
        <v/>
      </c>
    </row>
    <row r="511">
      <c r="A511" s="35" t="str">
        <f>IF(BPU!$A514="","",BPU!$A514)</f>
        <v/>
      </c>
      <c r="B511" s="44" t="str">
        <f>IF(BPU!$B514="","",BPU!$B514)</f>
        <v/>
      </c>
      <c r="C511" s="35" t="str">
        <f>IF(BPU!$C514="","",BPU!$C514)</f>
        <v/>
      </c>
      <c r="D511" s="44" t="str">
        <f>IF(DQE!$D514="","",DQE!$D514)</f>
        <v/>
      </c>
      <c r="E511" s="37" t="str">
        <f>IF(BPU!$D514="","",BPU!$D514)</f>
        <v/>
      </c>
      <c r="F511" s="35" t="str">
        <f t="shared" si="0"/>
        <v/>
      </c>
      <c r="G511" s="44" t="str">
        <f t="shared" si="1"/>
        <v/>
      </c>
      <c r="H511" s="36" t="n"/>
      <c r="I511" s="23" t="n"/>
      <c r="J511" s="36" t="n"/>
      <c r="K511" s="36" t="n"/>
      <c r="L511" s="44" t="str">
        <f t="shared" si="2"/>
        <v/>
      </c>
      <c r="M511" s="35" t="str">
        <f t="shared" si="3"/>
        <v/>
      </c>
      <c r="N511" s="35" t="str">
        <f t="shared" si="4"/>
        <v/>
      </c>
      <c r="O511" s="35" t="str">
        <f t="shared" si="5"/>
        <v/>
      </c>
      <c r="P511" s="35" t="str">
        <f t="shared" si="6"/>
        <v/>
      </c>
      <c r="Q511" s="35" t="str">
        <f t="shared" si="7"/>
        <v/>
      </c>
      <c r="R511" s="35" t="str">
        <f t="shared" si="8"/>
        <v/>
      </c>
      <c r="S511" s="35" t="str">
        <f t="shared" si="9"/>
        <v/>
      </c>
      <c r="T511" s="35" t="str">
        <f t="shared" si="10"/>
        <v/>
      </c>
      <c r="U511" s="35" t="str">
        <f t="shared" si="11"/>
        <v/>
      </c>
      <c r="V511" s="35" t="str">
        <f t="shared" si="12"/>
        <v/>
      </c>
      <c r="W511" s="77" t="str">
        <f t="shared" si="13"/>
        <v/>
      </c>
      <c r="X511" s="35" t="str">
        <f t="shared" si="14"/>
        <v/>
      </c>
      <c r="Y511" s="35" t="str">
        <f t="shared" si="15"/>
        <v/>
      </c>
      <c r="Z511" s="35" t="str">
        <f t="shared" si="16"/>
        <v/>
      </c>
      <c r="AA511" s="35" t="str">
        <f t="shared" si="17"/>
        <v/>
      </c>
      <c r="AB511" s="77">
        <f t="shared" si="29"/>
        <v>6336</v>
      </c>
      <c r="AC511" s="77">
        <f t="shared" si="30"/>
        <v>0</v>
      </c>
      <c r="AD511" s="77">
        <f t="shared" si="31"/>
        <v>0</v>
      </c>
      <c r="AE511" s="78" t="str">
        <f t="shared" si="18"/>
        <v/>
      </c>
      <c r="AF511" s="35" t="str">
        <f t="shared" si="19"/>
        <v/>
      </c>
      <c r="AG511" s="77" t="str">
        <f t="shared" si="20"/>
        <v/>
      </c>
      <c r="AH511" s="77" t="str">
        <f t="shared" si="21"/>
        <v/>
      </c>
      <c r="AI511" s="35">
        <f t="shared" si="22"/>
        <v>0</v>
      </c>
      <c r="AJ511" s="35">
        <f t="shared" si="23"/>
        <v>0</v>
      </c>
      <c r="AK511" s="35">
        <f t="shared" si="24"/>
        <v>0</v>
      </c>
      <c r="AL511" s="35">
        <f t="shared" si="25"/>
        <v>0</v>
      </c>
      <c r="AM511" s="35" t="n"/>
      <c r="AN511" s="44" t="str">
        <f t="shared" si="26"/>
        <v/>
      </c>
      <c r="AO511" s="44" t="str">
        <f t="shared" si="27"/>
        <v/>
      </c>
      <c r="AP511" s="35" t="str">
        <f>IF('DQE marché-cadre'!$D514="","",'DQE marché-cadre'!$D514)</f>
        <v/>
      </c>
      <c r="AQ511" s="35" t="str">
        <f>IF('DQE marché-cadre'!$E514="","",'DQE marché-cadre'!$E514)</f>
        <v/>
      </c>
      <c r="AR511" s="77" t="str">
        <f>DQE!$F514</f>
        <v/>
      </c>
      <c r="AS511" s="77" t="str">
        <f>BPDE!$G514</f>
        <v/>
      </c>
      <c r="AT511" s="35" t="str">
        <f t="shared" si="28"/>
        <v/>
      </c>
    </row>
    <row r="512">
      <c r="A512" s="35" t="str">
        <f>IF(BPU!$A515="","",BPU!$A515)</f>
        <v/>
      </c>
      <c r="B512" s="44" t="str">
        <f>IF(BPU!$B515="","",BPU!$B515)</f>
        <v/>
      </c>
      <c r="C512" s="35" t="str">
        <f>IF(BPU!$C515="","",BPU!$C515)</f>
        <v/>
      </c>
      <c r="D512" s="44" t="str">
        <f>IF(DQE!$D515="","",DQE!$D515)</f>
        <v/>
      </c>
      <c r="E512" s="37" t="str">
        <f>IF(BPU!$D515="","",BPU!$D515)</f>
        <v/>
      </c>
      <c r="F512" s="35" t="str">
        <f t="shared" si="0"/>
        <v/>
      </c>
      <c r="G512" s="44" t="str">
        <f t="shared" si="1"/>
        <v/>
      </c>
      <c r="H512" s="36" t="n"/>
      <c r="I512" s="23" t="n"/>
      <c r="J512" s="36" t="n"/>
      <c r="K512" s="36" t="n"/>
      <c r="L512" s="44" t="str">
        <f t="shared" si="2"/>
        <v/>
      </c>
      <c r="M512" s="35" t="str">
        <f t="shared" si="3"/>
        <v/>
      </c>
      <c r="N512" s="35" t="str">
        <f t="shared" si="4"/>
        <v/>
      </c>
      <c r="O512" s="35" t="str">
        <f t="shared" si="5"/>
        <v/>
      </c>
      <c r="P512" s="35" t="str">
        <f t="shared" si="6"/>
        <v/>
      </c>
      <c r="Q512" s="35" t="str">
        <f t="shared" si="7"/>
        <v/>
      </c>
      <c r="R512" s="35" t="str">
        <f t="shared" si="8"/>
        <v/>
      </c>
      <c r="S512" s="35" t="str">
        <f t="shared" si="9"/>
        <v/>
      </c>
      <c r="T512" s="35" t="str">
        <f t="shared" si="10"/>
        <v/>
      </c>
      <c r="U512" s="35" t="str">
        <f t="shared" si="11"/>
        <v/>
      </c>
      <c r="V512" s="35" t="str">
        <f t="shared" si="12"/>
        <v/>
      </c>
      <c r="W512" s="77" t="str">
        <f t="shared" si="13"/>
        <v/>
      </c>
      <c r="X512" s="35" t="str">
        <f t="shared" si="14"/>
        <v/>
      </c>
      <c r="Y512" s="35" t="str">
        <f t="shared" si="15"/>
        <v/>
      </c>
      <c r="Z512" s="35" t="str">
        <f t="shared" si="16"/>
        <v/>
      </c>
      <c r="AA512" s="35" t="str">
        <f t="shared" si="17"/>
        <v/>
      </c>
      <c r="AB512" s="77">
        <f t="shared" si="29"/>
        <v>6336</v>
      </c>
      <c r="AC512" s="77">
        <f t="shared" si="30"/>
        <v>0</v>
      </c>
      <c r="AD512" s="77">
        <f t="shared" si="31"/>
        <v>0</v>
      </c>
      <c r="AE512" s="78" t="str">
        <f t="shared" si="18"/>
        <v/>
      </c>
      <c r="AF512" s="35" t="str">
        <f t="shared" si="19"/>
        <v/>
      </c>
      <c r="AG512" s="77" t="str">
        <f t="shared" si="20"/>
        <v/>
      </c>
      <c r="AH512" s="77" t="str">
        <f t="shared" si="21"/>
        <v/>
      </c>
      <c r="AI512" s="35">
        <f t="shared" si="22"/>
        <v>0</v>
      </c>
      <c r="AJ512" s="35">
        <f t="shared" si="23"/>
        <v>0</v>
      </c>
      <c r="AK512" s="35">
        <f t="shared" si="24"/>
        <v>0</v>
      </c>
      <c r="AL512" s="35">
        <f t="shared" si="25"/>
        <v>0</v>
      </c>
      <c r="AM512" s="35" t="n"/>
      <c r="AN512" s="44" t="str">
        <f t="shared" si="26"/>
        <v/>
      </c>
      <c r="AO512" s="44" t="str">
        <f t="shared" si="27"/>
        <v/>
      </c>
      <c r="AP512" s="35" t="str">
        <f>IF('DQE marché-cadre'!$D515="","",'DQE marché-cadre'!$D515)</f>
        <v/>
      </c>
      <c r="AQ512" s="35" t="str">
        <f>IF('DQE marché-cadre'!$E515="","",'DQE marché-cadre'!$E515)</f>
        <v/>
      </c>
      <c r="AR512" s="77" t="str">
        <f>DQE!$F515</f>
        <v/>
      </c>
      <c r="AS512" s="77" t="str">
        <f>BPDE!$G515</f>
        <v/>
      </c>
      <c r="AT512" s="35" t="str">
        <f t="shared" si="28"/>
        <v/>
      </c>
    </row>
    <row r="513">
      <c r="A513" s="35" t="str">
        <f>IF(BPU!$A516="","",BPU!$A516)</f>
        <v/>
      </c>
      <c r="B513" s="44" t="str">
        <f>IF(BPU!$B516="","",BPU!$B516)</f>
        <v/>
      </c>
      <c r="C513" s="35" t="str">
        <f>IF(BPU!$C516="","",BPU!$C516)</f>
        <v/>
      </c>
      <c r="D513" s="44" t="str">
        <f>IF(DQE!$D516="","",DQE!$D516)</f>
        <v/>
      </c>
      <c r="E513" s="37" t="str">
        <f>IF(BPU!$D516="","",BPU!$D516)</f>
        <v/>
      </c>
      <c r="F513" s="35" t="str">
        <f t="shared" si="0"/>
        <v/>
      </c>
      <c r="G513" s="44" t="str">
        <f t="shared" si="1"/>
        <v/>
      </c>
      <c r="H513" s="36" t="n"/>
      <c r="I513" s="23" t="n"/>
      <c r="J513" s="36" t="n"/>
      <c r="K513" s="36" t="n"/>
      <c r="L513" s="44" t="str">
        <f t="shared" si="2"/>
        <v/>
      </c>
      <c r="M513" s="35" t="str">
        <f t="shared" si="3"/>
        <v/>
      </c>
      <c r="N513" s="35" t="str">
        <f t="shared" si="4"/>
        <v/>
      </c>
      <c r="O513" s="35" t="str">
        <f t="shared" si="5"/>
        <v/>
      </c>
      <c r="P513" s="35" t="str">
        <f t="shared" si="6"/>
        <v/>
      </c>
      <c r="Q513" s="35" t="str">
        <f t="shared" si="7"/>
        <v/>
      </c>
      <c r="R513" s="35" t="str">
        <f t="shared" si="8"/>
        <v/>
      </c>
      <c r="S513" s="35" t="str">
        <f t="shared" si="9"/>
        <v/>
      </c>
      <c r="T513" s="35" t="str">
        <f t="shared" si="10"/>
        <v/>
      </c>
      <c r="U513" s="35" t="str">
        <f t="shared" si="11"/>
        <v/>
      </c>
      <c r="V513" s="35" t="str">
        <f t="shared" si="12"/>
        <v/>
      </c>
      <c r="W513" s="77" t="str">
        <f t="shared" si="13"/>
        <v/>
      </c>
      <c r="X513" s="35" t="str">
        <f t="shared" si="14"/>
        <v/>
      </c>
      <c r="Y513" s="35" t="str">
        <f t="shared" si="15"/>
        <v/>
      </c>
      <c r="Z513" s="35" t="str">
        <f t="shared" si="16"/>
        <v/>
      </c>
      <c r="AA513" s="35" t="str">
        <f t="shared" si="17"/>
        <v/>
      </c>
      <c r="AB513" s="77">
        <f t="shared" si="29"/>
        <v>6336</v>
      </c>
      <c r="AC513" s="77">
        <f t="shared" si="30"/>
        <v>0</v>
      </c>
      <c r="AD513" s="77">
        <f t="shared" si="31"/>
        <v>0</v>
      </c>
      <c r="AE513" s="78" t="str">
        <f t="shared" si="18"/>
        <v/>
      </c>
      <c r="AF513" s="35" t="str">
        <f t="shared" si="19"/>
        <v/>
      </c>
      <c r="AG513" s="77" t="str">
        <f t="shared" si="20"/>
        <v/>
      </c>
      <c r="AH513" s="77" t="str">
        <f t="shared" si="21"/>
        <v/>
      </c>
      <c r="AI513" s="35">
        <f t="shared" si="22"/>
        <v>0</v>
      </c>
      <c r="AJ513" s="35">
        <f t="shared" si="23"/>
        <v>0</v>
      </c>
      <c r="AK513" s="35">
        <f t="shared" si="24"/>
        <v>0</v>
      </c>
      <c r="AL513" s="35">
        <f t="shared" si="25"/>
        <v>0</v>
      </c>
      <c r="AM513" s="35" t="n"/>
      <c r="AN513" s="44" t="str">
        <f t="shared" si="26"/>
        <v/>
      </c>
      <c r="AO513" s="44" t="str">
        <f t="shared" si="27"/>
        <v/>
      </c>
      <c r="AP513" s="35" t="str">
        <f>IF('DQE marché-cadre'!$D516="","",'DQE marché-cadre'!$D516)</f>
        <v/>
      </c>
      <c r="AQ513" s="35" t="str">
        <f>IF('DQE marché-cadre'!$E516="","",'DQE marché-cadre'!$E516)</f>
        <v/>
      </c>
      <c r="AR513" s="77" t="str">
        <f>DQE!$F516</f>
        <v/>
      </c>
      <c r="AS513" s="77" t="str">
        <f>BPDE!$G516</f>
        <v/>
      </c>
      <c r="AT513" s="35" t="str">
        <f t="shared" si="28"/>
        <v/>
      </c>
    </row>
    <row r="514">
      <c r="A514" s="35" t="str">
        <f>IF(BPU!$A517="","",BPU!$A517)</f>
        <v/>
      </c>
      <c r="B514" s="44" t="str">
        <f>IF(BPU!$B517="","",BPU!$B517)</f>
        <v/>
      </c>
      <c r="C514" s="35" t="str">
        <f>IF(BPU!$C517="","",BPU!$C517)</f>
        <v/>
      </c>
      <c r="D514" s="44" t="str">
        <f>IF(DQE!$D517="","",DQE!$D517)</f>
        <v/>
      </c>
      <c r="E514" s="37" t="str">
        <f>IF(BPU!$D517="","",BPU!$D517)</f>
        <v/>
      </c>
      <c r="F514" s="35" t="str">
        <f t="shared" si="0"/>
        <v/>
      </c>
      <c r="G514" s="44" t="str">
        <f t="shared" si="1"/>
        <v/>
      </c>
      <c r="H514" s="36" t="n"/>
      <c r="I514" s="23" t="n"/>
      <c r="J514" s="36" t="n"/>
      <c r="K514" s="36" t="n"/>
      <c r="L514" s="44" t="str">
        <f t="shared" si="2"/>
        <v/>
      </c>
      <c r="M514" s="35" t="str">
        <f t="shared" si="3"/>
        <v/>
      </c>
      <c r="N514" s="35" t="str">
        <f t="shared" si="4"/>
        <v/>
      </c>
      <c r="O514" s="35" t="str">
        <f t="shared" si="5"/>
        <v/>
      </c>
      <c r="P514" s="35" t="str">
        <f t="shared" si="6"/>
        <v/>
      </c>
      <c r="Q514" s="35" t="str">
        <f t="shared" si="7"/>
        <v/>
      </c>
      <c r="R514" s="35" t="str">
        <f t="shared" si="8"/>
        <v/>
      </c>
      <c r="S514" s="35" t="str">
        <f t="shared" si="9"/>
        <v/>
      </c>
      <c r="T514" s="35" t="str">
        <f t="shared" si="10"/>
        <v/>
      </c>
      <c r="U514" s="35" t="str">
        <f t="shared" si="11"/>
        <v/>
      </c>
      <c r="V514" s="35" t="str">
        <f t="shared" si="12"/>
        <v/>
      </c>
      <c r="W514" s="77" t="str">
        <f t="shared" si="13"/>
        <v/>
      </c>
      <c r="X514" s="35" t="str">
        <f t="shared" si="14"/>
        <v/>
      </c>
      <c r="Y514" s="35" t="str">
        <f t="shared" si="15"/>
        <v/>
      </c>
      <c r="Z514" s="35" t="str">
        <f t="shared" si="16"/>
        <v/>
      </c>
      <c r="AA514" s="35" t="str">
        <f t="shared" si="17"/>
        <v/>
      </c>
      <c r="AB514" s="77">
        <f t="shared" si="29"/>
        <v>6336</v>
      </c>
      <c r="AC514" s="77">
        <f t="shared" si="30"/>
        <v>0</v>
      </c>
      <c r="AD514" s="77">
        <f t="shared" si="31"/>
        <v>0</v>
      </c>
      <c r="AE514" s="78" t="str">
        <f t="shared" si="18"/>
        <v/>
      </c>
      <c r="AF514" s="35" t="str">
        <f t="shared" si="19"/>
        <v/>
      </c>
      <c r="AG514" s="77" t="str">
        <f t="shared" si="20"/>
        <v/>
      </c>
      <c r="AH514" s="77" t="str">
        <f t="shared" si="21"/>
        <v/>
      </c>
      <c r="AI514" s="35">
        <f t="shared" si="22"/>
        <v>0</v>
      </c>
      <c r="AJ514" s="35">
        <f t="shared" si="23"/>
        <v>0</v>
      </c>
      <c r="AK514" s="35">
        <f t="shared" si="24"/>
        <v>0</v>
      </c>
      <c r="AL514" s="35">
        <f t="shared" si="25"/>
        <v>0</v>
      </c>
      <c r="AM514" s="35" t="n"/>
      <c r="AN514" s="44" t="str">
        <f t="shared" si="26"/>
        <v/>
      </c>
      <c r="AO514" s="44" t="str">
        <f t="shared" si="27"/>
        <v/>
      </c>
      <c r="AP514" s="35" t="str">
        <f>IF('DQE marché-cadre'!$D517="","",'DQE marché-cadre'!$D517)</f>
        <v/>
      </c>
      <c r="AQ514" s="35" t="str">
        <f>IF('DQE marché-cadre'!$E517="","",'DQE marché-cadre'!$E517)</f>
        <v/>
      </c>
      <c r="AR514" s="77" t="str">
        <f>DQE!$F517</f>
        <v/>
      </c>
      <c r="AS514" s="77" t="str">
        <f>BPDE!$G517</f>
        <v/>
      </c>
      <c r="AT514" s="35" t="str">
        <f t="shared" si="28"/>
        <v/>
      </c>
    </row>
    <row r="515">
      <c r="A515" s="35" t="str">
        <f>IF(BPU!$A518="","",BPU!$A518)</f>
        <v/>
      </c>
      <c r="B515" s="44" t="str">
        <f>IF(BPU!$B518="","",BPU!$B518)</f>
        <v/>
      </c>
      <c r="C515" s="35" t="str">
        <f>IF(BPU!$C518="","",BPU!$C518)</f>
        <v/>
      </c>
      <c r="D515" s="44" t="str">
        <f>IF(DQE!$D518="","",DQE!$D518)</f>
        <v/>
      </c>
      <c r="E515" s="37" t="str">
        <f>IF(BPU!$D518="","",BPU!$D518)</f>
        <v/>
      </c>
      <c r="F515" s="35" t="str">
        <f t="shared" si="0"/>
        <v/>
      </c>
      <c r="G515" s="44" t="str">
        <f t="shared" si="1"/>
        <v/>
      </c>
      <c r="H515" s="36" t="n"/>
      <c r="I515" s="23" t="n"/>
      <c r="J515" s="36" t="n"/>
      <c r="K515" s="36" t="n"/>
      <c r="L515" s="44" t="str">
        <f t="shared" si="2"/>
        <v/>
      </c>
      <c r="M515" s="35" t="str">
        <f t="shared" si="3"/>
        <v/>
      </c>
      <c r="N515" s="35" t="str">
        <f t="shared" si="4"/>
        <v/>
      </c>
      <c r="O515" s="35" t="str">
        <f t="shared" si="5"/>
        <v/>
      </c>
      <c r="P515" s="35" t="str">
        <f t="shared" si="6"/>
        <v/>
      </c>
      <c r="Q515" s="35" t="str">
        <f t="shared" si="7"/>
        <v/>
      </c>
      <c r="R515" s="35" t="str">
        <f t="shared" si="8"/>
        <v/>
      </c>
      <c r="S515" s="35" t="str">
        <f t="shared" si="9"/>
        <v/>
      </c>
      <c r="T515" s="35" t="str">
        <f t="shared" si="10"/>
        <v/>
      </c>
      <c r="U515" s="35" t="str">
        <f t="shared" si="11"/>
        <v/>
      </c>
      <c r="V515" s="35" t="str">
        <f t="shared" si="12"/>
        <v/>
      </c>
      <c r="W515" s="77" t="str">
        <f t="shared" si="13"/>
        <v/>
      </c>
      <c r="X515" s="35" t="str">
        <f t="shared" si="14"/>
        <v/>
      </c>
      <c r="Y515" s="35" t="str">
        <f t="shared" si="15"/>
        <v/>
      </c>
      <c r="Z515" s="35" t="str">
        <f t="shared" si="16"/>
        <v/>
      </c>
      <c r="AA515" s="35" t="str">
        <f t="shared" si="17"/>
        <v/>
      </c>
      <c r="AB515" s="77">
        <f t="shared" si="29"/>
        <v>6336</v>
      </c>
      <c r="AC515" s="77">
        <f t="shared" si="30"/>
        <v>0</v>
      </c>
      <c r="AD515" s="77">
        <f t="shared" si="31"/>
        <v>0</v>
      </c>
      <c r="AE515" s="78" t="str">
        <f t="shared" si="18"/>
        <v/>
      </c>
      <c r="AF515" s="35" t="str">
        <f t="shared" si="19"/>
        <v/>
      </c>
      <c r="AG515" s="77" t="str">
        <f t="shared" si="20"/>
        <v/>
      </c>
      <c r="AH515" s="77" t="str">
        <f t="shared" si="21"/>
        <v/>
      </c>
      <c r="AI515" s="35">
        <f t="shared" si="22"/>
        <v>0</v>
      </c>
      <c r="AJ515" s="35">
        <f t="shared" si="23"/>
        <v>0</v>
      </c>
      <c r="AK515" s="35">
        <f t="shared" si="24"/>
        <v>0</v>
      </c>
      <c r="AL515" s="35">
        <f t="shared" si="25"/>
        <v>0</v>
      </c>
      <c r="AM515" s="35" t="n"/>
      <c r="AN515" s="44" t="str">
        <f t="shared" si="26"/>
        <v/>
      </c>
      <c r="AO515" s="44" t="str">
        <f t="shared" si="27"/>
        <v/>
      </c>
      <c r="AP515" s="35" t="str">
        <f>IF('DQE marché-cadre'!$D518="","",'DQE marché-cadre'!$D518)</f>
        <v/>
      </c>
      <c r="AQ515" s="35" t="str">
        <f>IF('DQE marché-cadre'!$E518="","",'DQE marché-cadre'!$E518)</f>
        <v/>
      </c>
      <c r="AR515" s="77" t="str">
        <f>DQE!$F518</f>
        <v/>
      </c>
      <c r="AS515" s="77" t="str">
        <f>BPDE!$G518</f>
        <v/>
      </c>
      <c r="AT515" s="35" t="str">
        <f t="shared" si="28"/>
        <v/>
      </c>
    </row>
    <row r="516">
      <c r="A516" s="35" t="str">
        <f>IF(BPU!$A519="","",BPU!$A519)</f>
        <v/>
      </c>
      <c r="B516" s="44" t="str">
        <f>IF(BPU!$B519="","",BPU!$B519)</f>
        <v/>
      </c>
      <c r="C516" s="35" t="str">
        <f>IF(BPU!$C519="","",BPU!$C519)</f>
        <v/>
      </c>
      <c r="D516" s="44" t="str">
        <f>IF(DQE!$D519="","",DQE!$D519)</f>
        <v/>
      </c>
      <c r="E516" s="37" t="str">
        <f>IF(BPU!$D519="","",BPU!$D519)</f>
        <v/>
      </c>
      <c r="F516" s="35" t="str">
        <f t="shared" si="0"/>
        <v/>
      </c>
      <c r="G516" s="44" t="str">
        <f t="shared" si="1"/>
        <v/>
      </c>
      <c r="H516" s="36" t="n"/>
      <c r="I516" s="23" t="n"/>
      <c r="J516" s="36" t="n"/>
      <c r="K516" s="36" t="n"/>
      <c r="L516" s="44" t="str">
        <f t="shared" si="2"/>
        <v/>
      </c>
      <c r="M516" s="35" t="str">
        <f t="shared" si="3"/>
        <v/>
      </c>
      <c r="N516" s="35" t="str">
        <f t="shared" si="4"/>
        <v/>
      </c>
      <c r="O516" s="35" t="str">
        <f t="shared" si="5"/>
        <v/>
      </c>
      <c r="P516" s="35" t="str">
        <f t="shared" si="6"/>
        <v/>
      </c>
      <c r="Q516" s="35" t="str">
        <f t="shared" si="7"/>
        <v/>
      </c>
      <c r="R516" s="35" t="str">
        <f t="shared" si="8"/>
        <v/>
      </c>
      <c r="S516" s="35" t="str">
        <f t="shared" si="9"/>
        <v/>
      </c>
      <c r="T516" s="35" t="str">
        <f t="shared" si="10"/>
        <v/>
      </c>
      <c r="U516" s="35" t="str">
        <f t="shared" si="11"/>
        <v/>
      </c>
      <c r="V516" s="35" t="str">
        <f t="shared" si="12"/>
        <v/>
      </c>
      <c r="W516" s="77" t="str">
        <f t="shared" si="13"/>
        <v/>
      </c>
      <c r="X516" s="35" t="str">
        <f t="shared" si="14"/>
        <v/>
      </c>
      <c r="Y516" s="35" t="str">
        <f t="shared" si="15"/>
        <v/>
      </c>
      <c r="Z516" s="35" t="str">
        <f t="shared" si="16"/>
        <v/>
      </c>
      <c r="AA516" s="35" t="str">
        <f t="shared" si="17"/>
        <v/>
      </c>
      <c r="AB516" s="77">
        <f t="shared" si="29"/>
        <v>6336</v>
      </c>
      <c r="AC516" s="77">
        <f t="shared" si="30"/>
        <v>0</v>
      </c>
      <c r="AD516" s="77">
        <f t="shared" si="31"/>
        <v>0</v>
      </c>
      <c r="AE516" s="78" t="str">
        <f t="shared" si="18"/>
        <v/>
      </c>
      <c r="AF516" s="35" t="str">
        <f t="shared" si="19"/>
        <v/>
      </c>
      <c r="AG516" s="77" t="str">
        <f t="shared" si="20"/>
        <v/>
      </c>
      <c r="AH516" s="77" t="str">
        <f t="shared" si="21"/>
        <v/>
      </c>
      <c r="AI516" s="35">
        <f t="shared" si="22"/>
        <v>0</v>
      </c>
      <c r="AJ516" s="35">
        <f t="shared" si="23"/>
        <v>0</v>
      </c>
      <c r="AK516" s="35">
        <f t="shared" si="24"/>
        <v>0</v>
      </c>
      <c r="AL516" s="35">
        <f t="shared" si="25"/>
        <v>0</v>
      </c>
      <c r="AM516" s="35" t="n"/>
      <c r="AN516" s="44" t="str">
        <f t="shared" si="26"/>
        <v/>
      </c>
      <c r="AO516" s="44" t="str">
        <f t="shared" si="27"/>
        <v/>
      </c>
      <c r="AP516" s="35" t="str">
        <f>IF('DQE marché-cadre'!$D519="","",'DQE marché-cadre'!$D519)</f>
        <v/>
      </c>
      <c r="AQ516" s="35" t="str">
        <f>IF('DQE marché-cadre'!$E519="","",'DQE marché-cadre'!$E519)</f>
        <v/>
      </c>
      <c r="AR516" s="77" t="str">
        <f>DQE!$F519</f>
        <v/>
      </c>
      <c r="AS516" s="77" t="str">
        <f>BPDE!$G519</f>
        <v/>
      </c>
      <c r="AT516" s="35" t="str">
        <f t="shared" si="28"/>
        <v/>
      </c>
    </row>
    <row r="517">
      <c r="A517" s="35" t="str">
        <f>IF(BPU!$A520="","",BPU!$A520)</f>
        <v/>
      </c>
      <c r="B517" s="44" t="str">
        <f>IF(BPU!$B520="","",BPU!$B520)</f>
        <v/>
      </c>
      <c r="C517" s="35" t="str">
        <f>IF(BPU!$C520="","",BPU!$C520)</f>
        <v/>
      </c>
      <c r="D517" s="44" t="str">
        <f>IF(DQE!$D520="","",DQE!$D520)</f>
        <v/>
      </c>
      <c r="E517" s="37" t="str">
        <f>IF(BPU!$D520="","",BPU!$D520)</f>
        <v/>
      </c>
      <c r="F517" s="35" t="str">
        <f t="shared" si="0"/>
        <v/>
      </c>
      <c r="G517" s="44" t="str">
        <f t="shared" si="1"/>
        <v/>
      </c>
      <c r="H517" s="36" t="n"/>
      <c r="I517" s="23" t="n"/>
      <c r="J517" s="36" t="n"/>
      <c r="K517" s="36" t="n"/>
      <c r="L517" s="44" t="str">
        <f t="shared" si="2"/>
        <v/>
      </c>
      <c r="M517" s="35" t="str">
        <f t="shared" si="3"/>
        <v/>
      </c>
      <c r="N517" s="35" t="str">
        <f t="shared" si="4"/>
        <v/>
      </c>
      <c r="O517" s="35" t="str">
        <f t="shared" si="5"/>
        <v/>
      </c>
      <c r="P517" s="35" t="str">
        <f t="shared" si="6"/>
        <v/>
      </c>
      <c r="Q517" s="35" t="str">
        <f t="shared" si="7"/>
        <v/>
      </c>
      <c r="R517" s="35" t="str">
        <f t="shared" si="8"/>
        <v/>
      </c>
      <c r="S517" s="35" t="str">
        <f t="shared" si="9"/>
        <v/>
      </c>
      <c r="T517" s="35" t="str">
        <f t="shared" si="10"/>
        <v/>
      </c>
      <c r="U517" s="35" t="str">
        <f t="shared" si="11"/>
        <v/>
      </c>
      <c r="V517" s="35" t="str">
        <f t="shared" si="12"/>
        <v/>
      </c>
      <c r="W517" s="77" t="str">
        <f t="shared" si="13"/>
        <v/>
      </c>
      <c r="X517" s="35" t="str">
        <f t="shared" si="14"/>
        <v/>
      </c>
      <c r="Y517" s="35" t="str">
        <f t="shared" si="15"/>
        <v/>
      </c>
      <c r="Z517" s="35" t="str">
        <f t="shared" si="16"/>
        <v/>
      </c>
      <c r="AA517" s="35" t="str">
        <f t="shared" si="17"/>
        <v/>
      </c>
      <c r="AB517" s="77">
        <f t="shared" si="29"/>
        <v>6336</v>
      </c>
      <c r="AC517" s="77">
        <f t="shared" si="30"/>
        <v>0</v>
      </c>
      <c r="AD517" s="77">
        <f t="shared" si="31"/>
        <v>0</v>
      </c>
      <c r="AE517" s="78" t="str">
        <f t="shared" si="18"/>
        <v/>
      </c>
      <c r="AF517" s="35" t="str">
        <f t="shared" si="19"/>
        <v/>
      </c>
      <c r="AG517" s="77" t="str">
        <f t="shared" si="20"/>
        <v/>
      </c>
      <c r="AH517" s="77" t="str">
        <f t="shared" si="21"/>
        <v/>
      </c>
      <c r="AI517" s="35">
        <f t="shared" si="22"/>
        <v>0</v>
      </c>
      <c r="AJ517" s="35">
        <f t="shared" si="23"/>
        <v>0</v>
      </c>
      <c r="AK517" s="35">
        <f t="shared" si="24"/>
        <v>0</v>
      </c>
      <c r="AL517" s="35">
        <f t="shared" si="25"/>
        <v>0</v>
      </c>
      <c r="AM517" s="35" t="n"/>
      <c r="AN517" s="44" t="str">
        <f t="shared" si="26"/>
        <v/>
      </c>
      <c r="AO517" s="44" t="str">
        <f t="shared" si="27"/>
        <v/>
      </c>
      <c r="AP517" s="35" t="str">
        <f>IF('DQE marché-cadre'!$D520="","",'DQE marché-cadre'!$D520)</f>
        <v/>
      </c>
      <c r="AQ517" s="35" t="str">
        <f>IF('DQE marché-cadre'!$E520="","",'DQE marché-cadre'!$E520)</f>
        <v/>
      </c>
      <c r="AR517" s="77" t="str">
        <f>DQE!$F520</f>
        <v/>
      </c>
      <c r="AS517" s="77" t="str">
        <f>BPDE!$G520</f>
        <v/>
      </c>
      <c r="AT517" s="35" t="str">
        <f t="shared" si="28"/>
        <v/>
      </c>
    </row>
    <row r="518">
      <c r="A518" s="35" t="str">
        <f>IF(BPU!$A521="","",BPU!$A521)</f>
        <v/>
      </c>
      <c r="B518" s="44" t="str">
        <f>IF(BPU!$B521="","",BPU!$B521)</f>
        <v/>
      </c>
      <c r="C518" s="35" t="str">
        <f>IF(BPU!$C521="","",BPU!$C521)</f>
        <v/>
      </c>
      <c r="D518" s="44" t="str">
        <f>IF(DQE!$D521="","",DQE!$D521)</f>
        <v/>
      </c>
      <c r="E518" s="37" t="str">
        <f>IF(BPU!$D521="","",BPU!$D521)</f>
        <v/>
      </c>
      <c r="F518" s="35" t="str">
        <f t="shared" si="0"/>
        <v/>
      </c>
      <c r="G518" s="44" t="str">
        <f t="shared" si="1"/>
        <v/>
      </c>
      <c r="H518" s="36" t="n"/>
      <c r="I518" s="23" t="n"/>
      <c r="J518" s="36" t="n"/>
      <c r="K518" s="36" t="n"/>
      <c r="L518" s="44" t="str">
        <f t="shared" si="2"/>
        <v/>
      </c>
      <c r="M518" s="35" t="str">
        <f t="shared" si="3"/>
        <v/>
      </c>
      <c r="N518" s="35" t="str">
        <f t="shared" si="4"/>
        <v/>
      </c>
      <c r="O518" s="35" t="str">
        <f t="shared" si="5"/>
        <v/>
      </c>
      <c r="P518" s="35" t="str">
        <f t="shared" si="6"/>
        <v/>
      </c>
      <c r="Q518" s="35" t="str">
        <f t="shared" si="7"/>
        <v/>
      </c>
      <c r="R518" s="35" t="str">
        <f t="shared" si="8"/>
        <v/>
      </c>
      <c r="S518" s="35" t="str">
        <f t="shared" si="9"/>
        <v/>
      </c>
      <c r="T518" s="35" t="str">
        <f t="shared" si="10"/>
        <v/>
      </c>
      <c r="U518" s="35" t="str">
        <f t="shared" si="11"/>
        <v/>
      </c>
      <c r="V518" s="35" t="str">
        <f t="shared" si="12"/>
        <v/>
      </c>
      <c r="W518" s="77" t="str">
        <f t="shared" si="13"/>
        <v/>
      </c>
      <c r="X518" s="35" t="str">
        <f t="shared" si="14"/>
        <v/>
      </c>
      <c r="Y518" s="35" t="str">
        <f t="shared" si="15"/>
        <v/>
      </c>
      <c r="Z518" s="35" t="str">
        <f t="shared" si="16"/>
        <v/>
      </c>
      <c r="AA518" s="35" t="str">
        <f t="shared" si="17"/>
        <v/>
      </c>
      <c r="AB518" s="77">
        <f t="shared" si="29"/>
        <v>6336</v>
      </c>
      <c r="AC518" s="77">
        <f t="shared" si="30"/>
        <v>0</v>
      </c>
      <c r="AD518" s="77">
        <f t="shared" si="31"/>
        <v>0</v>
      </c>
      <c r="AE518" s="78" t="str">
        <f t="shared" si="18"/>
        <v/>
      </c>
      <c r="AF518" s="35" t="str">
        <f t="shared" si="19"/>
        <v/>
      </c>
      <c r="AG518" s="77" t="str">
        <f t="shared" si="20"/>
        <v/>
      </c>
      <c r="AH518" s="77" t="str">
        <f t="shared" si="21"/>
        <v/>
      </c>
      <c r="AI518" s="35">
        <f t="shared" si="22"/>
        <v>0</v>
      </c>
      <c r="AJ518" s="35">
        <f t="shared" si="23"/>
        <v>0</v>
      </c>
      <c r="AK518" s="35">
        <f t="shared" si="24"/>
        <v>0</v>
      </c>
      <c r="AL518" s="35">
        <f t="shared" si="25"/>
        <v>0</v>
      </c>
      <c r="AM518" s="35" t="n"/>
      <c r="AN518" s="44" t="str">
        <f t="shared" si="26"/>
        <v/>
      </c>
      <c r="AO518" s="44" t="str">
        <f t="shared" si="27"/>
        <v/>
      </c>
      <c r="AP518" s="35" t="str">
        <f>IF('DQE marché-cadre'!$D521="","",'DQE marché-cadre'!$D521)</f>
        <v/>
      </c>
      <c r="AQ518" s="35" t="str">
        <f>IF('DQE marché-cadre'!$E521="","",'DQE marché-cadre'!$E521)</f>
        <v/>
      </c>
      <c r="AR518" s="77" t="str">
        <f>DQE!$F521</f>
        <v/>
      </c>
      <c r="AS518" s="77" t="str">
        <f>BPDE!$G521</f>
        <v/>
      </c>
      <c r="AT518" s="35" t="str">
        <f t="shared" si="28"/>
        <v/>
      </c>
    </row>
    <row r="519">
      <c r="A519" s="35" t="str">
        <f>IF(BPU!$A522="","",BPU!$A522)</f>
        <v/>
      </c>
      <c r="B519" s="44" t="str">
        <f>IF(BPU!$B522="","",BPU!$B522)</f>
        <v/>
      </c>
      <c r="C519" s="35" t="str">
        <f>IF(BPU!$C522="","",BPU!$C522)</f>
        <v/>
      </c>
      <c r="D519" s="44" t="str">
        <f>IF(DQE!$D522="","",DQE!$D522)</f>
        <v/>
      </c>
      <c r="E519" s="37" t="str">
        <f>IF(BPU!$D522="","",BPU!$D522)</f>
        <v/>
      </c>
      <c r="F519" s="35" t="str">
        <f t="shared" si="0"/>
        <v/>
      </c>
      <c r="G519" s="44" t="str">
        <f t="shared" si="1"/>
        <v/>
      </c>
      <c r="H519" s="36" t="n"/>
      <c r="I519" s="23" t="n"/>
      <c r="J519" s="36" t="n"/>
      <c r="K519" s="36" t="n"/>
      <c r="L519" s="44" t="str">
        <f t="shared" si="2"/>
        <v/>
      </c>
      <c r="M519" s="35" t="str">
        <f t="shared" si="3"/>
        <v/>
      </c>
      <c r="N519" s="35" t="str">
        <f t="shared" si="4"/>
        <v/>
      </c>
      <c r="O519" s="35" t="str">
        <f t="shared" si="5"/>
        <v/>
      </c>
      <c r="P519" s="35" t="str">
        <f t="shared" si="6"/>
        <v/>
      </c>
      <c r="Q519" s="35" t="str">
        <f t="shared" si="7"/>
        <v/>
      </c>
      <c r="R519" s="35" t="str">
        <f t="shared" si="8"/>
        <v/>
      </c>
      <c r="S519" s="35" t="str">
        <f t="shared" si="9"/>
        <v/>
      </c>
      <c r="T519" s="35" t="str">
        <f t="shared" si="10"/>
        <v/>
      </c>
      <c r="U519" s="35" t="str">
        <f t="shared" si="11"/>
        <v/>
      </c>
      <c r="V519" s="35" t="str">
        <f t="shared" si="12"/>
        <v/>
      </c>
      <c r="W519" s="77" t="str">
        <f t="shared" si="13"/>
        <v/>
      </c>
      <c r="X519" s="35" t="str">
        <f t="shared" si="14"/>
        <v/>
      </c>
      <c r="Y519" s="35" t="str">
        <f t="shared" si="15"/>
        <v/>
      </c>
      <c r="Z519" s="35" t="str">
        <f t="shared" si="16"/>
        <v/>
      </c>
      <c r="AA519" s="35" t="str">
        <f t="shared" si="17"/>
        <v/>
      </c>
      <c r="AB519" s="77">
        <f t="shared" si="29"/>
        <v>6336</v>
      </c>
      <c r="AC519" s="77">
        <f t="shared" si="30"/>
        <v>0</v>
      </c>
      <c r="AD519" s="77">
        <f t="shared" si="31"/>
        <v>0</v>
      </c>
      <c r="AE519" s="78" t="str">
        <f t="shared" si="18"/>
        <v/>
      </c>
      <c r="AF519" s="35" t="str">
        <f t="shared" si="19"/>
        <v/>
      </c>
      <c r="AG519" s="77" t="str">
        <f t="shared" si="20"/>
        <v/>
      </c>
      <c r="AH519" s="77" t="str">
        <f t="shared" si="21"/>
        <v/>
      </c>
      <c r="AI519" s="35">
        <f t="shared" si="22"/>
        <v>0</v>
      </c>
      <c r="AJ519" s="35">
        <f t="shared" si="23"/>
        <v>0</v>
      </c>
      <c r="AK519" s="35">
        <f t="shared" si="24"/>
        <v>0</v>
      </c>
      <c r="AL519" s="35">
        <f t="shared" si="25"/>
        <v>0</v>
      </c>
      <c r="AM519" s="35" t="n"/>
      <c r="AN519" s="44" t="str">
        <f t="shared" si="26"/>
        <v/>
      </c>
      <c r="AO519" s="44" t="str">
        <f t="shared" si="27"/>
        <v/>
      </c>
      <c r="AP519" s="35" t="str">
        <f>IF('DQE marché-cadre'!$D522="","",'DQE marché-cadre'!$D522)</f>
        <v/>
      </c>
      <c r="AQ519" s="35" t="str">
        <f>IF('DQE marché-cadre'!$E522="","",'DQE marché-cadre'!$E522)</f>
        <v/>
      </c>
      <c r="AR519" s="77" t="str">
        <f>DQE!$F522</f>
        <v/>
      </c>
      <c r="AS519" s="77" t="str">
        <f>BPDE!$G522</f>
        <v/>
      </c>
      <c r="AT519" s="35" t="str">
        <f t="shared" si="28"/>
        <v/>
      </c>
    </row>
    <row r="520">
      <c r="A520" s="35" t="str">
        <f>IF(BPU!$A523="","",BPU!$A523)</f>
        <v/>
      </c>
      <c r="B520" s="44" t="str">
        <f>IF(BPU!$B523="","",BPU!$B523)</f>
        <v/>
      </c>
      <c r="C520" s="35" t="str">
        <f>IF(BPU!$C523="","",BPU!$C523)</f>
        <v/>
      </c>
      <c r="D520" s="44" t="str">
        <f>IF(DQE!$D523="","",DQE!$D523)</f>
        <v/>
      </c>
      <c r="E520" s="37" t="str">
        <f>IF(BPU!$D523="","",BPU!$D523)</f>
        <v/>
      </c>
      <c r="F520" s="35" t="str">
        <f t="shared" si="0"/>
        <v/>
      </c>
      <c r="G520" s="44" t="str">
        <f t="shared" si="1"/>
        <v/>
      </c>
      <c r="H520" s="36" t="n"/>
      <c r="I520" s="23" t="n"/>
      <c r="J520" s="36" t="n"/>
      <c r="K520" s="36" t="n"/>
      <c r="L520" s="44" t="str">
        <f t="shared" si="2"/>
        <v/>
      </c>
      <c r="M520" s="35" t="str">
        <f t="shared" si="3"/>
        <v/>
      </c>
      <c r="N520" s="35" t="str">
        <f t="shared" si="4"/>
        <v/>
      </c>
      <c r="O520" s="35" t="str">
        <f t="shared" si="5"/>
        <v/>
      </c>
      <c r="P520" s="35" t="str">
        <f t="shared" si="6"/>
        <v/>
      </c>
      <c r="Q520" s="35" t="str">
        <f t="shared" si="7"/>
        <v/>
      </c>
      <c r="R520" s="35" t="str">
        <f t="shared" si="8"/>
        <v/>
      </c>
      <c r="S520" s="35" t="str">
        <f t="shared" si="9"/>
        <v/>
      </c>
      <c r="T520" s="35" t="str">
        <f t="shared" si="10"/>
        <v/>
      </c>
      <c r="U520" s="35" t="str">
        <f t="shared" si="11"/>
        <v/>
      </c>
      <c r="V520" s="35" t="str">
        <f t="shared" si="12"/>
        <v/>
      </c>
      <c r="W520" s="77" t="str">
        <f t="shared" si="13"/>
        <v/>
      </c>
      <c r="X520" s="35" t="str">
        <f t="shared" si="14"/>
        <v/>
      </c>
      <c r="Y520" s="35" t="str">
        <f t="shared" si="15"/>
        <v/>
      </c>
      <c r="Z520" s="35" t="str">
        <f t="shared" si="16"/>
        <v/>
      </c>
      <c r="AA520" s="35" t="str">
        <f t="shared" si="17"/>
        <v/>
      </c>
      <c r="AB520" s="77">
        <f t="shared" si="29"/>
        <v>6336</v>
      </c>
      <c r="AC520" s="77">
        <f t="shared" si="30"/>
        <v>0</v>
      </c>
      <c r="AD520" s="77">
        <f t="shared" si="31"/>
        <v>0</v>
      </c>
      <c r="AE520" s="78" t="str">
        <f t="shared" si="18"/>
        <v/>
      </c>
      <c r="AF520" s="35" t="str">
        <f t="shared" si="19"/>
        <v/>
      </c>
      <c r="AG520" s="77" t="str">
        <f t="shared" si="20"/>
        <v/>
      </c>
      <c r="AH520" s="77" t="str">
        <f t="shared" si="21"/>
        <v/>
      </c>
      <c r="AI520" s="35">
        <f t="shared" si="22"/>
        <v>0</v>
      </c>
      <c r="AJ520" s="35">
        <f t="shared" si="23"/>
        <v>0</v>
      </c>
      <c r="AK520" s="35">
        <f t="shared" si="24"/>
        <v>0</v>
      </c>
      <c r="AL520" s="35">
        <f t="shared" si="25"/>
        <v>0</v>
      </c>
      <c r="AM520" s="35" t="n"/>
      <c r="AN520" s="44" t="str">
        <f t="shared" si="26"/>
        <v/>
      </c>
      <c r="AO520" s="44" t="str">
        <f t="shared" si="27"/>
        <v/>
      </c>
      <c r="AP520" s="35" t="str">
        <f>IF('DQE marché-cadre'!$D523="","",'DQE marché-cadre'!$D523)</f>
        <v/>
      </c>
      <c r="AQ520" s="35" t="str">
        <f>IF('DQE marché-cadre'!$E523="","",'DQE marché-cadre'!$E523)</f>
        <v/>
      </c>
      <c r="AR520" s="77" t="str">
        <f>DQE!$F523</f>
        <v/>
      </c>
      <c r="AS520" s="77" t="str">
        <f>BPDE!$G523</f>
        <v/>
      </c>
      <c r="AT520" s="35" t="str">
        <f t="shared" si="28"/>
        <v/>
      </c>
    </row>
    <row r="521">
      <c r="A521" s="35" t="str">
        <f>IF(BPU!$A524="","",BPU!$A524)</f>
        <v/>
      </c>
      <c r="B521" s="44" t="str">
        <f>IF(BPU!$B524="","",BPU!$B524)</f>
        <v/>
      </c>
      <c r="C521" s="35" t="str">
        <f>IF(BPU!$C524="","",BPU!$C524)</f>
        <v/>
      </c>
      <c r="D521" s="44" t="str">
        <f>IF(DQE!$D524="","",DQE!$D524)</f>
        <v/>
      </c>
      <c r="E521" s="37" t="str">
        <f>IF(BPU!$D524="","",BPU!$D524)</f>
        <v/>
      </c>
      <c r="F521" s="35" t="str">
        <f t="shared" si="0"/>
        <v/>
      </c>
      <c r="G521" s="44" t="str">
        <f t="shared" si="1"/>
        <v/>
      </c>
      <c r="H521" s="36" t="n"/>
      <c r="I521" s="23" t="n"/>
      <c r="J521" s="36" t="n"/>
      <c r="K521" s="36" t="n"/>
      <c r="L521" s="44" t="str">
        <f t="shared" si="2"/>
        <v/>
      </c>
      <c r="M521" s="35" t="str">
        <f t="shared" si="3"/>
        <v/>
      </c>
      <c r="N521" s="35" t="str">
        <f t="shared" si="4"/>
        <v/>
      </c>
      <c r="O521" s="35" t="str">
        <f t="shared" si="5"/>
        <v/>
      </c>
      <c r="P521" s="35" t="str">
        <f t="shared" si="6"/>
        <v/>
      </c>
      <c r="Q521" s="35" t="str">
        <f t="shared" si="7"/>
        <v/>
      </c>
      <c r="R521" s="35" t="str">
        <f t="shared" si="8"/>
        <v/>
      </c>
      <c r="S521" s="35" t="str">
        <f t="shared" si="9"/>
        <v/>
      </c>
      <c r="T521" s="35" t="str">
        <f t="shared" si="10"/>
        <v/>
      </c>
      <c r="U521" s="35" t="str">
        <f t="shared" si="11"/>
        <v/>
      </c>
      <c r="V521" s="35" t="str">
        <f t="shared" si="12"/>
        <v/>
      </c>
      <c r="W521" s="77" t="str">
        <f t="shared" si="13"/>
        <v/>
      </c>
      <c r="X521" s="35" t="str">
        <f t="shared" si="14"/>
        <v/>
      </c>
      <c r="Y521" s="35" t="str">
        <f t="shared" si="15"/>
        <v/>
      </c>
      <c r="Z521" s="35" t="str">
        <f t="shared" si="16"/>
        <v/>
      </c>
      <c r="AA521" s="35" t="str">
        <f t="shared" si="17"/>
        <v/>
      </c>
      <c r="AB521" s="77">
        <f t="shared" si="29"/>
        <v>6336</v>
      </c>
      <c r="AC521" s="77">
        <f t="shared" si="30"/>
        <v>0</v>
      </c>
      <c r="AD521" s="77">
        <f t="shared" si="31"/>
        <v>0</v>
      </c>
      <c r="AE521" s="78" t="str">
        <f t="shared" si="18"/>
        <v/>
      </c>
      <c r="AF521" s="35" t="str">
        <f t="shared" si="19"/>
        <v/>
      </c>
      <c r="AG521" s="77" t="str">
        <f t="shared" si="20"/>
        <v/>
      </c>
      <c r="AH521" s="77" t="str">
        <f t="shared" si="21"/>
        <v/>
      </c>
      <c r="AI521" s="35">
        <f t="shared" si="22"/>
        <v>0</v>
      </c>
      <c r="AJ521" s="35">
        <f t="shared" si="23"/>
        <v>0</v>
      </c>
      <c r="AK521" s="35">
        <f t="shared" si="24"/>
        <v>0</v>
      </c>
      <c r="AL521" s="35">
        <f t="shared" si="25"/>
        <v>0</v>
      </c>
      <c r="AM521" s="35" t="n"/>
      <c r="AN521" s="44" t="str">
        <f t="shared" si="26"/>
        <v/>
      </c>
      <c r="AO521" s="44" t="str">
        <f t="shared" si="27"/>
        <v/>
      </c>
      <c r="AP521" s="35" t="str">
        <f>IF('DQE marché-cadre'!$D524="","",'DQE marché-cadre'!$D524)</f>
        <v/>
      </c>
      <c r="AQ521" s="35" t="str">
        <f>IF('DQE marché-cadre'!$E524="","",'DQE marché-cadre'!$E524)</f>
        <v/>
      </c>
      <c r="AR521" s="77" t="str">
        <f>DQE!$F524</f>
        <v/>
      </c>
      <c r="AS521" s="77" t="str">
        <f>BPDE!$G524</f>
        <v/>
      </c>
      <c r="AT521" s="35" t="str">
        <f t="shared" si="28"/>
        <v/>
      </c>
    </row>
    <row r="522">
      <c r="A522" s="35" t="str">
        <f>IF(BPU!$A525="","",BPU!$A525)</f>
        <v/>
      </c>
      <c r="B522" s="44" t="str">
        <f>IF(BPU!$B525="","",BPU!$B525)</f>
        <v/>
      </c>
      <c r="C522" s="35" t="str">
        <f>IF(BPU!$C525="","",BPU!$C525)</f>
        <v/>
      </c>
      <c r="D522" s="44" t="str">
        <f>IF(DQE!$D525="","",DQE!$D525)</f>
        <v/>
      </c>
      <c r="E522" s="37" t="str">
        <f>IF(BPU!$D525="","",BPU!$D525)</f>
        <v/>
      </c>
      <c r="F522" s="35" t="str">
        <f t="shared" si="0"/>
        <v/>
      </c>
      <c r="G522" s="44" t="str">
        <f t="shared" si="1"/>
        <v/>
      </c>
      <c r="H522" s="36" t="n"/>
      <c r="I522" s="23" t="n"/>
      <c r="J522" s="36" t="n"/>
      <c r="K522" s="36" t="n"/>
      <c r="L522" s="44" t="str">
        <f t="shared" si="2"/>
        <v/>
      </c>
      <c r="M522" s="35" t="str">
        <f t="shared" si="3"/>
        <v/>
      </c>
      <c r="N522" s="35" t="str">
        <f t="shared" si="4"/>
        <v/>
      </c>
      <c r="O522" s="35" t="str">
        <f t="shared" si="5"/>
        <v/>
      </c>
      <c r="P522" s="35" t="str">
        <f t="shared" si="6"/>
        <v/>
      </c>
      <c r="Q522" s="35" t="str">
        <f t="shared" si="7"/>
        <v/>
      </c>
      <c r="R522" s="35" t="str">
        <f t="shared" si="8"/>
        <v/>
      </c>
      <c r="S522" s="35" t="str">
        <f t="shared" si="9"/>
        <v/>
      </c>
      <c r="T522" s="35" t="str">
        <f t="shared" si="10"/>
        <v/>
      </c>
      <c r="U522" s="35" t="str">
        <f t="shared" si="11"/>
        <v/>
      </c>
      <c r="V522" s="35" t="str">
        <f t="shared" si="12"/>
        <v/>
      </c>
      <c r="W522" s="77" t="str">
        <f t="shared" si="13"/>
        <v/>
      </c>
      <c r="X522" s="35" t="str">
        <f t="shared" si="14"/>
        <v/>
      </c>
      <c r="Y522" s="35" t="str">
        <f t="shared" si="15"/>
        <v/>
      </c>
      <c r="Z522" s="35" t="str">
        <f t="shared" si="16"/>
        <v/>
      </c>
      <c r="AA522" s="35" t="str">
        <f t="shared" si="17"/>
        <v/>
      </c>
      <c r="AB522" s="77">
        <f t="shared" si="29"/>
        <v>6336</v>
      </c>
      <c r="AC522" s="77">
        <f t="shared" si="30"/>
        <v>0</v>
      </c>
      <c r="AD522" s="77">
        <f t="shared" si="31"/>
        <v>0</v>
      </c>
      <c r="AE522" s="78" t="str">
        <f t="shared" si="18"/>
        <v/>
      </c>
      <c r="AF522" s="35" t="str">
        <f t="shared" si="19"/>
        <v/>
      </c>
      <c r="AG522" s="77" t="str">
        <f t="shared" si="20"/>
        <v/>
      </c>
      <c r="AH522" s="77" t="str">
        <f t="shared" si="21"/>
        <v/>
      </c>
      <c r="AI522" s="35">
        <f t="shared" si="22"/>
        <v>0</v>
      </c>
      <c r="AJ522" s="35">
        <f t="shared" si="23"/>
        <v>0</v>
      </c>
      <c r="AK522" s="35">
        <f t="shared" si="24"/>
        <v>0</v>
      </c>
      <c r="AL522" s="35">
        <f t="shared" si="25"/>
        <v>0</v>
      </c>
      <c r="AM522" s="35" t="n"/>
      <c r="AN522" s="44" t="str">
        <f t="shared" si="26"/>
        <v/>
      </c>
      <c r="AO522" s="44" t="str">
        <f t="shared" si="27"/>
        <v/>
      </c>
      <c r="AP522" s="35" t="str">
        <f>IF('DQE marché-cadre'!$D525="","",'DQE marché-cadre'!$D525)</f>
        <v/>
      </c>
      <c r="AQ522" s="35" t="str">
        <f>IF('DQE marché-cadre'!$E525="","",'DQE marché-cadre'!$E525)</f>
        <v/>
      </c>
      <c r="AR522" s="77" t="str">
        <f>DQE!$F525</f>
        <v/>
      </c>
      <c r="AS522" s="77" t="str">
        <f>BPDE!$G525</f>
        <v/>
      </c>
      <c r="AT522" s="35" t="str">
        <f t="shared" si="28"/>
        <v/>
      </c>
    </row>
    <row r="523">
      <c r="A523" s="35" t="str">
        <f>IF(BPU!$A526="","",BPU!$A526)</f>
        <v/>
      </c>
      <c r="B523" s="44" t="str">
        <f>IF(BPU!$B526="","",BPU!$B526)</f>
        <v/>
      </c>
      <c r="C523" s="35" t="str">
        <f>IF(BPU!$C526="","",BPU!$C526)</f>
        <v/>
      </c>
      <c r="D523" s="44" t="str">
        <f>IF(DQE!$D526="","",DQE!$D526)</f>
        <v/>
      </c>
      <c r="E523" s="37" t="str">
        <f>IF(BPU!$D526="","",BPU!$D526)</f>
        <v/>
      </c>
      <c r="F523" s="35" t="str">
        <f t="shared" si="0"/>
        <v/>
      </c>
      <c r="G523" s="44" t="str">
        <f t="shared" si="1"/>
        <v/>
      </c>
      <c r="H523" s="36" t="n"/>
      <c r="I523" s="23" t="n"/>
      <c r="J523" s="36" t="n"/>
      <c r="K523" s="36" t="n"/>
      <c r="L523" s="44" t="str">
        <f t="shared" si="2"/>
        <v/>
      </c>
      <c r="M523" s="35" t="str">
        <f t="shared" si="3"/>
        <v/>
      </c>
      <c r="N523" s="35" t="str">
        <f t="shared" si="4"/>
        <v/>
      </c>
      <c r="O523" s="35" t="str">
        <f t="shared" si="5"/>
        <v/>
      </c>
      <c r="P523" s="35" t="str">
        <f t="shared" si="6"/>
        <v/>
      </c>
      <c r="Q523" s="35" t="str">
        <f t="shared" si="7"/>
        <v/>
      </c>
      <c r="R523" s="35" t="str">
        <f t="shared" si="8"/>
        <v/>
      </c>
      <c r="S523" s="35" t="str">
        <f t="shared" si="9"/>
        <v/>
      </c>
      <c r="T523" s="35" t="str">
        <f t="shared" si="10"/>
        <v/>
      </c>
      <c r="U523" s="35" t="str">
        <f t="shared" si="11"/>
        <v/>
      </c>
      <c r="V523" s="35" t="str">
        <f t="shared" si="12"/>
        <v/>
      </c>
      <c r="W523" s="77" t="str">
        <f t="shared" si="13"/>
        <v/>
      </c>
      <c r="X523" s="35" t="str">
        <f t="shared" si="14"/>
        <v/>
      </c>
      <c r="Y523" s="35" t="str">
        <f t="shared" si="15"/>
        <v/>
      </c>
      <c r="Z523" s="35" t="str">
        <f t="shared" si="16"/>
        <v/>
      </c>
      <c r="AA523" s="35" t="str">
        <f t="shared" si="17"/>
        <v/>
      </c>
      <c r="AB523" s="77">
        <f t="shared" si="29"/>
        <v>6336</v>
      </c>
      <c r="AC523" s="77">
        <f t="shared" si="30"/>
        <v>0</v>
      </c>
      <c r="AD523" s="77">
        <f t="shared" si="31"/>
        <v>0</v>
      </c>
      <c r="AE523" s="78" t="str">
        <f t="shared" si="18"/>
        <v/>
      </c>
      <c r="AF523" s="35" t="str">
        <f t="shared" si="19"/>
        <v/>
      </c>
      <c r="AG523" s="77" t="str">
        <f t="shared" si="20"/>
        <v/>
      </c>
      <c r="AH523" s="77" t="str">
        <f t="shared" si="21"/>
        <v/>
      </c>
      <c r="AI523" s="35">
        <f t="shared" si="22"/>
        <v>0</v>
      </c>
      <c r="AJ523" s="35">
        <f t="shared" si="23"/>
        <v>0</v>
      </c>
      <c r="AK523" s="35">
        <f t="shared" si="24"/>
        <v>0</v>
      </c>
      <c r="AL523" s="35">
        <f t="shared" si="25"/>
        <v>0</v>
      </c>
      <c r="AM523" s="35" t="n"/>
      <c r="AN523" s="44" t="str">
        <f t="shared" si="26"/>
        <v/>
      </c>
      <c r="AO523" s="44" t="str">
        <f t="shared" si="27"/>
        <v/>
      </c>
      <c r="AP523" s="35" t="str">
        <f>IF('DQE marché-cadre'!$D526="","",'DQE marché-cadre'!$D526)</f>
        <v/>
      </c>
      <c r="AQ523" s="35" t="str">
        <f>IF('DQE marché-cadre'!$E526="","",'DQE marché-cadre'!$E526)</f>
        <v/>
      </c>
      <c r="AR523" s="77" t="str">
        <f>DQE!$F526</f>
        <v/>
      </c>
      <c r="AS523" s="77" t="str">
        <f>BPDE!$G526</f>
        <v/>
      </c>
      <c r="AT523" s="35" t="str">
        <f t="shared" si="28"/>
        <v/>
      </c>
    </row>
    <row r="524">
      <c r="A524" s="35" t="str">
        <f>IF(BPU!$A527="","",BPU!$A527)</f>
        <v/>
      </c>
      <c r="B524" s="44" t="str">
        <f>IF(BPU!$B527="","",BPU!$B527)</f>
        <v/>
      </c>
      <c r="C524" s="35" t="str">
        <f>IF(BPU!$C527="","",BPU!$C527)</f>
        <v/>
      </c>
      <c r="D524" s="44" t="str">
        <f>IF(DQE!$D527="","",DQE!$D527)</f>
        <v/>
      </c>
      <c r="E524" s="37" t="str">
        <f>IF(BPU!$D527="","",BPU!$D527)</f>
        <v/>
      </c>
      <c r="F524" s="35" t="str">
        <f t="shared" si="0"/>
        <v/>
      </c>
      <c r="G524" s="44" t="str">
        <f t="shared" si="1"/>
        <v/>
      </c>
      <c r="H524" s="36" t="n"/>
      <c r="I524" s="23" t="n"/>
      <c r="J524" s="36" t="n"/>
      <c r="K524" s="36" t="n"/>
      <c r="L524" s="44" t="str">
        <f t="shared" si="2"/>
        <v/>
      </c>
      <c r="M524" s="35" t="str">
        <f t="shared" si="3"/>
        <v/>
      </c>
      <c r="N524" s="35" t="str">
        <f t="shared" si="4"/>
        <v/>
      </c>
      <c r="O524" s="35" t="str">
        <f t="shared" si="5"/>
        <v/>
      </c>
      <c r="P524" s="35" t="str">
        <f t="shared" si="6"/>
        <v/>
      </c>
      <c r="Q524" s="35" t="str">
        <f t="shared" si="7"/>
        <v/>
      </c>
      <c r="R524" s="35" t="str">
        <f t="shared" si="8"/>
        <v/>
      </c>
      <c r="S524" s="35" t="str">
        <f t="shared" si="9"/>
        <v/>
      </c>
      <c r="T524" s="35" t="str">
        <f t="shared" si="10"/>
        <v/>
      </c>
      <c r="U524" s="35" t="str">
        <f t="shared" si="11"/>
        <v/>
      </c>
      <c r="V524" s="35" t="str">
        <f t="shared" si="12"/>
        <v/>
      </c>
      <c r="W524" s="77" t="str">
        <f t="shared" si="13"/>
        <v/>
      </c>
      <c r="X524" s="35" t="str">
        <f t="shared" si="14"/>
        <v/>
      </c>
      <c r="Y524" s="35" t="str">
        <f t="shared" si="15"/>
        <v/>
      </c>
      <c r="Z524" s="35" t="str">
        <f t="shared" si="16"/>
        <v/>
      </c>
      <c r="AA524" s="35" t="str">
        <f t="shared" si="17"/>
        <v/>
      </c>
      <c r="AB524" s="77">
        <f t="shared" si="29"/>
        <v>6336</v>
      </c>
      <c r="AC524" s="77">
        <f t="shared" si="30"/>
        <v>0</v>
      </c>
      <c r="AD524" s="77">
        <f t="shared" si="31"/>
        <v>0</v>
      </c>
      <c r="AE524" s="78" t="str">
        <f t="shared" si="18"/>
        <v/>
      </c>
      <c r="AF524" s="35" t="str">
        <f t="shared" si="19"/>
        <v/>
      </c>
      <c r="AG524" s="77" t="str">
        <f t="shared" si="20"/>
        <v/>
      </c>
      <c r="AH524" s="77" t="str">
        <f t="shared" si="21"/>
        <v/>
      </c>
      <c r="AI524" s="35">
        <f t="shared" si="22"/>
        <v>0</v>
      </c>
      <c r="AJ524" s="35">
        <f t="shared" si="23"/>
        <v>0</v>
      </c>
      <c r="AK524" s="35">
        <f t="shared" si="24"/>
        <v>0</v>
      </c>
      <c r="AL524" s="35">
        <f t="shared" si="25"/>
        <v>0</v>
      </c>
      <c r="AM524" s="35" t="n"/>
      <c r="AN524" s="44" t="str">
        <f t="shared" si="26"/>
        <v/>
      </c>
      <c r="AO524" s="44" t="str">
        <f t="shared" si="27"/>
        <v/>
      </c>
      <c r="AP524" s="35" t="str">
        <f>IF('DQE marché-cadre'!$D527="","",'DQE marché-cadre'!$D527)</f>
        <v/>
      </c>
      <c r="AQ524" s="35" t="str">
        <f>IF('DQE marché-cadre'!$E527="","",'DQE marché-cadre'!$E527)</f>
        <v/>
      </c>
      <c r="AR524" s="77" t="str">
        <f>DQE!$F527</f>
        <v/>
      </c>
      <c r="AS524" s="77" t="str">
        <f>BPDE!$G527</f>
        <v/>
      </c>
      <c r="AT524" s="35" t="str">
        <f t="shared" si="28"/>
        <v/>
      </c>
    </row>
    <row r="525">
      <c r="A525" s="35" t="str">
        <f>IF(BPU!$A528="","",BPU!$A528)</f>
        <v/>
      </c>
      <c r="B525" s="44" t="str">
        <f>IF(BPU!$B528="","",BPU!$B528)</f>
        <v/>
      </c>
      <c r="C525" s="35" t="str">
        <f>IF(BPU!$C528="","",BPU!$C528)</f>
        <v/>
      </c>
      <c r="D525" s="44" t="str">
        <f>IF(DQE!$D528="","",DQE!$D528)</f>
        <v/>
      </c>
      <c r="E525" s="37" t="str">
        <f>IF(BPU!$D528="","",BPU!$D528)</f>
        <v/>
      </c>
      <c r="F525" s="35" t="str">
        <f t="shared" si="0"/>
        <v/>
      </c>
      <c r="G525" s="44" t="str">
        <f t="shared" si="1"/>
        <v/>
      </c>
      <c r="H525" s="36" t="n"/>
      <c r="I525" s="23" t="n"/>
      <c r="J525" s="36" t="n"/>
      <c r="K525" s="36" t="n"/>
      <c r="L525" s="44" t="str">
        <f t="shared" si="2"/>
        <v/>
      </c>
      <c r="M525" s="35" t="str">
        <f t="shared" si="3"/>
        <v/>
      </c>
      <c r="N525" s="35" t="str">
        <f t="shared" si="4"/>
        <v/>
      </c>
      <c r="O525" s="35" t="str">
        <f t="shared" si="5"/>
        <v/>
      </c>
      <c r="P525" s="35" t="str">
        <f t="shared" si="6"/>
        <v/>
      </c>
      <c r="Q525" s="35" t="str">
        <f t="shared" si="7"/>
        <v/>
      </c>
      <c r="R525" s="35" t="str">
        <f t="shared" si="8"/>
        <v/>
      </c>
      <c r="S525" s="35" t="str">
        <f t="shared" si="9"/>
        <v/>
      </c>
      <c r="T525" s="35" t="str">
        <f t="shared" si="10"/>
        <v/>
      </c>
      <c r="U525" s="35" t="str">
        <f t="shared" si="11"/>
        <v/>
      </c>
      <c r="V525" s="35" t="str">
        <f t="shared" si="12"/>
        <v/>
      </c>
      <c r="W525" s="77" t="str">
        <f t="shared" si="13"/>
        <v/>
      </c>
      <c r="X525" s="35" t="str">
        <f t="shared" si="14"/>
        <v/>
      </c>
      <c r="Y525" s="35" t="str">
        <f t="shared" si="15"/>
        <v/>
      </c>
      <c r="Z525" s="35" t="str">
        <f t="shared" si="16"/>
        <v/>
      </c>
      <c r="AA525" s="35" t="str">
        <f t="shared" si="17"/>
        <v/>
      </c>
      <c r="AB525" s="77">
        <f t="shared" si="29"/>
        <v>6336</v>
      </c>
      <c r="AC525" s="77">
        <f t="shared" si="30"/>
        <v>0</v>
      </c>
      <c r="AD525" s="77">
        <f t="shared" si="31"/>
        <v>0</v>
      </c>
      <c r="AE525" s="78" t="str">
        <f t="shared" si="18"/>
        <v/>
      </c>
      <c r="AF525" s="35" t="str">
        <f t="shared" si="19"/>
        <v/>
      </c>
      <c r="AG525" s="77" t="str">
        <f t="shared" si="20"/>
        <v/>
      </c>
      <c r="AH525" s="77" t="str">
        <f t="shared" si="21"/>
        <v/>
      </c>
      <c r="AI525" s="35">
        <f t="shared" si="22"/>
        <v>0</v>
      </c>
      <c r="AJ525" s="35">
        <f t="shared" si="23"/>
        <v>0</v>
      </c>
      <c r="AK525" s="35">
        <f t="shared" si="24"/>
        <v>0</v>
      </c>
      <c r="AL525" s="35">
        <f t="shared" si="25"/>
        <v>0</v>
      </c>
      <c r="AM525" s="35" t="n"/>
      <c r="AN525" s="44" t="str">
        <f t="shared" si="26"/>
        <v/>
      </c>
      <c r="AO525" s="44" t="str">
        <f t="shared" si="27"/>
        <v/>
      </c>
      <c r="AP525" s="35" t="str">
        <f>IF('DQE marché-cadre'!$D528="","",'DQE marché-cadre'!$D528)</f>
        <v/>
      </c>
      <c r="AQ525" s="35" t="str">
        <f>IF('DQE marché-cadre'!$E528="","",'DQE marché-cadre'!$E528)</f>
        <v/>
      </c>
      <c r="AR525" s="77" t="str">
        <f>DQE!$F528</f>
        <v/>
      </c>
      <c r="AS525" s="77" t="str">
        <f>BPDE!$G528</f>
        <v/>
      </c>
      <c r="AT525" s="35" t="str">
        <f t="shared" si="28"/>
        <v/>
      </c>
    </row>
    <row r="526">
      <c r="A526" s="35" t="str">
        <f>IF(BPU!$A529="","",BPU!$A529)</f>
        <v/>
      </c>
      <c r="B526" s="44" t="str">
        <f>IF(BPU!$B529="","",BPU!$B529)</f>
        <v/>
      </c>
      <c r="C526" s="35" t="str">
        <f>IF(BPU!$C529="","",BPU!$C529)</f>
        <v/>
      </c>
      <c r="D526" s="44" t="str">
        <f>IF(DQE!$D529="","",DQE!$D529)</f>
        <v/>
      </c>
      <c r="E526" s="37" t="str">
        <f>IF(BPU!$D529="","",BPU!$D529)</f>
        <v/>
      </c>
      <c r="F526" s="35" t="str">
        <f t="shared" si="0"/>
        <v/>
      </c>
      <c r="G526" s="44" t="str">
        <f t="shared" si="1"/>
        <v/>
      </c>
      <c r="H526" s="36" t="n"/>
      <c r="I526" s="23" t="n"/>
      <c r="J526" s="36" t="n"/>
      <c r="K526" s="36" t="n"/>
      <c r="L526" s="44" t="str">
        <f t="shared" si="2"/>
        <v/>
      </c>
      <c r="M526" s="35" t="str">
        <f t="shared" si="3"/>
        <v/>
      </c>
      <c r="N526" s="35" t="str">
        <f t="shared" si="4"/>
        <v/>
      </c>
      <c r="O526" s="35" t="str">
        <f t="shared" si="5"/>
        <v/>
      </c>
      <c r="P526" s="35" t="str">
        <f t="shared" si="6"/>
        <v/>
      </c>
      <c r="Q526" s="35" t="str">
        <f t="shared" si="7"/>
        <v/>
      </c>
      <c r="R526" s="35" t="str">
        <f t="shared" si="8"/>
        <v/>
      </c>
      <c r="S526" s="35" t="str">
        <f t="shared" si="9"/>
        <v/>
      </c>
      <c r="T526" s="35" t="str">
        <f t="shared" si="10"/>
        <v/>
      </c>
      <c r="U526" s="35" t="str">
        <f t="shared" si="11"/>
        <v/>
      </c>
      <c r="V526" s="35" t="str">
        <f t="shared" si="12"/>
        <v/>
      </c>
      <c r="W526" s="77" t="str">
        <f t="shared" si="13"/>
        <v/>
      </c>
      <c r="X526" s="35" t="str">
        <f t="shared" si="14"/>
        <v/>
      </c>
      <c r="Y526" s="35" t="str">
        <f t="shared" si="15"/>
        <v/>
      </c>
      <c r="Z526" s="35" t="str">
        <f t="shared" si="16"/>
        <v/>
      </c>
      <c r="AA526" s="35" t="str">
        <f t="shared" si="17"/>
        <v/>
      </c>
      <c r="AB526" s="77">
        <f t="shared" si="29"/>
        <v>6336</v>
      </c>
      <c r="AC526" s="77">
        <f t="shared" si="30"/>
        <v>0</v>
      </c>
      <c r="AD526" s="77">
        <f t="shared" si="31"/>
        <v>0</v>
      </c>
      <c r="AE526" s="78" t="str">
        <f t="shared" si="18"/>
        <v/>
      </c>
      <c r="AF526" s="35" t="str">
        <f t="shared" si="19"/>
        <v/>
      </c>
      <c r="AG526" s="77" t="str">
        <f t="shared" si="20"/>
        <v/>
      </c>
      <c r="AH526" s="77" t="str">
        <f t="shared" si="21"/>
        <v/>
      </c>
      <c r="AI526" s="35">
        <f t="shared" si="22"/>
        <v>0</v>
      </c>
      <c r="AJ526" s="35">
        <f t="shared" si="23"/>
        <v>0</v>
      </c>
      <c r="AK526" s="35">
        <f t="shared" si="24"/>
        <v>0</v>
      </c>
      <c r="AL526" s="35">
        <f t="shared" si="25"/>
        <v>0</v>
      </c>
      <c r="AM526" s="35" t="n"/>
      <c r="AN526" s="44" t="str">
        <f t="shared" si="26"/>
        <v/>
      </c>
      <c r="AO526" s="44" t="str">
        <f t="shared" si="27"/>
        <v/>
      </c>
      <c r="AP526" s="35" t="str">
        <f>IF('DQE marché-cadre'!$D529="","",'DQE marché-cadre'!$D529)</f>
        <v/>
      </c>
      <c r="AQ526" s="35" t="str">
        <f>IF('DQE marché-cadre'!$E529="","",'DQE marché-cadre'!$E529)</f>
        <v/>
      </c>
      <c r="AR526" s="77" t="str">
        <f>DQE!$F529</f>
        <v/>
      </c>
      <c r="AS526" s="77" t="str">
        <f>BPDE!$G529</f>
        <v/>
      </c>
      <c r="AT526" s="35" t="str">
        <f t="shared" si="28"/>
        <v/>
      </c>
    </row>
    <row r="527">
      <c r="A527" s="35" t="str">
        <f>IF(BPU!$A530="","",BPU!$A530)</f>
        <v/>
      </c>
      <c r="B527" s="44" t="str">
        <f>IF(BPU!$B530="","",BPU!$B530)</f>
        <v/>
      </c>
      <c r="C527" s="35" t="str">
        <f>IF(BPU!$C530="","",BPU!$C530)</f>
        <v/>
      </c>
      <c r="D527" s="44" t="str">
        <f>IF(DQE!$D530="","",DQE!$D530)</f>
        <v/>
      </c>
      <c r="E527" s="37" t="str">
        <f>IF(BPU!$D530="","",BPU!$D530)</f>
        <v/>
      </c>
      <c r="F527" s="35" t="str">
        <f t="shared" si="0"/>
        <v/>
      </c>
      <c r="G527" s="44" t="str">
        <f t="shared" si="1"/>
        <v/>
      </c>
      <c r="H527" s="36" t="n"/>
      <c r="I527" s="23" t="n"/>
      <c r="J527" s="36" t="n"/>
      <c r="K527" s="36" t="n"/>
      <c r="L527" s="44" t="str">
        <f t="shared" si="2"/>
        <v/>
      </c>
      <c r="M527" s="35" t="str">
        <f t="shared" si="3"/>
        <v/>
      </c>
      <c r="N527" s="35" t="str">
        <f t="shared" si="4"/>
        <v/>
      </c>
      <c r="O527" s="35" t="str">
        <f t="shared" si="5"/>
        <v/>
      </c>
      <c r="P527" s="35" t="str">
        <f t="shared" si="6"/>
        <v/>
      </c>
      <c r="Q527" s="35" t="str">
        <f t="shared" si="7"/>
        <v/>
      </c>
      <c r="R527" s="35" t="str">
        <f t="shared" si="8"/>
        <v/>
      </c>
      <c r="S527" s="35" t="str">
        <f t="shared" si="9"/>
        <v/>
      </c>
      <c r="T527" s="35" t="str">
        <f t="shared" si="10"/>
        <v/>
      </c>
      <c r="U527" s="35" t="str">
        <f t="shared" si="11"/>
        <v/>
      </c>
      <c r="V527" s="35" t="str">
        <f t="shared" si="12"/>
        <v/>
      </c>
      <c r="W527" s="77" t="str">
        <f t="shared" si="13"/>
        <v/>
      </c>
      <c r="X527" s="35" t="str">
        <f t="shared" si="14"/>
        <v/>
      </c>
      <c r="Y527" s="35" t="str">
        <f t="shared" si="15"/>
        <v/>
      </c>
      <c r="Z527" s="35" t="str">
        <f t="shared" si="16"/>
        <v/>
      </c>
      <c r="AA527" s="35" t="str">
        <f t="shared" si="17"/>
        <v/>
      </c>
      <c r="AB527" s="77">
        <f t="shared" si="29"/>
        <v>6336</v>
      </c>
      <c r="AC527" s="77">
        <f t="shared" si="30"/>
        <v>0</v>
      </c>
      <c r="AD527" s="77">
        <f t="shared" si="31"/>
        <v>0</v>
      </c>
      <c r="AE527" s="78" t="str">
        <f t="shared" si="18"/>
        <v/>
      </c>
      <c r="AF527" s="35" t="str">
        <f t="shared" si="19"/>
        <v/>
      </c>
      <c r="AG527" s="77" t="str">
        <f t="shared" si="20"/>
        <v/>
      </c>
      <c r="AH527" s="77" t="str">
        <f t="shared" si="21"/>
        <v/>
      </c>
      <c r="AI527" s="35">
        <f t="shared" si="22"/>
        <v>0</v>
      </c>
      <c r="AJ527" s="35">
        <f t="shared" si="23"/>
        <v>0</v>
      </c>
      <c r="AK527" s="35">
        <f t="shared" si="24"/>
        <v>0</v>
      </c>
      <c r="AL527" s="35">
        <f t="shared" si="25"/>
        <v>0</v>
      </c>
      <c r="AM527" s="35" t="n"/>
      <c r="AN527" s="44" t="str">
        <f t="shared" si="26"/>
        <v/>
      </c>
      <c r="AO527" s="44" t="str">
        <f t="shared" si="27"/>
        <v/>
      </c>
      <c r="AP527" s="35" t="str">
        <f>IF('DQE marché-cadre'!$D530="","",'DQE marché-cadre'!$D530)</f>
        <v/>
      </c>
      <c r="AQ527" s="35" t="str">
        <f>IF('DQE marché-cadre'!$E530="","",'DQE marché-cadre'!$E530)</f>
        <v/>
      </c>
      <c r="AR527" s="77" t="str">
        <f>DQE!$F530</f>
        <v/>
      </c>
      <c r="AS527" s="77" t="str">
        <f>BPDE!$G530</f>
        <v/>
      </c>
      <c r="AT527" s="35" t="str">
        <f t="shared" si="28"/>
        <v/>
      </c>
    </row>
    <row r="528">
      <c r="A528" s="35" t="str">
        <f>IF(BPU!$A531="","",BPU!$A531)</f>
        <v/>
      </c>
      <c r="B528" s="44" t="str">
        <f>IF(BPU!$B531="","",BPU!$B531)</f>
        <v/>
      </c>
      <c r="C528" s="35" t="str">
        <f>IF(BPU!$C531="","",BPU!$C531)</f>
        <v/>
      </c>
      <c r="D528" s="44" t="str">
        <f>IF(DQE!$D531="","",DQE!$D531)</f>
        <v/>
      </c>
      <c r="E528" s="37" t="str">
        <f>IF(BPU!$D531="","",BPU!$D531)</f>
        <v/>
      </c>
      <c r="F528" s="35" t="str">
        <f t="shared" si="0"/>
        <v/>
      </c>
      <c r="G528" s="44" t="str">
        <f t="shared" si="1"/>
        <v/>
      </c>
      <c r="H528" s="36" t="n"/>
      <c r="I528" s="23" t="n"/>
      <c r="J528" s="36" t="n"/>
      <c r="K528" s="36" t="n"/>
      <c r="L528" s="44" t="str">
        <f t="shared" si="2"/>
        <v/>
      </c>
      <c r="M528" s="35" t="str">
        <f t="shared" si="3"/>
        <v/>
      </c>
      <c r="N528" s="35" t="str">
        <f t="shared" si="4"/>
        <v/>
      </c>
      <c r="O528" s="35" t="str">
        <f t="shared" si="5"/>
        <v/>
      </c>
      <c r="P528" s="35" t="str">
        <f t="shared" si="6"/>
        <v/>
      </c>
      <c r="Q528" s="35" t="str">
        <f t="shared" si="7"/>
        <v/>
      </c>
      <c r="R528" s="35" t="str">
        <f t="shared" si="8"/>
        <v/>
      </c>
      <c r="S528" s="35" t="str">
        <f t="shared" si="9"/>
        <v/>
      </c>
      <c r="T528" s="35" t="str">
        <f t="shared" si="10"/>
        <v/>
      </c>
      <c r="U528" s="35" t="str">
        <f t="shared" si="11"/>
        <v/>
      </c>
      <c r="V528" s="35" t="str">
        <f t="shared" si="12"/>
        <v/>
      </c>
      <c r="W528" s="77" t="str">
        <f t="shared" si="13"/>
        <v/>
      </c>
      <c r="X528" s="35" t="str">
        <f t="shared" si="14"/>
        <v/>
      </c>
      <c r="Y528" s="35" t="str">
        <f t="shared" si="15"/>
        <v/>
      </c>
      <c r="Z528" s="35" t="str">
        <f t="shared" si="16"/>
        <v/>
      </c>
      <c r="AA528" s="35" t="str">
        <f t="shared" si="17"/>
        <v/>
      </c>
      <c r="AB528" s="77">
        <f t="shared" si="29"/>
        <v>6336</v>
      </c>
      <c r="AC528" s="77">
        <f t="shared" si="30"/>
        <v>0</v>
      </c>
      <c r="AD528" s="77">
        <f t="shared" si="31"/>
        <v>0</v>
      </c>
      <c r="AE528" s="78" t="str">
        <f t="shared" si="18"/>
        <v/>
      </c>
      <c r="AF528" s="35" t="str">
        <f t="shared" si="19"/>
        <v/>
      </c>
      <c r="AG528" s="77" t="str">
        <f t="shared" si="20"/>
        <v/>
      </c>
      <c r="AH528" s="77" t="str">
        <f t="shared" si="21"/>
        <v/>
      </c>
      <c r="AI528" s="35">
        <f t="shared" si="22"/>
        <v>0</v>
      </c>
      <c r="AJ528" s="35">
        <f t="shared" si="23"/>
        <v>0</v>
      </c>
      <c r="AK528" s="35">
        <f t="shared" si="24"/>
        <v>0</v>
      </c>
      <c r="AL528" s="35">
        <f t="shared" si="25"/>
        <v>0</v>
      </c>
      <c r="AM528" s="35" t="n"/>
      <c r="AN528" s="44" t="str">
        <f t="shared" si="26"/>
        <v/>
      </c>
      <c r="AO528" s="44" t="str">
        <f t="shared" si="27"/>
        <v/>
      </c>
      <c r="AP528" s="35" t="str">
        <f>IF('DQE marché-cadre'!$D531="","",'DQE marché-cadre'!$D531)</f>
        <v/>
      </c>
      <c r="AQ528" s="35" t="str">
        <f>IF('DQE marché-cadre'!$E531="","",'DQE marché-cadre'!$E531)</f>
        <v/>
      </c>
      <c r="AR528" s="77" t="str">
        <f>DQE!$F531</f>
        <v/>
      </c>
      <c r="AS528" s="77" t="str">
        <f>BPDE!$G531</f>
        <v/>
      </c>
      <c r="AT528" s="35" t="str">
        <f t="shared" si="28"/>
        <v/>
      </c>
    </row>
    <row r="529">
      <c r="A529" s="35" t="str">
        <f>IF(BPU!$A532="","",BPU!$A532)</f>
        <v/>
      </c>
      <c r="B529" s="44" t="str">
        <f>IF(BPU!$B532="","",BPU!$B532)</f>
        <v/>
      </c>
      <c r="C529" s="35" t="str">
        <f>IF(BPU!$C532="","",BPU!$C532)</f>
        <v/>
      </c>
      <c r="D529" s="44" t="str">
        <f>IF(DQE!$D532="","",DQE!$D532)</f>
        <v/>
      </c>
      <c r="E529" s="37" t="str">
        <f>IF(BPU!$D532="","",BPU!$D532)</f>
        <v/>
      </c>
      <c r="F529" s="35" t="str">
        <f t="shared" si="0"/>
        <v/>
      </c>
      <c r="G529" s="44" t="str">
        <f t="shared" si="1"/>
        <v/>
      </c>
      <c r="H529" s="36" t="n"/>
      <c r="I529" s="23" t="n"/>
      <c r="J529" s="36" t="n"/>
      <c r="K529" s="36" t="n"/>
      <c r="L529" s="44" t="str">
        <f t="shared" si="2"/>
        <v/>
      </c>
      <c r="M529" s="35" t="str">
        <f t="shared" si="3"/>
        <v/>
      </c>
      <c r="N529" s="35" t="str">
        <f t="shared" si="4"/>
        <v/>
      </c>
      <c r="O529" s="35" t="str">
        <f t="shared" si="5"/>
        <v/>
      </c>
      <c r="P529" s="35" t="str">
        <f t="shared" si="6"/>
        <v/>
      </c>
      <c r="Q529" s="35" t="str">
        <f t="shared" si="7"/>
        <v/>
      </c>
      <c r="R529" s="35" t="str">
        <f t="shared" si="8"/>
        <v/>
      </c>
      <c r="S529" s="35" t="str">
        <f t="shared" si="9"/>
        <v/>
      </c>
      <c r="T529" s="35" t="str">
        <f t="shared" si="10"/>
        <v/>
      </c>
      <c r="U529" s="35" t="str">
        <f t="shared" si="11"/>
        <v/>
      </c>
      <c r="V529" s="35" t="str">
        <f t="shared" si="12"/>
        <v/>
      </c>
      <c r="W529" s="77" t="str">
        <f t="shared" si="13"/>
        <v/>
      </c>
      <c r="X529" s="35" t="str">
        <f t="shared" si="14"/>
        <v/>
      </c>
      <c r="Y529" s="35" t="str">
        <f t="shared" si="15"/>
        <v/>
      </c>
      <c r="Z529" s="35" t="str">
        <f t="shared" si="16"/>
        <v/>
      </c>
      <c r="AA529" s="35" t="str">
        <f t="shared" si="17"/>
        <v/>
      </c>
      <c r="AB529" s="77">
        <f t="shared" si="29"/>
        <v>6336</v>
      </c>
      <c r="AC529" s="77">
        <f t="shared" si="30"/>
        <v>0</v>
      </c>
      <c r="AD529" s="77">
        <f t="shared" si="31"/>
        <v>0</v>
      </c>
      <c r="AE529" s="78" t="str">
        <f t="shared" si="18"/>
        <v/>
      </c>
      <c r="AF529" s="35" t="str">
        <f t="shared" si="19"/>
        <v/>
      </c>
      <c r="AG529" s="77" t="str">
        <f t="shared" si="20"/>
        <v/>
      </c>
      <c r="AH529" s="77" t="str">
        <f t="shared" si="21"/>
        <v/>
      </c>
      <c r="AI529" s="35">
        <f t="shared" si="22"/>
        <v>0</v>
      </c>
      <c r="AJ529" s="35">
        <f t="shared" si="23"/>
        <v>0</v>
      </c>
      <c r="AK529" s="35">
        <f t="shared" si="24"/>
        <v>0</v>
      </c>
      <c r="AL529" s="35">
        <f t="shared" si="25"/>
        <v>0</v>
      </c>
      <c r="AM529" s="35" t="n"/>
      <c r="AN529" s="44" t="str">
        <f t="shared" si="26"/>
        <v/>
      </c>
      <c r="AO529" s="44" t="str">
        <f t="shared" si="27"/>
        <v/>
      </c>
      <c r="AP529" s="35" t="str">
        <f>IF('DQE marché-cadre'!$D532="","",'DQE marché-cadre'!$D532)</f>
        <v/>
      </c>
      <c r="AQ529" s="35" t="str">
        <f>IF('DQE marché-cadre'!$E532="","",'DQE marché-cadre'!$E532)</f>
        <v/>
      </c>
      <c r="AR529" s="77" t="str">
        <f>DQE!$F532</f>
        <v/>
      </c>
      <c r="AS529" s="77" t="str">
        <f>BPDE!$G532</f>
        <v/>
      </c>
      <c r="AT529" s="35" t="str">
        <f t="shared" si="28"/>
        <v/>
      </c>
    </row>
    <row r="530">
      <c r="A530" s="35" t="str">
        <f>IF(BPU!$A533="","",BPU!$A533)</f>
        <v/>
      </c>
      <c r="B530" s="44" t="str">
        <f>IF(BPU!$B533="","",BPU!$B533)</f>
        <v/>
      </c>
      <c r="C530" s="35" t="str">
        <f>IF(BPU!$C533="","",BPU!$C533)</f>
        <v/>
      </c>
      <c r="D530" s="44" t="str">
        <f>IF(DQE!$D533="","",DQE!$D533)</f>
        <v/>
      </c>
      <c r="E530" s="37" t="str">
        <f>IF(BPU!$D533="","",BPU!$D533)</f>
        <v/>
      </c>
      <c r="F530" s="35" t="str">
        <f t="shared" si="0"/>
        <v/>
      </c>
      <c r="G530" s="44" t="str">
        <f t="shared" si="1"/>
        <v/>
      </c>
      <c r="H530" s="36" t="n"/>
      <c r="I530" s="23" t="n"/>
      <c r="J530" s="36" t="n"/>
      <c r="K530" s="36" t="n"/>
      <c r="L530" s="44" t="str">
        <f t="shared" si="2"/>
        <v/>
      </c>
      <c r="M530" s="35" t="str">
        <f t="shared" si="3"/>
        <v/>
      </c>
      <c r="N530" s="35" t="str">
        <f t="shared" si="4"/>
        <v/>
      </c>
      <c r="O530" s="35" t="str">
        <f t="shared" si="5"/>
        <v/>
      </c>
      <c r="P530" s="35" t="str">
        <f t="shared" si="6"/>
        <v/>
      </c>
      <c r="Q530" s="35" t="str">
        <f t="shared" si="7"/>
        <v/>
      </c>
      <c r="R530" s="35" t="str">
        <f t="shared" si="8"/>
        <v/>
      </c>
      <c r="S530" s="35" t="str">
        <f t="shared" si="9"/>
        <v/>
      </c>
      <c r="T530" s="35" t="str">
        <f t="shared" si="10"/>
        <v/>
      </c>
      <c r="U530" s="35" t="str">
        <f t="shared" si="11"/>
        <v/>
      </c>
      <c r="V530" s="35" t="str">
        <f t="shared" si="12"/>
        <v/>
      </c>
      <c r="W530" s="77" t="str">
        <f t="shared" si="13"/>
        <v/>
      </c>
      <c r="X530" s="35" t="str">
        <f t="shared" si="14"/>
        <v/>
      </c>
      <c r="Y530" s="35" t="str">
        <f t="shared" si="15"/>
        <v/>
      </c>
      <c r="Z530" s="35" t="str">
        <f t="shared" si="16"/>
        <v/>
      </c>
      <c r="AA530" s="35" t="str">
        <f t="shared" si="17"/>
        <v/>
      </c>
      <c r="AB530" s="77">
        <f t="shared" si="29"/>
        <v>6336</v>
      </c>
      <c r="AC530" s="77">
        <f t="shared" si="30"/>
        <v>0</v>
      </c>
      <c r="AD530" s="77">
        <f t="shared" si="31"/>
        <v>0</v>
      </c>
      <c r="AE530" s="78" t="str">
        <f t="shared" si="18"/>
        <v/>
      </c>
      <c r="AF530" s="35" t="str">
        <f t="shared" si="19"/>
        <v/>
      </c>
      <c r="AG530" s="77" t="str">
        <f t="shared" si="20"/>
        <v/>
      </c>
      <c r="AH530" s="77" t="str">
        <f t="shared" si="21"/>
        <v/>
      </c>
      <c r="AI530" s="35">
        <f t="shared" si="22"/>
        <v>0</v>
      </c>
      <c r="AJ530" s="35">
        <f t="shared" si="23"/>
        <v>0</v>
      </c>
      <c r="AK530" s="35">
        <f t="shared" si="24"/>
        <v>0</v>
      </c>
      <c r="AL530" s="35">
        <f t="shared" si="25"/>
        <v>0</v>
      </c>
      <c r="AM530" s="35" t="n"/>
      <c r="AN530" s="44" t="str">
        <f t="shared" si="26"/>
        <v/>
      </c>
      <c r="AO530" s="44" t="str">
        <f t="shared" si="27"/>
        <v/>
      </c>
      <c r="AP530" s="35" t="str">
        <f>IF('DQE marché-cadre'!$D533="","",'DQE marché-cadre'!$D533)</f>
        <v/>
      </c>
      <c r="AQ530" s="35" t="str">
        <f>IF('DQE marché-cadre'!$E533="","",'DQE marché-cadre'!$E533)</f>
        <v/>
      </c>
      <c r="AR530" s="77" t="str">
        <f>DQE!$F533</f>
        <v/>
      </c>
      <c r="AS530" s="77" t="str">
        <f>BPDE!$G533</f>
        <v/>
      </c>
      <c r="AT530" s="35" t="str">
        <f t="shared" si="28"/>
        <v/>
      </c>
    </row>
    <row r="531">
      <c r="A531" s="35" t="str">
        <f>IF(BPU!$A534="","",BPU!$A534)</f>
        <v/>
      </c>
      <c r="B531" s="44" t="str">
        <f>IF(BPU!$B534="","",BPU!$B534)</f>
        <v/>
      </c>
      <c r="C531" s="35" t="str">
        <f>IF(BPU!$C534="","",BPU!$C534)</f>
        <v/>
      </c>
      <c r="D531" s="44" t="str">
        <f>IF(DQE!$D534="","",DQE!$D534)</f>
        <v/>
      </c>
      <c r="E531" s="37" t="str">
        <f>IF(BPU!$D534="","",BPU!$D534)</f>
        <v/>
      </c>
      <c r="F531" s="35" t="str">
        <f t="shared" si="0"/>
        <v/>
      </c>
      <c r="G531" s="44" t="str">
        <f t="shared" si="1"/>
        <v/>
      </c>
      <c r="H531" s="36" t="n"/>
      <c r="I531" s="23" t="n"/>
      <c r="J531" s="36" t="n"/>
      <c r="K531" s="36" t="n"/>
      <c r="L531" s="44" t="str">
        <f t="shared" si="2"/>
        <v/>
      </c>
      <c r="M531" s="35" t="str">
        <f t="shared" si="3"/>
        <v/>
      </c>
      <c r="N531" s="35" t="str">
        <f t="shared" si="4"/>
        <v/>
      </c>
      <c r="O531" s="35" t="str">
        <f t="shared" si="5"/>
        <v/>
      </c>
      <c r="P531" s="35" t="str">
        <f t="shared" si="6"/>
        <v/>
      </c>
      <c r="Q531" s="35" t="str">
        <f t="shared" si="7"/>
        <v/>
      </c>
      <c r="R531" s="35" t="str">
        <f t="shared" si="8"/>
        <v/>
      </c>
      <c r="S531" s="35" t="str">
        <f t="shared" si="9"/>
        <v/>
      </c>
      <c r="T531" s="35" t="str">
        <f t="shared" si="10"/>
        <v/>
      </c>
      <c r="U531" s="35" t="str">
        <f t="shared" si="11"/>
        <v/>
      </c>
      <c r="V531" s="35" t="str">
        <f t="shared" si="12"/>
        <v/>
      </c>
      <c r="W531" s="77" t="str">
        <f t="shared" si="13"/>
        <v/>
      </c>
      <c r="X531" s="35" t="str">
        <f t="shared" si="14"/>
        <v/>
      </c>
      <c r="Y531" s="35" t="str">
        <f t="shared" si="15"/>
        <v/>
      </c>
      <c r="Z531" s="35" t="str">
        <f t="shared" si="16"/>
        <v/>
      </c>
      <c r="AA531" s="35" t="str">
        <f t="shared" si="17"/>
        <v/>
      </c>
      <c r="AB531" s="77">
        <f t="shared" si="29"/>
        <v>6336</v>
      </c>
      <c r="AC531" s="77">
        <f t="shared" si="30"/>
        <v>0</v>
      </c>
      <c r="AD531" s="77">
        <f t="shared" si="31"/>
        <v>0</v>
      </c>
      <c r="AE531" s="78" t="str">
        <f t="shared" si="18"/>
        <v/>
      </c>
      <c r="AF531" s="35" t="str">
        <f t="shared" si="19"/>
        <v/>
      </c>
      <c r="AG531" s="77" t="str">
        <f t="shared" si="20"/>
        <v/>
      </c>
      <c r="AH531" s="77" t="str">
        <f t="shared" si="21"/>
        <v/>
      </c>
      <c r="AI531" s="35">
        <f t="shared" si="22"/>
        <v>0</v>
      </c>
      <c r="AJ531" s="35">
        <f t="shared" si="23"/>
        <v>0</v>
      </c>
      <c r="AK531" s="35">
        <f t="shared" si="24"/>
        <v>0</v>
      </c>
      <c r="AL531" s="35">
        <f t="shared" si="25"/>
        <v>0</v>
      </c>
      <c r="AM531" s="35" t="n"/>
      <c r="AN531" s="44" t="str">
        <f t="shared" si="26"/>
        <v/>
      </c>
      <c r="AO531" s="44" t="str">
        <f t="shared" si="27"/>
        <v/>
      </c>
      <c r="AP531" s="35" t="str">
        <f>IF('DQE marché-cadre'!$D534="","",'DQE marché-cadre'!$D534)</f>
        <v/>
      </c>
      <c r="AQ531" s="35" t="str">
        <f>IF('DQE marché-cadre'!$E534="","",'DQE marché-cadre'!$E534)</f>
        <v/>
      </c>
      <c r="AR531" s="77" t="str">
        <f>DQE!$F534</f>
        <v/>
      </c>
      <c r="AS531" s="77" t="str">
        <f>BPDE!$G534</f>
        <v/>
      </c>
      <c r="AT531" s="35" t="str">
        <f t="shared" si="28"/>
        <v/>
      </c>
    </row>
    <row r="532">
      <c r="A532" s="35" t="str">
        <f>IF(BPU!$A535="","",BPU!$A535)</f>
        <v/>
      </c>
      <c r="B532" s="44" t="str">
        <f>IF(BPU!$B535="","",BPU!$B535)</f>
        <v/>
      </c>
      <c r="C532" s="35" t="str">
        <f>IF(BPU!$C535="","",BPU!$C535)</f>
        <v/>
      </c>
      <c r="D532" s="44" t="str">
        <f>IF(DQE!$D535="","",DQE!$D535)</f>
        <v/>
      </c>
      <c r="E532" s="37" t="str">
        <f>IF(BPU!$D535="","",BPU!$D535)</f>
        <v/>
      </c>
      <c r="F532" s="35" t="str">
        <f t="shared" si="0"/>
        <v/>
      </c>
      <c r="G532" s="44" t="str">
        <f t="shared" si="1"/>
        <v/>
      </c>
      <c r="H532" s="36" t="n"/>
      <c r="I532" s="23" t="n"/>
      <c r="J532" s="36" t="n"/>
      <c r="K532" s="36" t="n"/>
      <c r="L532" s="44" t="str">
        <f t="shared" si="2"/>
        <v/>
      </c>
      <c r="M532" s="35" t="str">
        <f t="shared" si="3"/>
        <v/>
      </c>
      <c r="N532" s="35" t="str">
        <f t="shared" si="4"/>
        <v/>
      </c>
      <c r="O532" s="35" t="str">
        <f t="shared" si="5"/>
        <v/>
      </c>
      <c r="P532" s="35" t="str">
        <f t="shared" si="6"/>
        <v/>
      </c>
      <c r="Q532" s="35" t="str">
        <f t="shared" si="7"/>
        <v/>
      </c>
      <c r="R532" s="35" t="str">
        <f t="shared" si="8"/>
        <v/>
      </c>
      <c r="S532" s="35" t="str">
        <f t="shared" si="9"/>
        <v/>
      </c>
      <c r="T532" s="35" t="str">
        <f t="shared" si="10"/>
        <v/>
      </c>
      <c r="U532" s="35" t="str">
        <f t="shared" si="11"/>
        <v/>
      </c>
      <c r="V532" s="35" t="str">
        <f t="shared" si="12"/>
        <v/>
      </c>
      <c r="W532" s="77" t="str">
        <f t="shared" si="13"/>
        <v/>
      </c>
      <c r="X532" s="35" t="str">
        <f t="shared" si="14"/>
        <v/>
      </c>
      <c r="Y532" s="35" t="str">
        <f t="shared" si="15"/>
        <v/>
      </c>
      <c r="Z532" s="35" t="str">
        <f t="shared" si="16"/>
        <v/>
      </c>
      <c r="AA532" s="35" t="str">
        <f t="shared" si="17"/>
        <v/>
      </c>
      <c r="AB532" s="77">
        <f t="shared" si="29"/>
        <v>6336</v>
      </c>
      <c r="AC532" s="77">
        <f t="shared" si="30"/>
        <v>0</v>
      </c>
      <c r="AD532" s="77">
        <f t="shared" si="31"/>
        <v>0</v>
      </c>
      <c r="AE532" s="78" t="str">
        <f t="shared" si="18"/>
        <v/>
      </c>
      <c r="AF532" s="35" t="str">
        <f t="shared" si="19"/>
        <v/>
      </c>
      <c r="AG532" s="77" t="str">
        <f t="shared" si="20"/>
        <v/>
      </c>
      <c r="AH532" s="77" t="str">
        <f t="shared" si="21"/>
        <v/>
      </c>
      <c r="AI532" s="35">
        <f t="shared" si="22"/>
        <v>0</v>
      </c>
      <c r="AJ532" s="35">
        <f t="shared" si="23"/>
        <v>0</v>
      </c>
      <c r="AK532" s="35">
        <f t="shared" si="24"/>
        <v>0</v>
      </c>
      <c r="AL532" s="35">
        <f t="shared" si="25"/>
        <v>0</v>
      </c>
      <c r="AM532" s="35" t="n"/>
      <c r="AN532" s="44" t="str">
        <f t="shared" si="26"/>
        <v/>
      </c>
      <c r="AO532" s="44" t="str">
        <f t="shared" si="27"/>
        <v/>
      </c>
      <c r="AP532" s="35" t="str">
        <f>IF('DQE marché-cadre'!$D535="","",'DQE marché-cadre'!$D535)</f>
        <v/>
      </c>
      <c r="AQ532" s="35" t="str">
        <f>IF('DQE marché-cadre'!$E535="","",'DQE marché-cadre'!$E535)</f>
        <v/>
      </c>
      <c r="AR532" s="77" t="str">
        <f>DQE!$F535</f>
        <v/>
      </c>
      <c r="AS532" s="77" t="str">
        <f>BPDE!$G535</f>
        <v/>
      </c>
      <c r="AT532" s="35" t="str">
        <f t="shared" si="28"/>
        <v/>
      </c>
    </row>
    <row r="533">
      <c r="A533" s="35" t="str">
        <f>IF(BPU!$A536="","",BPU!$A536)</f>
        <v/>
      </c>
      <c r="B533" s="44" t="str">
        <f>IF(BPU!$B536="","",BPU!$B536)</f>
        <v/>
      </c>
      <c r="C533" s="35" t="str">
        <f>IF(BPU!$C536="","",BPU!$C536)</f>
        <v/>
      </c>
      <c r="D533" s="44" t="str">
        <f>IF(DQE!$D536="","",DQE!$D536)</f>
        <v/>
      </c>
      <c r="E533" s="37" t="str">
        <f>IF(BPU!$D536="","",BPU!$D536)</f>
        <v/>
      </c>
      <c r="F533" s="35" t="str">
        <f t="shared" si="0"/>
        <v/>
      </c>
      <c r="G533" s="44" t="str">
        <f t="shared" si="1"/>
        <v/>
      </c>
      <c r="H533" s="36" t="n"/>
      <c r="I533" s="23" t="n"/>
      <c r="J533" s="36" t="n"/>
      <c r="K533" s="36" t="n"/>
      <c r="L533" s="44" t="str">
        <f t="shared" si="2"/>
        <v/>
      </c>
      <c r="M533" s="35" t="str">
        <f t="shared" si="3"/>
        <v/>
      </c>
      <c r="N533" s="35" t="str">
        <f t="shared" si="4"/>
        <v/>
      </c>
      <c r="O533" s="35" t="str">
        <f t="shared" si="5"/>
        <v/>
      </c>
      <c r="P533" s="35" t="str">
        <f t="shared" si="6"/>
        <v/>
      </c>
      <c r="Q533" s="35" t="str">
        <f t="shared" si="7"/>
        <v/>
      </c>
      <c r="R533" s="35" t="str">
        <f t="shared" si="8"/>
        <v/>
      </c>
      <c r="S533" s="35" t="str">
        <f t="shared" si="9"/>
        <v/>
      </c>
      <c r="T533" s="35" t="str">
        <f t="shared" si="10"/>
        <v/>
      </c>
      <c r="U533" s="35" t="str">
        <f t="shared" si="11"/>
        <v/>
      </c>
      <c r="V533" s="35" t="str">
        <f t="shared" si="12"/>
        <v/>
      </c>
      <c r="W533" s="77" t="str">
        <f t="shared" si="13"/>
        <v/>
      </c>
      <c r="X533" s="35" t="str">
        <f t="shared" si="14"/>
        <v/>
      </c>
      <c r="Y533" s="35" t="str">
        <f t="shared" si="15"/>
        <v/>
      </c>
      <c r="Z533" s="35" t="str">
        <f t="shared" si="16"/>
        <v/>
      </c>
      <c r="AA533" s="35" t="str">
        <f t="shared" si="17"/>
        <v/>
      </c>
      <c r="AB533" s="77">
        <f t="shared" si="29"/>
        <v>6336</v>
      </c>
      <c r="AC533" s="77">
        <f t="shared" si="30"/>
        <v>0</v>
      </c>
      <c r="AD533" s="77">
        <f t="shared" si="31"/>
        <v>0</v>
      </c>
      <c r="AE533" s="78" t="str">
        <f t="shared" si="18"/>
        <v/>
      </c>
      <c r="AF533" s="35" t="str">
        <f t="shared" si="19"/>
        <v/>
      </c>
      <c r="AG533" s="77" t="str">
        <f t="shared" si="20"/>
        <v/>
      </c>
      <c r="AH533" s="77" t="str">
        <f t="shared" si="21"/>
        <v/>
      </c>
      <c r="AI533" s="35">
        <f t="shared" si="22"/>
        <v>0</v>
      </c>
      <c r="AJ533" s="35">
        <f t="shared" si="23"/>
        <v>0</v>
      </c>
      <c r="AK533" s="35">
        <f t="shared" si="24"/>
        <v>0</v>
      </c>
      <c r="AL533" s="35">
        <f t="shared" si="25"/>
        <v>0</v>
      </c>
      <c r="AM533" s="35" t="n"/>
      <c r="AN533" s="44" t="str">
        <f t="shared" si="26"/>
        <v/>
      </c>
      <c r="AO533" s="44" t="str">
        <f t="shared" si="27"/>
        <v/>
      </c>
      <c r="AP533" s="35" t="str">
        <f>IF('DQE marché-cadre'!$D536="","",'DQE marché-cadre'!$D536)</f>
        <v/>
      </c>
      <c r="AQ533" s="35" t="str">
        <f>IF('DQE marché-cadre'!$E536="","",'DQE marché-cadre'!$E536)</f>
        <v/>
      </c>
      <c r="AR533" s="77" t="str">
        <f>DQE!$F536</f>
        <v/>
      </c>
      <c r="AS533" s="77" t="str">
        <f>BPDE!$G536</f>
        <v/>
      </c>
      <c r="AT533" s="35" t="str">
        <f t="shared" si="28"/>
        <v/>
      </c>
    </row>
    <row r="534">
      <c r="A534" s="35" t="str">
        <f>IF(BPU!$A537="","",BPU!$A537)</f>
        <v/>
      </c>
      <c r="B534" s="44" t="str">
        <f>IF(BPU!$B537="","",BPU!$B537)</f>
        <v/>
      </c>
      <c r="C534" s="35" t="str">
        <f>IF(BPU!$C537="","",BPU!$C537)</f>
        <v/>
      </c>
      <c r="D534" s="44" t="str">
        <f>IF(DQE!$D537="","",DQE!$D537)</f>
        <v/>
      </c>
      <c r="E534" s="37" t="str">
        <f>IF(BPU!$D537="","",BPU!$D537)</f>
        <v/>
      </c>
      <c r="F534" s="35" t="str">
        <f t="shared" si="0"/>
        <v/>
      </c>
      <c r="G534" s="44" t="str">
        <f t="shared" si="1"/>
        <v/>
      </c>
      <c r="H534" s="36" t="n"/>
      <c r="I534" s="23" t="n"/>
      <c r="J534" s="36" t="n"/>
      <c r="K534" s="36" t="n"/>
      <c r="L534" s="44" t="str">
        <f t="shared" si="2"/>
        <v/>
      </c>
      <c r="M534" s="35" t="str">
        <f t="shared" si="3"/>
        <v/>
      </c>
      <c r="N534" s="35" t="str">
        <f t="shared" si="4"/>
        <v/>
      </c>
      <c r="O534" s="35" t="str">
        <f t="shared" si="5"/>
        <v/>
      </c>
      <c r="P534" s="35" t="str">
        <f t="shared" si="6"/>
        <v/>
      </c>
      <c r="Q534" s="35" t="str">
        <f t="shared" si="7"/>
        <v/>
      </c>
      <c r="R534" s="35" t="str">
        <f t="shared" si="8"/>
        <v/>
      </c>
      <c r="S534" s="35" t="str">
        <f t="shared" si="9"/>
        <v/>
      </c>
      <c r="T534" s="35" t="str">
        <f t="shared" si="10"/>
        <v/>
      </c>
      <c r="U534" s="35" t="str">
        <f t="shared" si="11"/>
        <v/>
      </c>
      <c r="V534" s="35" t="str">
        <f t="shared" si="12"/>
        <v/>
      </c>
      <c r="W534" s="77" t="str">
        <f t="shared" si="13"/>
        <v/>
      </c>
      <c r="X534" s="35" t="str">
        <f t="shared" si="14"/>
        <v/>
      </c>
      <c r="Y534" s="35" t="str">
        <f t="shared" si="15"/>
        <v/>
      </c>
      <c r="Z534" s="35" t="str">
        <f t="shared" si="16"/>
        <v/>
      </c>
      <c r="AA534" s="35" t="str">
        <f t="shared" si="17"/>
        <v/>
      </c>
      <c r="AB534" s="77">
        <f t="shared" si="29"/>
        <v>6336</v>
      </c>
      <c r="AC534" s="77">
        <f t="shared" si="30"/>
        <v>0</v>
      </c>
      <c r="AD534" s="77">
        <f t="shared" si="31"/>
        <v>0</v>
      </c>
      <c r="AE534" s="78" t="str">
        <f t="shared" si="18"/>
        <v/>
      </c>
      <c r="AF534" s="35" t="str">
        <f t="shared" si="19"/>
        <v/>
      </c>
      <c r="AG534" s="77" t="str">
        <f t="shared" si="20"/>
        <v/>
      </c>
      <c r="AH534" s="77" t="str">
        <f t="shared" si="21"/>
        <v/>
      </c>
      <c r="AI534" s="35">
        <f t="shared" si="22"/>
        <v>0</v>
      </c>
      <c r="AJ534" s="35">
        <f t="shared" si="23"/>
        <v>0</v>
      </c>
      <c r="AK534" s="35">
        <f t="shared" si="24"/>
        <v>0</v>
      </c>
      <c r="AL534" s="35">
        <f t="shared" si="25"/>
        <v>0</v>
      </c>
      <c r="AM534" s="35" t="n"/>
      <c r="AN534" s="44" t="str">
        <f t="shared" si="26"/>
        <v/>
      </c>
      <c r="AO534" s="44" t="str">
        <f t="shared" si="27"/>
        <v/>
      </c>
      <c r="AP534" s="35" t="str">
        <f>IF('DQE marché-cadre'!$D537="","",'DQE marché-cadre'!$D537)</f>
        <v/>
      </c>
      <c r="AQ534" s="35" t="str">
        <f>IF('DQE marché-cadre'!$E537="","",'DQE marché-cadre'!$E537)</f>
        <v/>
      </c>
      <c r="AR534" s="77" t="str">
        <f>DQE!$F537</f>
        <v/>
      </c>
      <c r="AS534" s="77" t="str">
        <f>BPDE!$G537</f>
        <v/>
      </c>
      <c r="AT534" s="35" t="str">
        <f t="shared" si="28"/>
        <v/>
      </c>
    </row>
    <row r="535">
      <c r="A535" s="35" t="str">
        <f>IF(BPU!$A538="","",BPU!$A538)</f>
        <v/>
      </c>
      <c r="B535" s="44" t="str">
        <f>IF(BPU!$B538="","",BPU!$B538)</f>
        <v/>
      </c>
      <c r="C535" s="35" t="str">
        <f>IF(BPU!$C538="","",BPU!$C538)</f>
        <v/>
      </c>
      <c r="D535" s="44" t="str">
        <f>IF(DQE!$D538="","",DQE!$D538)</f>
        <v/>
      </c>
      <c r="E535" s="37" t="str">
        <f>IF(BPU!$D538="","",BPU!$D538)</f>
        <v/>
      </c>
      <c r="F535" s="35" t="str">
        <f t="shared" si="0"/>
        <v/>
      </c>
      <c r="G535" s="44" t="str">
        <f t="shared" si="1"/>
        <v/>
      </c>
      <c r="H535" s="36" t="n"/>
      <c r="I535" s="23" t="n"/>
      <c r="J535" s="36" t="n"/>
      <c r="K535" s="36" t="n"/>
      <c r="L535" s="44" t="str">
        <f t="shared" si="2"/>
        <v/>
      </c>
      <c r="M535" s="35" t="str">
        <f t="shared" si="3"/>
        <v/>
      </c>
      <c r="N535" s="35" t="str">
        <f t="shared" si="4"/>
        <v/>
      </c>
      <c r="O535" s="35" t="str">
        <f t="shared" si="5"/>
        <v/>
      </c>
      <c r="P535" s="35" t="str">
        <f t="shared" si="6"/>
        <v/>
      </c>
      <c r="Q535" s="35" t="str">
        <f t="shared" si="7"/>
        <v/>
      </c>
      <c r="R535" s="35" t="str">
        <f t="shared" si="8"/>
        <v/>
      </c>
      <c r="S535" s="35" t="str">
        <f t="shared" si="9"/>
        <v/>
      </c>
      <c r="T535" s="35" t="str">
        <f t="shared" si="10"/>
        <v/>
      </c>
      <c r="U535" s="35" t="str">
        <f t="shared" si="11"/>
        <v/>
      </c>
      <c r="V535" s="35" t="str">
        <f t="shared" si="12"/>
        <v/>
      </c>
      <c r="W535" s="77" t="str">
        <f t="shared" si="13"/>
        <v/>
      </c>
      <c r="X535" s="35" t="str">
        <f t="shared" si="14"/>
        <v/>
      </c>
      <c r="Y535" s="35" t="str">
        <f t="shared" si="15"/>
        <v/>
      </c>
      <c r="Z535" s="35" t="str">
        <f t="shared" si="16"/>
        <v/>
      </c>
      <c r="AA535" s="35" t="str">
        <f t="shared" si="17"/>
        <v/>
      </c>
      <c r="AB535" s="77">
        <f t="shared" si="29"/>
        <v>6336</v>
      </c>
      <c r="AC535" s="77">
        <f t="shared" si="30"/>
        <v>0</v>
      </c>
      <c r="AD535" s="77">
        <f t="shared" si="31"/>
        <v>0</v>
      </c>
      <c r="AE535" s="78" t="str">
        <f t="shared" si="18"/>
        <v/>
      </c>
      <c r="AF535" s="35" t="str">
        <f t="shared" si="19"/>
        <v/>
      </c>
      <c r="AG535" s="77" t="str">
        <f t="shared" si="20"/>
        <v/>
      </c>
      <c r="AH535" s="77" t="str">
        <f t="shared" si="21"/>
        <v/>
      </c>
      <c r="AI535" s="35">
        <f t="shared" si="22"/>
        <v>0</v>
      </c>
      <c r="AJ535" s="35">
        <f t="shared" si="23"/>
        <v>0</v>
      </c>
      <c r="AK535" s="35">
        <f t="shared" si="24"/>
        <v>0</v>
      </c>
      <c r="AL535" s="35">
        <f t="shared" si="25"/>
        <v>0</v>
      </c>
      <c r="AM535" s="35" t="n"/>
      <c r="AN535" s="44" t="str">
        <f t="shared" si="26"/>
        <v/>
      </c>
      <c r="AO535" s="44" t="str">
        <f t="shared" si="27"/>
        <v/>
      </c>
      <c r="AP535" s="35" t="str">
        <f>IF('DQE marché-cadre'!$D538="","",'DQE marché-cadre'!$D538)</f>
        <v/>
      </c>
      <c r="AQ535" s="35" t="str">
        <f>IF('DQE marché-cadre'!$E538="","",'DQE marché-cadre'!$E538)</f>
        <v/>
      </c>
      <c r="AR535" s="77" t="str">
        <f>DQE!$F538</f>
        <v/>
      </c>
      <c r="AS535" s="77" t="str">
        <f>BPDE!$G538</f>
        <v/>
      </c>
      <c r="AT535" s="35" t="str">
        <f t="shared" si="28"/>
        <v/>
      </c>
    </row>
    <row r="536">
      <c r="A536" s="35" t="str">
        <f>IF(BPU!$A539="","",BPU!$A539)</f>
        <v/>
      </c>
      <c r="B536" s="44" t="str">
        <f>IF(BPU!$B539="","",BPU!$B539)</f>
        <v/>
      </c>
      <c r="C536" s="35" t="str">
        <f>IF(BPU!$C539="","",BPU!$C539)</f>
        <v/>
      </c>
      <c r="D536" s="44" t="str">
        <f>IF(DQE!$D539="","",DQE!$D539)</f>
        <v/>
      </c>
      <c r="E536" s="37" t="str">
        <f>IF(BPU!$D539="","",BPU!$D539)</f>
        <v/>
      </c>
      <c r="F536" s="35" t="str">
        <f t="shared" si="0"/>
        <v/>
      </c>
      <c r="G536" s="44" t="str">
        <f t="shared" si="1"/>
        <v/>
      </c>
      <c r="H536" s="36" t="n"/>
      <c r="I536" s="23" t="n"/>
      <c r="J536" s="36" t="n"/>
      <c r="K536" s="36" t="n"/>
      <c r="L536" s="44" t="str">
        <f t="shared" si="2"/>
        <v/>
      </c>
      <c r="M536" s="35" t="str">
        <f t="shared" si="3"/>
        <v/>
      </c>
      <c r="N536" s="35" t="str">
        <f t="shared" si="4"/>
        <v/>
      </c>
      <c r="O536" s="35" t="str">
        <f t="shared" si="5"/>
        <v/>
      </c>
      <c r="P536" s="35" t="str">
        <f t="shared" si="6"/>
        <v/>
      </c>
      <c r="Q536" s="35" t="str">
        <f t="shared" si="7"/>
        <v/>
      </c>
      <c r="R536" s="35" t="str">
        <f t="shared" si="8"/>
        <v/>
      </c>
      <c r="S536" s="35" t="str">
        <f t="shared" si="9"/>
        <v/>
      </c>
      <c r="T536" s="35" t="str">
        <f t="shared" si="10"/>
        <v/>
      </c>
      <c r="U536" s="35" t="str">
        <f t="shared" si="11"/>
        <v/>
      </c>
      <c r="V536" s="35" t="str">
        <f t="shared" si="12"/>
        <v/>
      </c>
      <c r="W536" s="77" t="str">
        <f t="shared" si="13"/>
        <v/>
      </c>
      <c r="X536" s="35" t="str">
        <f t="shared" si="14"/>
        <v/>
      </c>
      <c r="Y536" s="35" t="str">
        <f t="shared" si="15"/>
        <v/>
      </c>
      <c r="Z536" s="35" t="str">
        <f t="shared" si="16"/>
        <v/>
      </c>
      <c r="AA536" s="35" t="str">
        <f t="shared" si="17"/>
        <v/>
      </c>
      <c r="AB536" s="77">
        <f t="shared" si="29"/>
        <v>6336</v>
      </c>
      <c r="AC536" s="77">
        <f t="shared" si="30"/>
        <v>0</v>
      </c>
      <c r="AD536" s="77">
        <f t="shared" si="31"/>
        <v>0</v>
      </c>
      <c r="AE536" s="78" t="str">
        <f t="shared" si="18"/>
        <v/>
      </c>
      <c r="AF536" s="35" t="str">
        <f t="shared" si="19"/>
        <v/>
      </c>
      <c r="AG536" s="77" t="str">
        <f t="shared" si="20"/>
        <v/>
      </c>
      <c r="AH536" s="77" t="str">
        <f t="shared" si="21"/>
        <v/>
      </c>
      <c r="AI536" s="35">
        <f t="shared" si="22"/>
        <v>0</v>
      </c>
      <c r="AJ536" s="35">
        <f t="shared" si="23"/>
        <v>0</v>
      </c>
      <c r="AK536" s="35">
        <f t="shared" si="24"/>
        <v>0</v>
      </c>
      <c r="AL536" s="35">
        <f t="shared" si="25"/>
        <v>0</v>
      </c>
      <c r="AM536" s="35" t="n"/>
      <c r="AN536" s="44" t="str">
        <f t="shared" si="26"/>
        <v/>
      </c>
      <c r="AO536" s="44" t="str">
        <f t="shared" si="27"/>
        <v/>
      </c>
      <c r="AP536" s="35" t="str">
        <f>IF('DQE marché-cadre'!$D539="","",'DQE marché-cadre'!$D539)</f>
        <v/>
      </c>
      <c r="AQ536" s="35" t="str">
        <f>IF('DQE marché-cadre'!$E539="","",'DQE marché-cadre'!$E539)</f>
        <v/>
      </c>
      <c r="AR536" s="77" t="str">
        <f>DQE!$F539</f>
        <v/>
      </c>
      <c r="AS536" s="77" t="str">
        <f>BPDE!$G539</f>
        <v/>
      </c>
      <c r="AT536" s="35" t="str">
        <f t="shared" si="28"/>
        <v/>
      </c>
    </row>
    <row r="537">
      <c r="A537" s="35" t="str">
        <f>IF(BPU!$A540="","",BPU!$A540)</f>
        <v/>
      </c>
      <c r="B537" s="44" t="str">
        <f>IF(BPU!$B540="","",BPU!$B540)</f>
        <v/>
      </c>
      <c r="C537" s="35" t="str">
        <f>IF(BPU!$C540="","",BPU!$C540)</f>
        <v/>
      </c>
      <c r="D537" s="44" t="str">
        <f>IF(DQE!$D540="","",DQE!$D540)</f>
        <v/>
      </c>
      <c r="E537" s="37" t="str">
        <f>IF(BPU!$D540="","",BPU!$D540)</f>
        <v/>
      </c>
      <c r="F537" s="35" t="str">
        <f t="shared" si="0"/>
        <v/>
      </c>
      <c r="G537" s="44" t="str">
        <f t="shared" si="1"/>
        <v/>
      </c>
      <c r="H537" s="36" t="n"/>
      <c r="I537" s="23" t="n"/>
      <c r="J537" s="36" t="n"/>
      <c r="K537" s="36" t="n"/>
      <c r="L537" s="44" t="str">
        <f t="shared" si="2"/>
        <v/>
      </c>
      <c r="M537" s="35" t="str">
        <f t="shared" si="3"/>
        <v/>
      </c>
      <c r="N537" s="35" t="str">
        <f t="shared" si="4"/>
        <v/>
      </c>
      <c r="O537" s="35" t="str">
        <f t="shared" si="5"/>
        <v/>
      </c>
      <c r="P537" s="35" t="str">
        <f t="shared" si="6"/>
        <v/>
      </c>
      <c r="Q537" s="35" t="str">
        <f t="shared" si="7"/>
        <v/>
      </c>
      <c r="R537" s="35" t="str">
        <f t="shared" si="8"/>
        <v/>
      </c>
      <c r="S537" s="35" t="str">
        <f t="shared" si="9"/>
        <v/>
      </c>
      <c r="T537" s="35" t="str">
        <f t="shared" si="10"/>
        <v/>
      </c>
      <c r="U537" s="35" t="str">
        <f t="shared" si="11"/>
        <v/>
      </c>
      <c r="V537" s="35" t="str">
        <f t="shared" si="12"/>
        <v/>
      </c>
      <c r="W537" s="77" t="str">
        <f t="shared" si="13"/>
        <v/>
      </c>
      <c r="X537" s="35" t="str">
        <f t="shared" si="14"/>
        <v/>
      </c>
      <c r="Y537" s="35" t="str">
        <f t="shared" si="15"/>
        <v/>
      </c>
      <c r="Z537" s="35" t="str">
        <f t="shared" si="16"/>
        <v/>
      </c>
      <c r="AA537" s="35" t="str">
        <f t="shared" si="17"/>
        <v/>
      </c>
      <c r="AB537" s="77">
        <f t="shared" si="29"/>
        <v>6336</v>
      </c>
      <c r="AC537" s="77">
        <f t="shared" si="30"/>
        <v>0</v>
      </c>
      <c r="AD537" s="77">
        <f t="shared" si="31"/>
        <v>0</v>
      </c>
      <c r="AE537" s="78" t="str">
        <f t="shared" si="18"/>
        <v/>
      </c>
      <c r="AF537" s="35" t="str">
        <f t="shared" si="19"/>
        <v/>
      </c>
      <c r="AG537" s="77" t="str">
        <f t="shared" si="20"/>
        <v/>
      </c>
      <c r="AH537" s="77" t="str">
        <f t="shared" si="21"/>
        <v/>
      </c>
      <c r="AI537" s="35">
        <f t="shared" si="22"/>
        <v>0</v>
      </c>
      <c r="AJ537" s="35">
        <f t="shared" si="23"/>
        <v>0</v>
      </c>
      <c r="AK537" s="35">
        <f t="shared" si="24"/>
        <v>0</v>
      </c>
      <c r="AL537" s="35">
        <f t="shared" si="25"/>
        <v>0</v>
      </c>
      <c r="AM537" s="35" t="n"/>
      <c r="AN537" s="44" t="str">
        <f t="shared" si="26"/>
        <v/>
      </c>
      <c r="AO537" s="44" t="str">
        <f t="shared" si="27"/>
        <v/>
      </c>
      <c r="AP537" s="35" t="str">
        <f>IF('DQE marché-cadre'!$D540="","",'DQE marché-cadre'!$D540)</f>
        <v/>
      </c>
      <c r="AQ537" s="35" t="str">
        <f>IF('DQE marché-cadre'!$E540="","",'DQE marché-cadre'!$E540)</f>
        <v/>
      </c>
      <c r="AR537" s="77" t="str">
        <f>DQE!$F540</f>
        <v/>
      </c>
      <c r="AS537" s="77" t="str">
        <f>BPDE!$G540</f>
        <v/>
      </c>
      <c r="AT537" s="35" t="str">
        <f t="shared" si="28"/>
        <v/>
      </c>
    </row>
    <row r="538">
      <c r="A538" s="35" t="str">
        <f>IF(BPU!$A541="","",BPU!$A541)</f>
        <v/>
      </c>
      <c r="B538" s="44" t="str">
        <f>IF(BPU!$B541="","",BPU!$B541)</f>
        <v/>
      </c>
      <c r="C538" s="35" t="str">
        <f>IF(BPU!$C541="","",BPU!$C541)</f>
        <v/>
      </c>
      <c r="D538" s="44" t="str">
        <f>IF(DQE!$D541="","",DQE!$D541)</f>
        <v/>
      </c>
      <c r="E538" s="37" t="str">
        <f>IF(BPU!$D541="","",BPU!$D541)</f>
        <v/>
      </c>
      <c r="F538" s="35" t="str">
        <f t="shared" si="0"/>
        <v/>
      </c>
      <c r="G538" s="44" t="str">
        <f t="shared" si="1"/>
        <v/>
      </c>
      <c r="H538" s="36" t="n"/>
      <c r="I538" s="23" t="n"/>
      <c r="J538" s="36" t="n"/>
      <c r="K538" s="36" t="n"/>
      <c r="L538" s="44" t="str">
        <f t="shared" si="2"/>
        <v/>
      </c>
      <c r="M538" s="35" t="str">
        <f t="shared" si="3"/>
        <v/>
      </c>
      <c r="N538" s="35" t="str">
        <f t="shared" si="4"/>
        <v/>
      </c>
      <c r="O538" s="35" t="str">
        <f t="shared" si="5"/>
        <v/>
      </c>
      <c r="P538" s="35" t="str">
        <f t="shared" si="6"/>
        <v/>
      </c>
      <c r="Q538" s="35" t="str">
        <f t="shared" si="7"/>
        <v/>
      </c>
      <c r="R538" s="35" t="str">
        <f t="shared" si="8"/>
        <v/>
      </c>
      <c r="S538" s="35" t="str">
        <f t="shared" si="9"/>
        <v/>
      </c>
      <c r="T538" s="35" t="str">
        <f t="shared" si="10"/>
        <v/>
      </c>
      <c r="U538" s="35" t="str">
        <f t="shared" si="11"/>
        <v/>
      </c>
      <c r="V538" s="35" t="str">
        <f t="shared" si="12"/>
        <v/>
      </c>
      <c r="W538" s="77" t="str">
        <f t="shared" si="13"/>
        <v/>
      </c>
      <c r="X538" s="35" t="str">
        <f t="shared" si="14"/>
        <v/>
      </c>
      <c r="Y538" s="35" t="str">
        <f t="shared" si="15"/>
        <v/>
      </c>
      <c r="Z538" s="35" t="str">
        <f t="shared" si="16"/>
        <v/>
      </c>
      <c r="AA538" s="35" t="str">
        <f t="shared" si="17"/>
        <v/>
      </c>
      <c r="AB538" s="77">
        <f t="shared" si="29"/>
        <v>6336</v>
      </c>
      <c r="AC538" s="77">
        <f t="shared" si="30"/>
        <v>0</v>
      </c>
      <c r="AD538" s="77">
        <f t="shared" si="31"/>
        <v>0</v>
      </c>
      <c r="AE538" s="78" t="str">
        <f t="shared" si="18"/>
        <v/>
      </c>
      <c r="AF538" s="35" t="str">
        <f t="shared" si="19"/>
        <v/>
      </c>
      <c r="AG538" s="77" t="str">
        <f t="shared" si="20"/>
        <v/>
      </c>
      <c r="AH538" s="77" t="str">
        <f t="shared" si="21"/>
        <v/>
      </c>
      <c r="AI538" s="35">
        <f t="shared" si="22"/>
        <v>0</v>
      </c>
      <c r="AJ538" s="35">
        <f t="shared" si="23"/>
        <v>0</v>
      </c>
      <c r="AK538" s="35">
        <f t="shared" si="24"/>
        <v>0</v>
      </c>
      <c r="AL538" s="35">
        <f t="shared" si="25"/>
        <v>0</v>
      </c>
      <c r="AM538" s="35" t="n"/>
      <c r="AN538" s="44" t="str">
        <f t="shared" si="26"/>
        <v/>
      </c>
      <c r="AO538" s="44" t="str">
        <f t="shared" si="27"/>
        <v/>
      </c>
      <c r="AP538" s="35" t="str">
        <f>IF('DQE marché-cadre'!$D541="","",'DQE marché-cadre'!$D541)</f>
        <v/>
      </c>
      <c r="AQ538" s="35" t="str">
        <f>IF('DQE marché-cadre'!$E541="","",'DQE marché-cadre'!$E541)</f>
        <v/>
      </c>
      <c r="AR538" s="77" t="str">
        <f>DQE!$F541</f>
        <v/>
      </c>
      <c r="AS538" s="77" t="str">
        <f>BPDE!$G541</f>
        <v/>
      </c>
      <c r="AT538" s="35" t="str">
        <f t="shared" si="28"/>
        <v/>
      </c>
    </row>
    <row r="539">
      <c r="A539" s="35" t="str">
        <f>IF(BPU!$A542="","",BPU!$A542)</f>
        <v/>
      </c>
      <c r="B539" s="44" t="str">
        <f>IF(BPU!$B542="","",BPU!$B542)</f>
        <v/>
      </c>
      <c r="C539" s="35" t="str">
        <f>IF(BPU!$C542="","",BPU!$C542)</f>
        <v/>
      </c>
      <c r="D539" s="44" t="str">
        <f>IF(DQE!$D542="","",DQE!$D542)</f>
        <v/>
      </c>
      <c r="E539" s="37" t="str">
        <f>IF(BPU!$D542="","",BPU!$D542)</f>
        <v/>
      </c>
      <c r="F539" s="35" t="str">
        <f t="shared" si="0"/>
        <v/>
      </c>
      <c r="G539" s="44" t="str">
        <f t="shared" si="1"/>
        <v/>
      </c>
      <c r="H539" s="36" t="n"/>
      <c r="I539" s="23" t="n"/>
      <c r="J539" s="36" t="n"/>
      <c r="K539" s="36" t="n"/>
      <c r="L539" s="44" t="str">
        <f t="shared" si="2"/>
        <v/>
      </c>
      <c r="M539" s="35" t="str">
        <f t="shared" si="3"/>
        <v/>
      </c>
      <c r="N539" s="35" t="str">
        <f t="shared" si="4"/>
        <v/>
      </c>
      <c r="O539" s="35" t="str">
        <f t="shared" si="5"/>
        <v/>
      </c>
      <c r="P539" s="35" t="str">
        <f t="shared" si="6"/>
        <v/>
      </c>
      <c r="Q539" s="35" t="str">
        <f t="shared" si="7"/>
        <v/>
      </c>
      <c r="R539" s="35" t="str">
        <f t="shared" si="8"/>
        <v/>
      </c>
      <c r="S539" s="35" t="str">
        <f t="shared" si="9"/>
        <v/>
      </c>
      <c r="T539" s="35" t="str">
        <f t="shared" si="10"/>
        <v/>
      </c>
      <c r="U539" s="35" t="str">
        <f t="shared" si="11"/>
        <v/>
      </c>
      <c r="V539" s="35" t="str">
        <f t="shared" si="12"/>
        <v/>
      </c>
      <c r="W539" s="77" t="str">
        <f t="shared" si="13"/>
        <v/>
      </c>
      <c r="X539" s="35" t="str">
        <f t="shared" si="14"/>
        <v/>
      </c>
      <c r="Y539" s="35" t="str">
        <f t="shared" si="15"/>
        <v/>
      </c>
      <c r="Z539" s="35" t="str">
        <f t="shared" si="16"/>
        <v/>
      </c>
      <c r="AA539" s="35" t="str">
        <f t="shared" si="17"/>
        <v/>
      </c>
      <c r="AB539" s="77">
        <f t="shared" si="29"/>
        <v>6336</v>
      </c>
      <c r="AC539" s="77">
        <f t="shared" si="30"/>
        <v>0</v>
      </c>
      <c r="AD539" s="77">
        <f t="shared" si="31"/>
        <v>0</v>
      </c>
      <c r="AE539" s="78" t="str">
        <f t="shared" si="18"/>
        <v/>
      </c>
      <c r="AF539" s="35" t="str">
        <f t="shared" si="19"/>
        <v/>
      </c>
      <c r="AG539" s="77" t="str">
        <f t="shared" si="20"/>
        <v/>
      </c>
      <c r="AH539" s="77" t="str">
        <f t="shared" si="21"/>
        <v/>
      </c>
      <c r="AI539" s="35">
        <f t="shared" si="22"/>
        <v>0</v>
      </c>
      <c r="AJ539" s="35">
        <f t="shared" si="23"/>
        <v>0</v>
      </c>
      <c r="AK539" s="35">
        <f t="shared" si="24"/>
        <v>0</v>
      </c>
      <c r="AL539" s="35">
        <f t="shared" si="25"/>
        <v>0</v>
      </c>
      <c r="AM539" s="35" t="n"/>
      <c r="AN539" s="44" t="str">
        <f t="shared" si="26"/>
        <v/>
      </c>
      <c r="AO539" s="44" t="str">
        <f t="shared" si="27"/>
        <v/>
      </c>
      <c r="AP539" s="35" t="str">
        <f>IF('DQE marché-cadre'!$D542="","",'DQE marché-cadre'!$D542)</f>
        <v/>
      </c>
      <c r="AQ539" s="35" t="str">
        <f>IF('DQE marché-cadre'!$E542="","",'DQE marché-cadre'!$E542)</f>
        <v/>
      </c>
      <c r="AR539" s="77" t="str">
        <f>DQE!$F542</f>
        <v/>
      </c>
      <c r="AS539" s="77" t="str">
        <f>BPDE!$G542</f>
        <v/>
      </c>
      <c r="AT539" s="35" t="str">
        <f t="shared" si="28"/>
        <v/>
      </c>
    </row>
    <row r="540">
      <c r="A540" s="35" t="str">
        <f>IF(BPU!$A543="","",BPU!$A543)</f>
        <v/>
      </c>
      <c r="B540" s="44" t="str">
        <f>IF(BPU!$B543="","",BPU!$B543)</f>
        <v/>
      </c>
      <c r="C540" s="35" t="str">
        <f>IF(BPU!$C543="","",BPU!$C543)</f>
        <v/>
      </c>
      <c r="D540" s="44" t="str">
        <f>IF(DQE!$D543="","",DQE!$D543)</f>
        <v/>
      </c>
      <c r="E540" s="37" t="str">
        <f>IF(BPU!$D543="","",BPU!$D543)</f>
        <v/>
      </c>
      <c r="F540" s="35" t="str">
        <f t="shared" si="0"/>
        <v/>
      </c>
      <c r="G540" s="44" t="str">
        <f t="shared" si="1"/>
        <v/>
      </c>
      <c r="H540" s="36" t="n"/>
      <c r="I540" s="23" t="n"/>
      <c r="J540" s="36" t="n"/>
      <c r="K540" s="36" t="n"/>
      <c r="L540" s="44" t="str">
        <f t="shared" si="2"/>
        <v/>
      </c>
      <c r="M540" s="35" t="str">
        <f t="shared" si="3"/>
        <v/>
      </c>
      <c r="N540" s="35" t="str">
        <f t="shared" si="4"/>
        <v/>
      </c>
      <c r="O540" s="35" t="str">
        <f t="shared" si="5"/>
        <v/>
      </c>
      <c r="P540" s="35" t="str">
        <f t="shared" si="6"/>
        <v/>
      </c>
      <c r="Q540" s="35" t="str">
        <f t="shared" si="7"/>
        <v/>
      </c>
      <c r="R540" s="35" t="str">
        <f t="shared" si="8"/>
        <v/>
      </c>
      <c r="S540" s="35" t="str">
        <f t="shared" si="9"/>
        <v/>
      </c>
      <c r="T540" s="35" t="str">
        <f t="shared" si="10"/>
        <v/>
      </c>
      <c r="U540" s="35" t="str">
        <f t="shared" si="11"/>
        <v/>
      </c>
      <c r="V540" s="35" t="str">
        <f t="shared" si="12"/>
        <v/>
      </c>
      <c r="W540" s="77" t="str">
        <f t="shared" si="13"/>
        <v/>
      </c>
      <c r="X540" s="35" t="str">
        <f t="shared" si="14"/>
        <v/>
      </c>
      <c r="Y540" s="35" t="str">
        <f t="shared" si="15"/>
        <v/>
      </c>
      <c r="Z540" s="35" t="str">
        <f t="shared" si="16"/>
        <v/>
      </c>
      <c r="AA540" s="35" t="str">
        <f t="shared" si="17"/>
        <v/>
      </c>
      <c r="AB540" s="77">
        <f t="shared" si="29"/>
        <v>6336</v>
      </c>
      <c r="AC540" s="77">
        <f t="shared" si="30"/>
        <v>0</v>
      </c>
      <c r="AD540" s="77">
        <f t="shared" si="31"/>
        <v>0</v>
      </c>
      <c r="AE540" s="78" t="str">
        <f t="shared" si="18"/>
        <v/>
      </c>
      <c r="AF540" s="35" t="str">
        <f t="shared" si="19"/>
        <v/>
      </c>
      <c r="AG540" s="77" t="str">
        <f t="shared" si="20"/>
        <v/>
      </c>
      <c r="AH540" s="77" t="str">
        <f t="shared" si="21"/>
        <v/>
      </c>
      <c r="AI540" s="35">
        <f t="shared" si="22"/>
        <v>0</v>
      </c>
      <c r="AJ540" s="35">
        <f t="shared" si="23"/>
        <v>0</v>
      </c>
      <c r="AK540" s="35">
        <f t="shared" si="24"/>
        <v>0</v>
      </c>
      <c r="AL540" s="35">
        <f t="shared" si="25"/>
        <v>0</v>
      </c>
      <c r="AM540" s="35" t="n"/>
      <c r="AN540" s="44" t="str">
        <f t="shared" si="26"/>
        <v/>
      </c>
      <c r="AO540" s="44" t="str">
        <f t="shared" si="27"/>
        <v/>
      </c>
      <c r="AP540" s="35" t="str">
        <f>IF('DQE marché-cadre'!$D543="","",'DQE marché-cadre'!$D543)</f>
        <v/>
      </c>
      <c r="AQ540" s="35" t="str">
        <f>IF('DQE marché-cadre'!$E543="","",'DQE marché-cadre'!$E543)</f>
        <v/>
      </c>
      <c r="AR540" s="77" t="str">
        <f>DQE!$F543</f>
        <v/>
      </c>
      <c r="AS540" s="77" t="str">
        <f>BPDE!$G543</f>
        <v/>
      </c>
      <c r="AT540" s="35" t="str">
        <f t="shared" si="28"/>
        <v/>
      </c>
    </row>
    <row r="541">
      <c r="A541" s="35" t="str">
        <f>IF(BPU!$A544="","",BPU!$A544)</f>
        <v/>
      </c>
      <c r="B541" s="44" t="str">
        <f>IF(BPU!$B544="","",BPU!$B544)</f>
        <v/>
      </c>
      <c r="C541" s="35" t="str">
        <f>IF(BPU!$C544="","",BPU!$C544)</f>
        <v/>
      </c>
      <c r="D541" s="44" t="str">
        <f>IF(DQE!$D544="","",DQE!$D544)</f>
        <v/>
      </c>
      <c r="E541" s="37" t="str">
        <f>IF(BPU!$D544="","",BPU!$D544)</f>
        <v/>
      </c>
      <c r="F541" s="35" t="str">
        <f t="shared" si="0"/>
        <v/>
      </c>
      <c r="G541" s="44" t="str">
        <f t="shared" si="1"/>
        <v/>
      </c>
      <c r="H541" s="36" t="n"/>
      <c r="I541" s="23" t="n"/>
      <c r="J541" s="36" t="n"/>
      <c r="K541" s="36" t="n"/>
      <c r="L541" s="44" t="str">
        <f t="shared" si="2"/>
        <v/>
      </c>
      <c r="M541" s="35" t="str">
        <f t="shared" si="3"/>
        <v/>
      </c>
      <c r="N541" s="35" t="str">
        <f t="shared" si="4"/>
        <v/>
      </c>
      <c r="O541" s="35" t="str">
        <f t="shared" si="5"/>
        <v/>
      </c>
      <c r="P541" s="35" t="str">
        <f t="shared" si="6"/>
        <v/>
      </c>
      <c r="Q541" s="35" t="str">
        <f t="shared" si="7"/>
        <v/>
      </c>
      <c r="R541" s="35" t="str">
        <f t="shared" si="8"/>
        <v/>
      </c>
      <c r="S541" s="35" t="str">
        <f t="shared" si="9"/>
        <v/>
      </c>
      <c r="T541" s="35" t="str">
        <f t="shared" si="10"/>
        <v/>
      </c>
      <c r="U541" s="35" t="str">
        <f t="shared" si="11"/>
        <v/>
      </c>
      <c r="V541" s="35" t="str">
        <f t="shared" si="12"/>
        <v/>
      </c>
      <c r="W541" s="77" t="str">
        <f t="shared" si="13"/>
        <v/>
      </c>
      <c r="X541" s="35" t="str">
        <f t="shared" si="14"/>
        <v/>
      </c>
      <c r="Y541" s="35" t="str">
        <f t="shared" si="15"/>
        <v/>
      </c>
      <c r="Z541" s="35" t="str">
        <f t="shared" si="16"/>
        <v/>
      </c>
      <c r="AA541" s="35" t="str">
        <f t="shared" si="17"/>
        <v/>
      </c>
      <c r="AB541" s="77">
        <f t="shared" si="29"/>
        <v>6336</v>
      </c>
      <c r="AC541" s="77">
        <f t="shared" si="30"/>
        <v>0</v>
      </c>
      <c r="AD541" s="77">
        <f t="shared" si="31"/>
        <v>0</v>
      </c>
      <c r="AE541" s="78" t="str">
        <f t="shared" si="18"/>
        <v/>
      </c>
      <c r="AF541" s="35" t="str">
        <f t="shared" si="19"/>
        <v/>
      </c>
      <c r="AG541" s="77" t="str">
        <f t="shared" si="20"/>
        <v/>
      </c>
      <c r="AH541" s="77" t="str">
        <f t="shared" si="21"/>
        <v/>
      </c>
      <c r="AI541" s="35">
        <f t="shared" si="22"/>
        <v>0</v>
      </c>
      <c r="AJ541" s="35">
        <f t="shared" si="23"/>
        <v>0</v>
      </c>
      <c r="AK541" s="35">
        <f t="shared" si="24"/>
        <v>0</v>
      </c>
      <c r="AL541" s="35">
        <f t="shared" si="25"/>
        <v>0</v>
      </c>
      <c r="AM541" s="35" t="n"/>
      <c r="AN541" s="44" t="str">
        <f t="shared" si="26"/>
        <v/>
      </c>
      <c r="AO541" s="44" t="str">
        <f t="shared" si="27"/>
        <v/>
      </c>
      <c r="AP541" s="35" t="str">
        <f>IF('DQE marché-cadre'!$D544="","",'DQE marché-cadre'!$D544)</f>
        <v/>
      </c>
      <c r="AQ541" s="35" t="str">
        <f>IF('DQE marché-cadre'!$E544="","",'DQE marché-cadre'!$E544)</f>
        <v/>
      </c>
      <c r="AR541" s="77" t="str">
        <f>DQE!$F544</f>
        <v/>
      </c>
      <c r="AS541" s="77" t="str">
        <f>BPDE!$G544</f>
        <v/>
      </c>
      <c r="AT541" s="35" t="str">
        <f t="shared" si="28"/>
        <v/>
      </c>
    </row>
    <row r="542">
      <c r="A542" s="35" t="str">
        <f>IF(BPU!$A545="","",BPU!$A545)</f>
        <v/>
      </c>
      <c r="B542" s="44" t="str">
        <f>IF(BPU!$B545="","",BPU!$B545)</f>
        <v/>
      </c>
      <c r="C542" s="35" t="str">
        <f>IF(BPU!$C545="","",BPU!$C545)</f>
        <v/>
      </c>
      <c r="D542" s="44" t="str">
        <f>IF(DQE!$D545="","",DQE!$D545)</f>
        <v/>
      </c>
      <c r="E542" s="37" t="str">
        <f>IF(BPU!$D545="","",BPU!$D545)</f>
        <v/>
      </c>
      <c r="F542" s="35" t="str">
        <f t="shared" si="0"/>
        <v/>
      </c>
      <c r="G542" s="44" t="str">
        <f t="shared" si="1"/>
        <v/>
      </c>
      <c r="H542" s="36" t="n"/>
      <c r="I542" s="23" t="n"/>
      <c r="J542" s="36" t="n"/>
      <c r="K542" s="36" t="n"/>
      <c r="L542" s="44" t="str">
        <f t="shared" si="2"/>
        <v/>
      </c>
      <c r="M542" s="35" t="str">
        <f t="shared" si="3"/>
        <v/>
      </c>
      <c r="N542" s="35" t="str">
        <f t="shared" si="4"/>
        <v/>
      </c>
      <c r="O542" s="35" t="str">
        <f t="shared" si="5"/>
        <v/>
      </c>
      <c r="P542" s="35" t="str">
        <f t="shared" si="6"/>
        <v/>
      </c>
      <c r="Q542" s="35" t="str">
        <f t="shared" si="7"/>
        <v/>
      </c>
      <c r="R542" s="35" t="str">
        <f t="shared" si="8"/>
        <v/>
      </c>
      <c r="S542" s="35" t="str">
        <f t="shared" si="9"/>
        <v/>
      </c>
      <c r="T542" s="35" t="str">
        <f t="shared" si="10"/>
        <v/>
      </c>
      <c r="U542" s="35" t="str">
        <f t="shared" si="11"/>
        <v/>
      </c>
      <c r="V542" s="35" t="str">
        <f t="shared" si="12"/>
        <v/>
      </c>
      <c r="W542" s="77" t="str">
        <f t="shared" si="13"/>
        <v/>
      </c>
      <c r="X542" s="35" t="str">
        <f t="shared" si="14"/>
        <v/>
      </c>
      <c r="Y542" s="35" t="str">
        <f t="shared" si="15"/>
        <v/>
      </c>
      <c r="Z542" s="35" t="str">
        <f t="shared" si="16"/>
        <v/>
      </c>
      <c r="AA542" s="35" t="str">
        <f t="shared" si="17"/>
        <v/>
      </c>
      <c r="AB542" s="77">
        <f t="shared" si="29"/>
        <v>6336</v>
      </c>
      <c r="AC542" s="77">
        <f t="shared" si="30"/>
        <v>0</v>
      </c>
      <c r="AD542" s="77">
        <f t="shared" si="31"/>
        <v>0</v>
      </c>
      <c r="AE542" s="78" t="str">
        <f t="shared" si="18"/>
        <v/>
      </c>
      <c r="AF542" s="35" t="str">
        <f t="shared" si="19"/>
        <v/>
      </c>
      <c r="AG542" s="77" t="str">
        <f t="shared" si="20"/>
        <v/>
      </c>
      <c r="AH542" s="77" t="str">
        <f t="shared" si="21"/>
        <v/>
      </c>
      <c r="AI542" s="35">
        <f t="shared" si="22"/>
        <v>0</v>
      </c>
      <c r="AJ542" s="35">
        <f t="shared" si="23"/>
        <v>0</v>
      </c>
      <c r="AK542" s="35">
        <f t="shared" si="24"/>
        <v>0</v>
      </c>
      <c r="AL542" s="35">
        <f t="shared" si="25"/>
        <v>0</v>
      </c>
      <c r="AM542" s="35" t="n"/>
      <c r="AN542" s="44" t="str">
        <f t="shared" si="26"/>
        <v/>
      </c>
      <c r="AO542" s="44" t="str">
        <f t="shared" si="27"/>
        <v/>
      </c>
      <c r="AP542" s="35" t="str">
        <f>IF('DQE marché-cadre'!$D545="","",'DQE marché-cadre'!$D545)</f>
        <v/>
      </c>
      <c r="AQ542" s="35" t="str">
        <f>IF('DQE marché-cadre'!$E545="","",'DQE marché-cadre'!$E545)</f>
        <v/>
      </c>
      <c r="AR542" s="77" t="str">
        <f>DQE!$F545</f>
        <v/>
      </c>
      <c r="AS542" s="77" t="str">
        <f>BPDE!$G545</f>
        <v/>
      </c>
      <c r="AT542" s="35" t="str">
        <f t="shared" si="28"/>
        <v/>
      </c>
    </row>
    <row r="543">
      <c r="A543" s="35" t="str">
        <f>IF(BPU!$A546="","",BPU!$A546)</f>
        <v/>
      </c>
      <c r="B543" s="44" t="str">
        <f>IF(BPU!$B546="","",BPU!$B546)</f>
        <v/>
      </c>
      <c r="C543" s="35" t="str">
        <f>IF(BPU!$C546="","",BPU!$C546)</f>
        <v/>
      </c>
      <c r="D543" s="44" t="str">
        <f>IF(DQE!$D546="","",DQE!$D546)</f>
        <v/>
      </c>
      <c r="E543" s="37" t="str">
        <f>IF(BPU!$D546="","",BPU!$D546)</f>
        <v/>
      </c>
      <c r="F543" s="35" t="str">
        <f t="shared" si="0"/>
        <v/>
      </c>
      <c r="G543" s="44" t="str">
        <f t="shared" si="1"/>
        <v/>
      </c>
      <c r="H543" s="36" t="n"/>
      <c r="I543" s="23" t="n"/>
      <c r="J543" s="36" t="n"/>
      <c r="K543" s="36" t="n"/>
      <c r="L543" s="44" t="str">
        <f t="shared" si="2"/>
        <v/>
      </c>
      <c r="M543" s="35" t="str">
        <f t="shared" si="3"/>
        <v/>
      </c>
      <c r="N543" s="35" t="str">
        <f t="shared" si="4"/>
        <v/>
      </c>
      <c r="O543" s="35" t="str">
        <f t="shared" si="5"/>
        <v/>
      </c>
      <c r="P543" s="35" t="str">
        <f t="shared" si="6"/>
        <v/>
      </c>
      <c r="Q543" s="35" t="str">
        <f t="shared" si="7"/>
        <v/>
      </c>
      <c r="R543" s="35" t="str">
        <f t="shared" si="8"/>
        <v/>
      </c>
      <c r="S543" s="35" t="str">
        <f t="shared" si="9"/>
        <v/>
      </c>
      <c r="T543" s="35" t="str">
        <f t="shared" si="10"/>
        <v/>
      </c>
      <c r="U543" s="35" t="str">
        <f t="shared" si="11"/>
        <v/>
      </c>
      <c r="V543" s="35" t="str">
        <f t="shared" si="12"/>
        <v/>
      </c>
      <c r="W543" s="77" t="str">
        <f t="shared" si="13"/>
        <v/>
      </c>
      <c r="X543" s="35" t="str">
        <f t="shared" si="14"/>
        <v/>
      </c>
      <c r="Y543" s="35" t="str">
        <f t="shared" si="15"/>
        <v/>
      </c>
      <c r="Z543" s="35" t="str">
        <f t="shared" si="16"/>
        <v/>
      </c>
      <c r="AA543" s="35" t="str">
        <f t="shared" si="17"/>
        <v/>
      </c>
      <c r="AB543" s="77">
        <f t="shared" si="29"/>
        <v>6336</v>
      </c>
      <c r="AC543" s="77">
        <f t="shared" si="30"/>
        <v>0</v>
      </c>
      <c r="AD543" s="77">
        <f t="shared" si="31"/>
        <v>0</v>
      </c>
      <c r="AE543" s="78" t="str">
        <f t="shared" si="18"/>
        <v/>
      </c>
      <c r="AF543" s="35" t="str">
        <f t="shared" si="19"/>
        <v/>
      </c>
      <c r="AG543" s="77" t="str">
        <f t="shared" si="20"/>
        <v/>
      </c>
      <c r="AH543" s="77" t="str">
        <f t="shared" si="21"/>
        <v/>
      </c>
      <c r="AI543" s="35">
        <f t="shared" si="22"/>
        <v>0</v>
      </c>
      <c r="AJ543" s="35">
        <f t="shared" si="23"/>
        <v>0</v>
      </c>
      <c r="AK543" s="35">
        <f t="shared" si="24"/>
        <v>0</v>
      </c>
      <c r="AL543" s="35">
        <f t="shared" si="25"/>
        <v>0</v>
      </c>
      <c r="AM543" s="35" t="n"/>
      <c r="AN543" s="44" t="str">
        <f t="shared" si="26"/>
        <v/>
      </c>
      <c r="AO543" s="44" t="str">
        <f t="shared" si="27"/>
        <v/>
      </c>
      <c r="AP543" s="35" t="str">
        <f>IF('DQE marché-cadre'!$D546="","",'DQE marché-cadre'!$D546)</f>
        <v/>
      </c>
      <c r="AQ543" s="35" t="str">
        <f>IF('DQE marché-cadre'!$E546="","",'DQE marché-cadre'!$E546)</f>
        <v/>
      </c>
      <c r="AR543" s="77" t="str">
        <f>DQE!$F546</f>
        <v/>
      </c>
      <c r="AS543" s="77" t="str">
        <f>BPDE!$G546</f>
        <v/>
      </c>
      <c r="AT543" s="35" t="str">
        <f t="shared" si="28"/>
        <v/>
      </c>
    </row>
    <row r="544">
      <c r="A544" s="35" t="str">
        <f>IF(BPU!$A547="","",BPU!$A547)</f>
        <v/>
      </c>
      <c r="B544" s="44" t="str">
        <f>IF(BPU!$B547="","",BPU!$B547)</f>
        <v/>
      </c>
      <c r="C544" s="35" t="str">
        <f>IF(BPU!$C547="","",BPU!$C547)</f>
        <v/>
      </c>
      <c r="D544" s="44" t="str">
        <f>IF(DQE!$D547="","",DQE!$D547)</f>
        <v/>
      </c>
      <c r="E544" s="37" t="str">
        <f>IF(BPU!$D547="","",BPU!$D547)</f>
        <v/>
      </c>
      <c r="F544" s="35" t="str">
        <f t="shared" si="0"/>
        <v/>
      </c>
      <c r="G544" s="44" t="str">
        <f t="shared" si="1"/>
        <v/>
      </c>
      <c r="H544" s="36" t="n"/>
      <c r="I544" s="23" t="n"/>
      <c r="J544" s="36" t="n"/>
      <c r="K544" s="36" t="n"/>
      <c r="L544" s="44" t="str">
        <f t="shared" si="2"/>
        <v/>
      </c>
      <c r="M544" s="35" t="str">
        <f t="shared" si="3"/>
        <v/>
      </c>
      <c r="N544" s="35" t="str">
        <f t="shared" si="4"/>
        <v/>
      </c>
      <c r="O544" s="35" t="str">
        <f t="shared" si="5"/>
        <v/>
      </c>
      <c r="P544" s="35" t="str">
        <f t="shared" si="6"/>
        <v/>
      </c>
      <c r="Q544" s="35" t="str">
        <f t="shared" si="7"/>
        <v/>
      </c>
      <c r="R544" s="35" t="str">
        <f t="shared" si="8"/>
        <v/>
      </c>
      <c r="S544" s="35" t="str">
        <f t="shared" si="9"/>
        <v/>
      </c>
      <c r="T544" s="35" t="str">
        <f t="shared" si="10"/>
        <v/>
      </c>
      <c r="U544" s="35" t="str">
        <f t="shared" si="11"/>
        <v/>
      </c>
      <c r="V544" s="35" t="str">
        <f t="shared" si="12"/>
        <v/>
      </c>
      <c r="W544" s="77" t="str">
        <f t="shared" si="13"/>
        <v/>
      </c>
      <c r="X544" s="35" t="str">
        <f t="shared" si="14"/>
        <v/>
      </c>
      <c r="Y544" s="35" t="str">
        <f t="shared" si="15"/>
        <v/>
      </c>
      <c r="Z544" s="35" t="str">
        <f t="shared" si="16"/>
        <v/>
      </c>
      <c r="AA544" s="35" t="str">
        <f t="shared" si="17"/>
        <v/>
      </c>
      <c r="AB544" s="77">
        <f t="shared" si="29"/>
        <v>6336</v>
      </c>
      <c r="AC544" s="77">
        <f t="shared" si="30"/>
        <v>0</v>
      </c>
      <c r="AD544" s="77">
        <f t="shared" si="31"/>
        <v>0</v>
      </c>
      <c r="AE544" s="78" t="str">
        <f t="shared" si="18"/>
        <v/>
      </c>
      <c r="AF544" s="35" t="str">
        <f t="shared" si="19"/>
        <v/>
      </c>
      <c r="AG544" s="77" t="str">
        <f t="shared" si="20"/>
        <v/>
      </c>
      <c r="AH544" s="77" t="str">
        <f t="shared" si="21"/>
        <v/>
      </c>
      <c r="AI544" s="35">
        <f t="shared" si="22"/>
        <v>0</v>
      </c>
      <c r="AJ544" s="35">
        <f t="shared" si="23"/>
        <v>0</v>
      </c>
      <c r="AK544" s="35">
        <f t="shared" si="24"/>
        <v>0</v>
      </c>
      <c r="AL544" s="35">
        <f t="shared" si="25"/>
        <v>0</v>
      </c>
      <c r="AM544" s="35" t="n"/>
      <c r="AN544" s="44" t="str">
        <f t="shared" si="26"/>
        <v/>
      </c>
      <c r="AO544" s="44" t="str">
        <f t="shared" si="27"/>
        <v/>
      </c>
      <c r="AP544" s="35" t="str">
        <f>IF('DQE marché-cadre'!$D547="","",'DQE marché-cadre'!$D547)</f>
        <v/>
      </c>
      <c r="AQ544" s="35" t="str">
        <f>IF('DQE marché-cadre'!$E547="","",'DQE marché-cadre'!$E547)</f>
        <v/>
      </c>
      <c r="AR544" s="77" t="str">
        <f>DQE!$F547</f>
        <v/>
      </c>
      <c r="AS544" s="77" t="str">
        <f>BPDE!$G547</f>
        <v/>
      </c>
      <c r="AT544" s="35" t="str">
        <f t="shared" si="28"/>
        <v/>
      </c>
    </row>
    <row r="545">
      <c r="A545" s="35" t="str">
        <f>IF(BPU!$A548="","",BPU!$A548)</f>
        <v/>
      </c>
      <c r="B545" s="44" t="str">
        <f>IF(BPU!$B548="","",BPU!$B548)</f>
        <v/>
      </c>
      <c r="C545" s="35" t="str">
        <f>IF(BPU!$C548="","",BPU!$C548)</f>
        <v/>
      </c>
      <c r="D545" s="44" t="str">
        <f>IF(DQE!$D548="","",DQE!$D548)</f>
        <v/>
      </c>
      <c r="E545" s="37" t="str">
        <f>IF(BPU!$D548="","",BPU!$D548)</f>
        <v/>
      </c>
      <c r="F545" s="35" t="str">
        <f t="shared" si="0"/>
        <v/>
      </c>
      <c r="G545" s="44" t="str">
        <f t="shared" si="1"/>
        <v/>
      </c>
      <c r="H545" s="36" t="n"/>
      <c r="I545" s="23" t="n"/>
      <c r="J545" s="36" t="n"/>
      <c r="K545" s="36" t="n"/>
      <c r="L545" s="44" t="str">
        <f t="shared" si="2"/>
        <v/>
      </c>
      <c r="M545" s="35" t="str">
        <f t="shared" si="3"/>
        <v/>
      </c>
      <c r="N545" s="35" t="str">
        <f t="shared" si="4"/>
        <v/>
      </c>
      <c r="O545" s="35" t="str">
        <f t="shared" si="5"/>
        <v/>
      </c>
      <c r="P545" s="35" t="str">
        <f t="shared" si="6"/>
        <v/>
      </c>
      <c r="Q545" s="35" t="str">
        <f t="shared" si="7"/>
        <v/>
      </c>
      <c r="R545" s="35" t="str">
        <f t="shared" si="8"/>
        <v/>
      </c>
      <c r="S545" s="35" t="str">
        <f t="shared" si="9"/>
        <v/>
      </c>
      <c r="T545" s="35" t="str">
        <f t="shared" si="10"/>
        <v/>
      </c>
      <c r="U545" s="35" t="str">
        <f t="shared" si="11"/>
        <v/>
      </c>
      <c r="V545" s="35" t="str">
        <f t="shared" si="12"/>
        <v/>
      </c>
      <c r="W545" s="77" t="str">
        <f t="shared" si="13"/>
        <v/>
      </c>
      <c r="X545" s="35" t="str">
        <f t="shared" si="14"/>
        <v/>
      </c>
      <c r="Y545" s="35" t="str">
        <f t="shared" si="15"/>
        <v/>
      </c>
      <c r="Z545" s="35" t="str">
        <f t="shared" si="16"/>
        <v/>
      </c>
      <c r="AA545" s="35" t="str">
        <f t="shared" si="17"/>
        <v/>
      </c>
      <c r="AB545" s="77">
        <f t="shared" si="29"/>
        <v>6336</v>
      </c>
      <c r="AC545" s="77">
        <f t="shared" si="30"/>
        <v>0</v>
      </c>
      <c r="AD545" s="77">
        <f t="shared" si="31"/>
        <v>0</v>
      </c>
      <c r="AE545" s="78" t="str">
        <f t="shared" si="18"/>
        <v/>
      </c>
      <c r="AF545" s="35" t="str">
        <f t="shared" si="19"/>
        <v/>
      </c>
      <c r="AG545" s="77" t="str">
        <f t="shared" si="20"/>
        <v/>
      </c>
      <c r="AH545" s="77" t="str">
        <f t="shared" si="21"/>
        <v/>
      </c>
      <c r="AI545" s="35">
        <f t="shared" si="22"/>
        <v>0</v>
      </c>
      <c r="AJ545" s="35">
        <f t="shared" si="23"/>
        <v>0</v>
      </c>
      <c r="AK545" s="35">
        <f t="shared" si="24"/>
        <v>0</v>
      </c>
      <c r="AL545" s="35">
        <f t="shared" si="25"/>
        <v>0</v>
      </c>
      <c r="AM545" s="35" t="n"/>
      <c r="AN545" s="44" t="str">
        <f t="shared" si="26"/>
        <v/>
      </c>
      <c r="AO545" s="44" t="str">
        <f t="shared" si="27"/>
        <v/>
      </c>
      <c r="AP545" s="35" t="str">
        <f>IF('DQE marché-cadre'!$D548="","",'DQE marché-cadre'!$D548)</f>
        <v/>
      </c>
      <c r="AQ545" s="35" t="str">
        <f>IF('DQE marché-cadre'!$E548="","",'DQE marché-cadre'!$E548)</f>
        <v/>
      </c>
      <c r="AR545" s="77" t="str">
        <f>DQE!$F548</f>
        <v/>
      </c>
      <c r="AS545" s="77" t="str">
        <f>BPDE!$G548</f>
        <v/>
      </c>
      <c r="AT545" s="35" t="str">
        <f t="shared" si="28"/>
        <v/>
      </c>
    </row>
    <row r="546">
      <c r="A546" s="35" t="str">
        <f>IF(BPU!$A549="","",BPU!$A549)</f>
        <v/>
      </c>
      <c r="B546" s="44" t="str">
        <f>IF(BPU!$B549="","",BPU!$B549)</f>
        <v/>
      </c>
      <c r="C546" s="35" t="str">
        <f>IF(BPU!$C549="","",BPU!$C549)</f>
        <v/>
      </c>
      <c r="D546" s="44" t="str">
        <f>IF(DQE!$D549="","",DQE!$D549)</f>
        <v/>
      </c>
      <c r="E546" s="37" t="str">
        <f>IF(BPU!$D549="","",BPU!$D549)</f>
        <v/>
      </c>
      <c r="F546" s="35" t="str">
        <f t="shared" si="0"/>
        <v/>
      </c>
      <c r="G546" s="44" t="str">
        <f t="shared" si="1"/>
        <v/>
      </c>
      <c r="H546" s="36" t="n"/>
      <c r="I546" s="23" t="n"/>
      <c r="J546" s="36" t="n"/>
      <c r="K546" s="36" t="n"/>
      <c r="L546" s="44" t="str">
        <f t="shared" si="2"/>
        <v/>
      </c>
      <c r="M546" s="35" t="str">
        <f t="shared" si="3"/>
        <v/>
      </c>
      <c r="N546" s="35" t="str">
        <f t="shared" si="4"/>
        <v/>
      </c>
      <c r="O546" s="35" t="str">
        <f t="shared" si="5"/>
        <v/>
      </c>
      <c r="P546" s="35" t="str">
        <f t="shared" si="6"/>
        <v/>
      </c>
      <c r="Q546" s="35" t="str">
        <f t="shared" si="7"/>
        <v/>
      </c>
      <c r="R546" s="35" t="str">
        <f t="shared" si="8"/>
        <v/>
      </c>
      <c r="S546" s="35" t="str">
        <f t="shared" si="9"/>
        <v/>
      </c>
      <c r="T546" s="35" t="str">
        <f t="shared" si="10"/>
        <v/>
      </c>
      <c r="U546" s="35" t="str">
        <f t="shared" si="11"/>
        <v/>
      </c>
      <c r="V546" s="35" t="str">
        <f t="shared" si="12"/>
        <v/>
      </c>
      <c r="W546" s="77" t="str">
        <f t="shared" si="13"/>
        <v/>
      </c>
      <c r="X546" s="35" t="str">
        <f t="shared" si="14"/>
        <v/>
      </c>
      <c r="Y546" s="35" t="str">
        <f t="shared" si="15"/>
        <v/>
      </c>
      <c r="Z546" s="35" t="str">
        <f t="shared" si="16"/>
        <v/>
      </c>
      <c r="AA546" s="35" t="str">
        <f t="shared" si="17"/>
        <v/>
      </c>
      <c r="AB546" s="77">
        <f t="shared" si="29"/>
        <v>6336</v>
      </c>
      <c r="AC546" s="77">
        <f t="shared" si="30"/>
        <v>0</v>
      </c>
      <c r="AD546" s="77">
        <f t="shared" si="31"/>
        <v>0</v>
      </c>
      <c r="AE546" s="78" t="str">
        <f t="shared" si="18"/>
        <v/>
      </c>
      <c r="AF546" s="35" t="str">
        <f t="shared" si="19"/>
        <v/>
      </c>
      <c r="AG546" s="77" t="str">
        <f t="shared" si="20"/>
        <v/>
      </c>
      <c r="AH546" s="77" t="str">
        <f t="shared" si="21"/>
        <v/>
      </c>
      <c r="AI546" s="35">
        <f t="shared" si="22"/>
        <v>0</v>
      </c>
      <c r="AJ546" s="35">
        <f t="shared" si="23"/>
        <v>0</v>
      </c>
      <c r="AK546" s="35">
        <f t="shared" si="24"/>
        <v>0</v>
      </c>
      <c r="AL546" s="35">
        <f t="shared" si="25"/>
        <v>0</v>
      </c>
      <c r="AM546" s="35" t="n"/>
      <c r="AN546" s="44" t="str">
        <f t="shared" si="26"/>
        <v/>
      </c>
      <c r="AO546" s="44" t="str">
        <f t="shared" si="27"/>
        <v/>
      </c>
      <c r="AP546" s="35" t="str">
        <f>IF('DQE marché-cadre'!$D549="","",'DQE marché-cadre'!$D549)</f>
        <v/>
      </c>
      <c r="AQ546" s="35" t="str">
        <f>IF('DQE marché-cadre'!$E549="","",'DQE marché-cadre'!$E549)</f>
        <v/>
      </c>
      <c r="AR546" s="77" t="str">
        <f>DQE!$F549</f>
        <v/>
      </c>
      <c r="AS546" s="77" t="str">
        <f>BPDE!$G549</f>
        <v/>
      </c>
      <c r="AT546" s="35" t="str">
        <f t="shared" si="28"/>
        <v/>
      </c>
    </row>
    <row r="547">
      <c r="A547" s="35" t="str">
        <f>IF(BPU!$A550="","",BPU!$A550)</f>
        <v/>
      </c>
      <c r="B547" s="44" t="str">
        <f>IF(BPU!$B550="","",BPU!$B550)</f>
        <v/>
      </c>
      <c r="C547" s="35" t="str">
        <f>IF(BPU!$C550="","",BPU!$C550)</f>
        <v/>
      </c>
      <c r="D547" s="44" t="str">
        <f>IF(DQE!$D550="","",DQE!$D550)</f>
        <v/>
      </c>
      <c r="E547" s="37" t="str">
        <f>IF(BPU!$D550="","",BPU!$D550)</f>
        <v/>
      </c>
      <c r="F547" s="35" t="str">
        <f t="shared" si="0"/>
        <v/>
      </c>
      <c r="G547" s="44" t="str">
        <f t="shared" si="1"/>
        <v/>
      </c>
      <c r="H547" s="36" t="n"/>
      <c r="I547" s="23" t="n"/>
      <c r="J547" s="36" t="n"/>
      <c r="K547" s="36" t="n"/>
      <c r="L547" s="44" t="str">
        <f t="shared" si="2"/>
        <v/>
      </c>
      <c r="M547" s="35" t="str">
        <f t="shared" si="3"/>
        <v/>
      </c>
      <c r="N547" s="35" t="str">
        <f t="shared" si="4"/>
        <v/>
      </c>
      <c r="O547" s="35" t="str">
        <f t="shared" si="5"/>
        <v/>
      </c>
      <c r="P547" s="35" t="str">
        <f t="shared" si="6"/>
        <v/>
      </c>
      <c r="Q547" s="35" t="str">
        <f t="shared" si="7"/>
        <v/>
      </c>
      <c r="R547" s="35" t="str">
        <f t="shared" si="8"/>
        <v/>
      </c>
      <c r="S547" s="35" t="str">
        <f t="shared" si="9"/>
        <v/>
      </c>
      <c r="T547" s="35" t="str">
        <f t="shared" si="10"/>
        <v/>
      </c>
      <c r="U547" s="35" t="str">
        <f t="shared" si="11"/>
        <v/>
      </c>
      <c r="V547" s="35" t="str">
        <f t="shared" si="12"/>
        <v/>
      </c>
      <c r="W547" s="77" t="str">
        <f t="shared" si="13"/>
        <v/>
      </c>
      <c r="X547" s="35" t="str">
        <f t="shared" si="14"/>
        <v/>
      </c>
      <c r="Y547" s="35" t="str">
        <f t="shared" si="15"/>
        <v/>
      </c>
      <c r="Z547" s="35" t="str">
        <f t="shared" si="16"/>
        <v/>
      </c>
      <c r="AA547" s="35" t="str">
        <f t="shared" si="17"/>
        <v/>
      </c>
      <c r="AB547" s="77">
        <f t="shared" si="29"/>
        <v>6336</v>
      </c>
      <c r="AC547" s="77">
        <f t="shared" si="30"/>
        <v>0</v>
      </c>
      <c r="AD547" s="77">
        <f t="shared" si="31"/>
        <v>0</v>
      </c>
      <c r="AE547" s="78" t="str">
        <f t="shared" si="18"/>
        <v/>
      </c>
      <c r="AF547" s="35" t="str">
        <f t="shared" si="19"/>
        <v/>
      </c>
      <c r="AG547" s="77" t="str">
        <f t="shared" si="20"/>
        <v/>
      </c>
      <c r="AH547" s="77" t="str">
        <f t="shared" si="21"/>
        <v/>
      </c>
      <c r="AI547" s="35">
        <f t="shared" si="22"/>
        <v>0</v>
      </c>
      <c r="AJ547" s="35">
        <f t="shared" si="23"/>
        <v>0</v>
      </c>
      <c r="AK547" s="35">
        <f t="shared" si="24"/>
        <v>0</v>
      </c>
      <c r="AL547" s="35">
        <f t="shared" si="25"/>
        <v>0</v>
      </c>
      <c r="AM547" s="35" t="n"/>
      <c r="AN547" s="44" t="str">
        <f t="shared" si="26"/>
        <v/>
      </c>
      <c r="AO547" s="44" t="str">
        <f t="shared" si="27"/>
        <v/>
      </c>
      <c r="AP547" s="35" t="str">
        <f>IF('DQE marché-cadre'!$D550="","",'DQE marché-cadre'!$D550)</f>
        <v/>
      </c>
      <c r="AQ547" s="35" t="str">
        <f>IF('DQE marché-cadre'!$E550="","",'DQE marché-cadre'!$E550)</f>
        <v/>
      </c>
      <c r="AR547" s="77" t="str">
        <f>DQE!$F550</f>
        <v/>
      </c>
      <c r="AS547" s="77" t="str">
        <f>BPDE!$G550</f>
        <v/>
      </c>
      <c r="AT547" s="35" t="str">
        <f t="shared" si="28"/>
        <v/>
      </c>
    </row>
    <row r="548">
      <c r="A548" s="35" t="str">
        <f>IF(BPU!$A551="","",BPU!$A551)</f>
        <v/>
      </c>
      <c r="B548" s="44" t="str">
        <f>IF(BPU!$B551="","",BPU!$B551)</f>
        <v/>
      </c>
      <c r="C548" s="35" t="str">
        <f>IF(BPU!$C551="","",BPU!$C551)</f>
        <v/>
      </c>
      <c r="D548" s="44" t="str">
        <f>IF(DQE!$D551="","",DQE!$D551)</f>
        <v/>
      </c>
      <c r="E548" s="37" t="str">
        <f>IF(BPU!$D551="","",BPU!$D551)</f>
        <v/>
      </c>
      <c r="F548" s="35" t="str">
        <f t="shared" si="0"/>
        <v/>
      </c>
      <c r="G548" s="44" t="str">
        <f t="shared" si="1"/>
        <v/>
      </c>
      <c r="H548" s="36" t="n"/>
      <c r="I548" s="23" t="n"/>
      <c r="J548" s="36" t="n"/>
      <c r="K548" s="36" t="n"/>
      <c r="L548" s="44" t="str">
        <f t="shared" si="2"/>
        <v/>
      </c>
      <c r="M548" s="35" t="str">
        <f t="shared" si="3"/>
        <v/>
      </c>
      <c r="N548" s="35" t="str">
        <f t="shared" si="4"/>
        <v/>
      </c>
      <c r="O548" s="35" t="str">
        <f t="shared" si="5"/>
        <v/>
      </c>
      <c r="P548" s="35" t="str">
        <f t="shared" si="6"/>
        <v/>
      </c>
      <c r="Q548" s="35" t="str">
        <f t="shared" si="7"/>
        <v/>
      </c>
      <c r="R548" s="35" t="str">
        <f t="shared" si="8"/>
        <v/>
      </c>
      <c r="S548" s="35" t="str">
        <f t="shared" si="9"/>
        <v/>
      </c>
      <c r="T548" s="35" t="str">
        <f t="shared" si="10"/>
        <v/>
      </c>
      <c r="U548" s="35" t="str">
        <f t="shared" si="11"/>
        <v/>
      </c>
      <c r="V548" s="35" t="str">
        <f t="shared" si="12"/>
        <v/>
      </c>
      <c r="W548" s="77" t="str">
        <f t="shared" si="13"/>
        <v/>
      </c>
      <c r="X548" s="35" t="str">
        <f t="shared" si="14"/>
        <v/>
      </c>
      <c r="Y548" s="35" t="str">
        <f t="shared" si="15"/>
        <v/>
      </c>
      <c r="Z548" s="35" t="str">
        <f t="shared" si="16"/>
        <v/>
      </c>
      <c r="AA548" s="35" t="str">
        <f t="shared" si="17"/>
        <v/>
      </c>
      <c r="AB548" s="77">
        <f t="shared" si="29"/>
        <v>6336</v>
      </c>
      <c r="AC548" s="77">
        <f t="shared" si="30"/>
        <v>0</v>
      </c>
      <c r="AD548" s="77">
        <f t="shared" si="31"/>
        <v>0</v>
      </c>
      <c r="AE548" s="78" t="str">
        <f t="shared" si="18"/>
        <v/>
      </c>
      <c r="AF548" s="35" t="str">
        <f t="shared" si="19"/>
        <v/>
      </c>
      <c r="AG548" s="77" t="str">
        <f t="shared" si="20"/>
        <v/>
      </c>
      <c r="AH548" s="77" t="str">
        <f t="shared" si="21"/>
        <v/>
      </c>
      <c r="AI548" s="35">
        <f t="shared" si="22"/>
        <v>0</v>
      </c>
      <c r="AJ548" s="35">
        <f t="shared" si="23"/>
        <v>0</v>
      </c>
      <c r="AK548" s="35">
        <f t="shared" si="24"/>
        <v>0</v>
      </c>
      <c r="AL548" s="35">
        <f t="shared" si="25"/>
        <v>0</v>
      </c>
      <c r="AM548" s="35" t="n"/>
      <c r="AN548" s="44" t="str">
        <f t="shared" si="26"/>
        <v/>
      </c>
      <c r="AO548" s="44" t="str">
        <f t="shared" si="27"/>
        <v/>
      </c>
      <c r="AP548" s="35" t="str">
        <f>IF('DQE marché-cadre'!$D551="","",'DQE marché-cadre'!$D551)</f>
        <v/>
      </c>
      <c r="AQ548" s="35" t="str">
        <f>IF('DQE marché-cadre'!$E551="","",'DQE marché-cadre'!$E551)</f>
        <v/>
      </c>
      <c r="AR548" s="77" t="str">
        <f>DQE!$F551</f>
        <v/>
      </c>
      <c r="AS548" s="77" t="str">
        <f>BPDE!$G551</f>
        <v/>
      </c>
      <c r="AT548" s="35" t="str">
        <f t="shared" si="28"/>
        <v/>
      </c>
    </row>
    <row r="549">
      <c r="A549" s="35" t="str">
        <f>IF(BPU!$A552="","",BPU!$A552)</f>
        <v/>
      </c>
      <c r="B549" s="44" t="str">
        <f>IF(BPU!$B552="","",BPU!$B552)</f>
        <v/>
      </c>
      <c r="C549" s="35" t="str">
        <f>IF(BPU!$C552="","",BPU!$C552)</f>
        <v/>
      </c>
      <c r="D549" s="44" t="str">
        <f>IF(DQE!$D552="","",DQE!$D552)</f>
        <v/>
      </c>
      <c r="E549" s="37" t="str">
        <f>IF(BPU!$D552="","",BPU!$D552)</f>
        <v/>
      </c>
      <c r="F549" s="35" t="str">
        <f t="shared" si="0"/>
        <v/>
      </c>
      <c r="G549" s="44" t="str">
        <f t="shared" si="1"/>
        <v/>
      </c>
      <c r="H549" s="36" t="n"/>
      <c r="I549" s="23" t="n"/>
      <c r="J549" s="36" t="n"/>
      <c r="K549" s="36" t="n"/>
      <c r="L549" s="44" t="str">
        <f t="shared" si="2"/>
        <v/>
      </c>
      <c r="M549" s="35" t="str">
        <f t="shared" si="3"/>
        <v/>
      </c>
      <c r="N549" s="35" t="str">
        <f t="shared" si="4"/>
        <v/>
      </c>
      <c r="O549" s="35" t="str">
        <f t="shared" si="5"/>
        <v/>
      </c>
      <c r="P549" s="35" t="str">
        <f t="shared" si="6"/>
        <v/>
      </c>
      <c r="Q549" s="35" t="str">
        <f t="shared" si="7"/>
        <v/>
      </c>
      <c r="R549" s="35" t="str">
        <f t="shared" si="8"/>
        <v/>
      </c>
      <c r="S549" s="35" t="str">
        <f t="shared" si="9"/>
        <v/>
      </c>
      <c r="T549" s="35" t="str">
        <f t="shared" si="10"/>
        <v/>
      </c>
      <c r="U549" s="35" t="str">
        <f t="shared" si="11"/>
        <v/>
      </c>
      <c r="V549" s="35" t="str">
        <f t="shared" si="12"/>
        <v/>
      </c>
      <c r="W549" s="77" t="str">
        <f t="shared" si="13"/>
        <v/>
      </c>
      <c r="X549" s="35" t="str">
        <f t="shared" si="14"/>
        <v/>
      </c>
      <c r="Y549" s="35" t="str">
        <f t="shared" si="15"/>
        <v/>
      </c>
      <c r="Z549" s="35" t="str">
        <f t="shared" si="16"/>
        <v/>
      </c>
      <c r="AA549" s="35" t="str">
        <f t="shared" si="17"/>
        <v/>
      </c>
      <c r="AB549" s="77">
        <f t="shared" si="29"/>
        <v>6336</v>
      </c>
      <c r="AC549" s="77">
        <f t="shared" si="30"/>
        <v>0</v>
      </c>
      <c r="AD549" s="77">
        <f t="shared" si="31"/>
        <v>0</v>
      </c>
      <c r="AE549" s="78" t="str">
        <f t="shared" si="18"/>
        <v/>
      </c>
      <c r="AF549" s="35" t="str">
        <f t="shared" si="19"/>
        <v/>
      </c>
      <c r="AG549" s="77" t="str">
        <f t="shared" si="20"/>
        <v/>
      </c>
      <c r="AH549" s="77" t="str">
        <f t="shared" si="21"/>
        <v/>
      </c>
      <c r="AI549" s="35">
        <f t="shared" si="22"/>
        <v>0</v>
      </c>
      <c r="AJ549" s="35">
        <f t="shared" si="23"/>
        <v>0</v>
      </c>
      <c r="AK549" s="35">
        <f t="shared" si="24"/>
        <v>0</v>
      </c>
      <c r="AL549" s="35">
        <f t="shared" si="25"/>
        <v>0</v>
      </c>
      <c r="AM549" s="35" t="n"/>
      <c r="AN549" s="44" t="str">
        <f t="shared" si="26"/>
        <v/>
      </c>
      <c r="AO549" s="44" t="str">
        <f t="shared" si="27"/>
        <v/>
      </c>
      <c r="AP549" s="35" t="str">
        <f>IF('DQE marché-cadre'!$D552="","",'DQE marché-cadre'!$D552)</f>
        <v/>
      </c>
      <c r="AQ549" s="35" t="str">
        <f>IF('DQE marché-cadre'!$E552="","",'DQE marché-cadre'!$E552)</f>
        <v/>
      </c>
      <c r="AR549" s="77" t="str">
        <f>DQE!$F552</f>
        <v/>
      </c>
      <c r="AS549" s="77" t="str">
        <f>BPDE!$G552</f>
        <v/>
      </c>
      <c r="AT549" s="35" t="str">
        <f t="shared" si="28"/>
        <v/>
      </c>
    </row>
    <row r="550">
      <c r="A550" s="35" t="str">
        <f>IF(BPU!$A553="","",BPU!$A553)</f>
        <v/>
      </c>
      <c r="B550" s="44" t="str">
        <f>IF(BPU!$B553="","",BPU!$B553)</f>
        <v/>
      </c>
      <c r="C550" s="35" t="str">
        <f>IF(BPU!$C553="","",BPU!$C553)</f>
        <v/>
      </c>
      <c r="D550" s="44" t="str">
        <f>IF(DQE!$D553="","",DQE!$D553)</f>
        <v/>
      </c>
      <c r="E550" s="37" t="str">
        <f>IF(BPU!$D553="","",BPU!$D553)</f>
        <v/>
      </c>
      <c r="F550" s="35" t="str">
        <f t="shared" si="0"/>
        <v/>
      </c>
      <c r="G550" s="44" t="str">
        <f t="shared" si="1"/>
        <v/>
      </c>
      <c r="H550" s="36" t="n"/>
      <c r="I550" s="23" t="n"/>
      <c r="J550" s="36" t="n"/>
      <c r="K550" s="36" t="n"/>
      <c r="L550" s="44" t="str">
        <f t="shared" si="2"/>
        <v/>
      </c>
      <c r="M550" s="35" t="str">
        <f t="shared" si="3"/>
        <v/>
      </c>
      <c r="N550" s="35" t="str">
        <f t="shared" si="4"/>
        <v/>
      </c>
      <c r="O550" s="35" t="str">
        <f t="shared" si="5"/>
        <v/>
      </c>
      <c r="P550" s="35" t="str">
        <f t="shared" si="6"/>
        <v/>
      </c>
      <c r="Q550" s="35" t="str">
        <f t="shared" si="7"/>
        <v/>
      </c>
      <c r="R550" s="35" t="str">
        <f t="shared" si="8"/>
        <v/>
      </c>
      <c r="S550" s="35" t="str">
        <f t="shared" si="9"/>
        <v/>
      </c>
      <c r="T550" s="35" t="str">
        <f t="shared" si="10"/>
        <v/>
      </c>
      <c r="U550" s="35" t="str">
        <f t="shared" si="11"/>
        <v/>
      </c>
      <c r="V550" s="35" t="str">
        <f t="shared" si="12"/>
        <v/>
      </c>
      <c r="W550" s="77" t="str">
        <f t="shared" si="13"/>
        <v/>
      </c>
      <c r="X550" s="35" t="str">
        <f t="shared" si="14"/>
        <v/>
      </c>
      <c r="Y550" s="35" t="str">
        <f t="shared" si="15"/>
        <v/>
      </c>
      <c r="Z550" s="35" t="str">
        <f t="shared" si="16"/>
        <v/>
      </c>
      <c r="AA550" s="35" t="str">
        <f t="shared" si="17"/>
        <v/>
      </c>
      <c r="AB550" s="77">
        <f t="shared" si="29"/>
        <v>6336</v>
      </c>
      <c r="AC550" s="77">
        <f t="shared" si="30"/>
        <v>0</v>
      </c>
      <c r="AD550" s="77">
        <f t="shared" si="31"/>
        <v>0</v>
      </c>
      <c r="AE550" s="78" t="str">
        <f t="shared" si="18"/>
        <v/>
      </c>
      <c r="AF550" s="35" t="str">
        <f t="shared" si="19"/>
        <v/>
      </c>
      <c r="AG550" s="77" t="str">
        <f t="shared" si="20"/>
        <v/>
      </c>
      <c r="AH550" s="77" t="str">
        <f t="shared" si="21"/>
        <v/>
      </c>
      <c r="AI550" s="35">
        <f t="shared" si="22"/>
        <v>0</v>
      </c>
      <c r="AJ550" s="35">
        <f t="shared" si="23"/>
        <v>0</v>
      </c>
      <c r="AK550" s="35">
        <f t="shared" si="24"/>
        <v>0</v>
      </c>
      <c r="AL550" s="35">
        <f t="shared" si="25"/>
        <v>0</v>
      </c>
      <c r="AM550" s="35" t="n"/>
      <c r="AN550" s="44" t="str">
        <f t="shared" si="26"/>
        <v/>
      </c>
      <c r="AO550" s="44" t="str">
        <f t="shared" si="27"/>
        <v/>
      </c>
      <c r="AP550" s="35" t="str">
        <f>IF('DQE marché-cadre'!$D553="","",'DQE marché-cadre'!$D553)</f>
        <v/>
      </c>
      <c r="AQ550" s="35" t="str">
        <f>IF('DQE marché-cadre'!$E553="","",'DQE marché-cadre'!$E553)</f>
        <v/>
      </c>
      <c r="AR550" s="77" t="str">
        <f>DQE!$F553</f>
        <v/>
      </c>
      <c r="AS550" s="77" t="str">
        <f>BPDE!$G553</f>
        <v/>
      </c>
      <c r="AT550" s="35" t="str">
        <f t="shared" si="28"/>
        <v/>
      </c>
    </row>
    <row r="551">
      <c r="A551" s="35" t="str">
        <f>IF(BPU!$A554="","",BPU!$A554)</f>
        <v/>
      </c>
      <c r="B551" s="44" t="str">
        <f>IF(BPU!$B554="","",BPU!$B554)</f>
        <v/>
      </c>
      <c r="C551" s="35" t="str">
        <f>IF(BPU!$C554="","",BPU!$C554)</f>
        <v/>
      </c>
      <c r="D551" s="44" t="str">
        <f>IF(DQE!$D554="","",DQE!$D554)</f>
        <v/>
      </c>
      <c r="E551" s="37" t="str">
        <f>IF(BPU!$D554="","",BPU!$D554)</f>
        <v/>
      </c>
      <c r="F551" s="35" t="str">
        <f t="shared" si="0"/>
        <v/>
      </c>
      <c r="G551" s="44" t="str">
        <f t="shared" si="1"/>
        <v/>
      </c>
      <c r="H551" s="36" t="n"/>
      <c r="I551" s="23" t="n"/>
      <c r="J551" s="36" t="n"/>
      <c r="K551" s="36" t="n"/>
      <c r="L551" s="44" t="str">
        <f t="shared" si="2"/>
        <v/>
      </c>
      <c r="M551" s="35" t="str">
        <f t="shared" si="3"/>
        <v/>
      </c>
      <c r="N551" s="35" t="str">
        <f t="shared" si="4"/>
        <v/>
      </c>
      <c r="O551" s="35" t="str">
        <f t="shared" si="5"/>
        <v/>
      </c>
      <c r="P551" s="35" t="str">
        <f t="shared" si="6"/>
        <v/>
      </c>
      <c r="Q551" s="35" t="str">
        <f t="shared" si="7"/>
        <v/>
      </c>
      <c r="R551" s="35" t="str">
        <f t="shared" si="8"/>
        <v/>
      </c>
      <c r="S551" s="35" t="str">
        <f t="shared" si="9"/>
        <v/>
      </c>
      <c r="T551" s="35" t="str">
        <f t="shared" si="10"/>
        <v/>
      </c>
      <c r="U551" s="35" t="str">
        <f t="shared" si="11"/>
        <v/>
      </c>
      <c r="V551" s="35" t="str">
        <f t="shared" si="12"/>
        <v/>
      </c>
      <c r="W551" s="77" t="str">
        <f t="shared" si="13"/>
        <v/>
      </c>
      <c r="X551" s="35" t="str">
        <f t="shared" si="14"/>
        <v/>
      </c>
      <c r="Y551" s="35" t="str">
        <f t="shared" si="15"/>
        <v/>
      </c>
      <c r="Z551" s="35" t="str">
        <f t="shared" si="16"/>
        <v/>
      </c>
      <c r="AA551" s="35" t="str">
        <f t="shared" si="17"/>
        <v/>
      </c>
      <c r="AB551" s="77">
        <f t="shared" si="29"/>
        <v>6336</v>
      </c>
      <c r="AC551" s="77">
        <f t="shared" si="30"/>
        <v>0</v>
      </c>
      <c r="AD551" s="77">
        <f t="shared" si="31"/>
        <v>0</v>
      </c>
      <c r="AE551" s="78" t="str">
        <f t="shared" si="18"/>
        <v/>
      </c>
      <c r="AF551" s="35" t="str">
        <f t="shared" si="19"/>
        <v/>
      </c>
      <c r="AG551" s="77" t="str">
        <f t="shared" si="20"/>
        <v/>
      </c>
      <c r="AH551" s="77" t="str">
        <f t="shared" si="21"/>
        <v/>
      </c>
      <c r="AI551" s="35">
        <f t="shared" si="22"/>
        <v>0</v>
      </c>
      <c r="AJ551" s="35">
        <f t="shared" si="23"/>
        <v>0</v>
      </c>
      <c r="AK551" s="35">
        <f t="shared" si="24"/>
        <v>0</v>
      </c>
      <c r="AL551" s="35">
        <f t="shared" si="25"/>
        <v>0</v>
      </c>
      <c r="AM551" s="35" t="n"/>
      <c r="AN551" s="44" t="str">
        <f t="shared" si="26"/>
        <v/>
      </c>
      <c r="AO551" s="44" t="str">
        <f t="shared" si="27"/>
        <v/>
      </c>
      <c r="AP551" s="35" t="str">
        <f>IF('DQE marché-cadre'!$D554="","",'DQE marché-cadre'!$D554)</f>
        <v/>
      </c>
      <c r="AQ551" s="35" t="str">
        <f>IF('DQE marché-cadre'!$E554="","",'DQE marché-cadre'!$E554)</f>
        <v/>
      </c>
      <c r="AR551" s="77" t="str">
        <f>DQE!$F554</f>
        <v/>
      </c>
      <c r="AS551" s="77" t="str">
        <f>BPDE!$G554</f>
        <v/>
      </c>
      <c r="AT551" s="35" t="str">
        <f t="shared" si="28"/>
        <v/>
      </c>
    </row>
    <row r="552">
      <c r="A552" s="35" t="str">
        <f>IF(BPU!$A555="","",BPU!$A555)</f>
        <v/>
      </c>
      <c r="B552" s="44" t="str">
        <f>IF(BPU!$B555="","",BPU!$B555)</f>
        <v/>
      </c>
      <c r="C552" s="35" t="str">
        <f>IF(BPU!$C555="","",BPU!$C555)</f>
        <v/>
      </c>
      <c r="D552" s="44" t="str">
        <f>IF(DQE!$D555="","",DQE!$D555)</f>
        <v/>
      </c>
      <c r="E552" s="37" t="str">
        <f>IF(BPU!$D555="","",BPU!$D555)</f>
        <v/>
      </c>
      <c r="F552" s="35" t="str">
        <f t="shared" si="0"/>
        <v/>
      </c>
      <c r="G552" s="44" t="str">
        <f t="shared" si="1"/>
        <v/>
      </c>
      <c r="H552" s="36" t="n"/>
      <c r="I552" s="23" t="n"/>
      <c r="J552" s="36" t="n"/>
      <c r="K552" s="36" t="n"/>
      <c r="L552" s="44" t="str">
        <f t="shared" si="2"/>
        <v/>
      </c>
      <c r="M552" s="35" t="str">
        <f t="shared" si="3"/>
        <v/>
      </c>
      <c r="N552" s="35" t="str">
        <f t="shared" si="4"/>
        <v/>
      </c>
      <c r="O552" s="35" t="str">
        <f t="shared" si="5"/>
        <v/>
      </c>
      <c r="P552" s="35" t="str">
        <f t="shared" si="6"/>
        <v/>
      </c>
      <c r="Q552" s="35" t="str">
        <f t="shared" si="7"/>
        <v/>
      </c>
      <c r="R552" s="35" t="str">
        <f t="shared" si="8"/>
        <v/>
      </c>
      <c r="S552" s="35" t="str">
        <f t="shared" si="9"/>
        <v/>
      </c>
      <c r="T552" s="35" t="str">
        <f t="shared" si="10"/>
        <v/>
      </c>
      <c r="U552" s="35" t="str">
        <f t="shared" si="11"/>
        <v/>
      </c>
      <c r="V552" s="35" t="str">
        <f t="shared" si="12"/>
        <v/>
      </c>
      <c r="W552" s="77" t="str">
        <f t="shared" si="13"/>
        <v/>
      </c>
      <c r="X552" s="35" t="str">
        <f t="shared" si="14"/>
        <v/>
      </c>
      <c r="Y552" s="35" t="str">
        <f t="shared" si="15"/>
        <v/>
      </c>
      <c r="Z552" s="35" t="str">
        <f t="shared" si="16"/>
        <v/>
      </c>
      <c r="AA552" s="35" t="str">
        <f t="shared" si="17"/>
        <v/>
      </c>
      <c r="AB552" s="77">
        <f t="shared" si="29"/>
        <v>6336</v>
      </c>
      <c r="AC552" s="77">
        <f t="shared" si="30"/>
        <v>0</v>
      </c>
      <c r="AD552" s="77">
        <f t="shared" si="31"/>
        <v>0</v>
      </c>
      <c r="AE552" s="78" t="str">
        <f t="shared" si="18"/>
        <v/>
      </c>
      <c r="AF552" s="35" t="str">
        <f t="shared" si="19"/>
        <v/>
      </c>
      <c r="AG552" s="77" t="str">
        <f t="shared" si="20"/>
        <v/>
      </c>
      <c r="AH552" s="77" t="str">
        <f t="shared" si="21"/>
        <v/>
      </c>
      <c r="AI552" s="35">
        <f t="shared" si="22"/>
        <v>0</v>
      </c>
      <c r="AJ552" s="35">
        <f t="shared" si="23"/>
        <v>0</v>
      </c>
      <c r="AK552" s="35">
        <f t="shared" si="24"/>
        <v>0</v>
      </c>
      <c r="AL552" s="35">
        <f t="shared" si="25"/>
        <v>0</v>
      </c>
      <c r="AM552" s="35" t="n"/>
      <c r="AN552" s="44" t="str">
        <f t="shared" si="26"/>
        <v/>
      </c>
      <c r="AO552" s="44" t="str">
        <f t="shared" si="27"/>
        <v/>
      </c>
      <c r="AP552" s="35" t="str">
        <f>IF('DQE marché-cadre'!$D555="","",'DQE marché-cadre'!$D555)</f>
        <v/>
      </c>
      <c r="AQ552" s="35" t="str">
        <f>IF('DQE marché-cadre'!$E555="","",'DQE marché-cadre'!$E555)</f>
        <v/>
      </c>
      <c r="AR552" s="77" t="str">
        <f>DQE!$F555</f>
        <v/>
      </c>
      <c r="AS552" s="77" t="str">
        <f>BPDE!$G555</f>
        <v/>
      </c>
      <c r="AT552" s="35" t="str">
        <f t="shared" si="28"/>
        <v/>
      </c>
    </row>
    <row r="553">
      <c r="A553" s="35" t="str">
        <f>IF(BPU!$A556="","",BPU!$A556)</f>
        <v/>
      </c>
      <c r="B553" s="44" t="str">
        <f>IF(BPU!$B556="","",BPU!$B556)</f>
        <v/>
      </c>
      <c r="C553" s="35" t="str">
        <f>IF(BPU!$C556="","",BPU!$C556)</f>
        <v/>
      </c>
      <c r="D553" s="44" t="str">
        <f>IF(DQE!$D556="","",DQE!$D556)</f>
        <v/>
      </c>
      <c r="E553" s="37" t="str">
        <f>IF(BPU!$D556="","",BPU!$D556)</f>
        <v/>
      </c>
      <c r="F553" s="35" t="str">
        <f t="shared" si="0"/>
        <v/>
      </c>
      <c r="G553" s="44" t="str">
        <f t="shared" si="1"/>
        <v/>
      </c>
      <c r="H553" s="36" t="n"/>
      <c r="I553" s="23" t="n"/>
      <c r="J553" s="36" t="n"/>
      <c r="K553" s="36" t="n"/>
      <c r="L553" s="44" t="str">
        <f t="shared" si="2"/>
        <v/>
      </c>
      <c r="M553" s="35" t="str">
        <f t="shared" si="3"/>
        <v/>
      </c>
      <c r="N553" s="35" t="str">
        <f t="shared" si="4"/>
        <v/>
      </c>
      <c r="O553" s="35" t="str">
        <f t="shared" si="5"/>
        <v/>
      </c>
      <c r="P553" s="35" t="str">
        <f t="shared" si="6"/>
        <v/>
      </c>
      <c r="Q553" s="35" t="str">
        <f t="shared" si="7"/>
        <v/>
      </c>
      <c r="R553" s="35" t="str">
        <f t="shared" si="8"/>
        <v/>
      </c>
      <c r="S553" s="35" t="str">
        <f t="shared" si="9"/>
        <v/>
      </c>
      <c r="T553" s="35" t="str">
        <f t="shared" si="10"/>
        <v/>
      </c>
      <c r="U553" s="35" t="str">
        <f t="shared" si="11"/>
        <v/>
      </c>
      <c r="V553" s="35" t="str">
        <f t="shared" si="12"/>
        <v/>
      </c>
      <c r="W553" s="77" t="str">
        <f t="shared" si="13"/>
        <v/>
      </c>
      <c r="X553" s="35" t="str">
        <f t="shared" si="14"/>
        <v/>
      </c>
      <c r="Y553" s="35" t="str">
        <f t="shared" si="15"/>
        <v/>
      </c>
      <c r="Z553" s="35" t="str">
        <f t="shared" si="16"/>
        <v/>
      </c>
      <c r="AA553" s="35" t="str">
        <f t="shared" si="17"/>
        <v/>
      </c>
      <c r="AB553" s="77">
        <f t="shared" si="29"/>
        <v>6336</v>
      </c>
      <c r="AC553" s="77">
        <f t="shared" si="30"/>
        <v>0</v>
      </c>
      <c r="AD553" s="77">
        <f t="shared" si="31"/>
        <v>0</v>
      </c>
      <c r="AE553" s="78" t="str">
        <f t="shared" si="18"/>
        <v/>
      </c>
      <c r="AF553" s="35" t="str">
        <f t="shared" si="19"/>
        <v/>
      </c>
      <c r="AG553" s="77" t="str">
        <f t="shared" si="20"/>
        <v/>
      </c>
      <c r="AH553" s="77" t="str">
        <f t="shared" si="21"/>
        <v/>
      </c>
      <c r="AI553" s="35">
        <f t="shared" si="22"/>
        <v>0</v>
      </c>
      <c r="AJ553" s="35">
        <f t="shared" si="23"/>
        <v>0</v>
      </c>
      <c r="AK553" s="35">
        <f t="shared" si="24"/>
        <v>0</v>
      </c>
      <c r="AL553" s="35">
        <f t="shared" si="25"/>
        <v>0</v>
      </c>
      <c r="AM553" s="35" t="n"/>
      <c r="AN553" s="44" t="str">
        <f t="shared" si="26"/>
        <v/>
      </c>
      <c r="AO553" s="44" t="str">
        <f t="shared" si="27"/>
        <v/>
      </c>
      <c r="AP553" s="35" t="str">
        <f>IF('DQE marché-cadre'!$D556="","",'DQE marché-cadre'!$D556)</f>
        <v/>
      </c>
      <c r="AQ553" s="35" t="str">
        <f>IF('DQE marché-cadre'!$E556="","",'DQE marché-cadre'!$E556)</f>
        <v/>
      </c>
      <c r="AR553" s="77" t="str">
        <f>DQE!$F556</f>
        <v/>
      </c>
      <c r="AS553" s="77" t="str">
        <f>BPDE!$G556</f>
        <v/>
      </c>
      <c r="AT553" s="35" t="str">
        <f t="shared" si="28"/>
        <v/>
      </c>
    </row>
    <row r="554">
      <c r="A554" s="35" t="str">
        <f>IF(BPU!$A557="","",BPU!$A557)</f>
        <v/>
      </c>
      <c r="B554" s="44" t="str">
        <f>IF(BPU!$B557="","",BPU!$B557)</f>
        <v/>
      </c>
      <c r="C554" s="35" t="str">
        <f>IF(BPU!$C557="","",BPU!$C557)</f>
        <v/>
      </c>
      <c r="D554" s="44" t="str">
        <f>IF(DQE!$D557="","",DQE!$D557)</f>
        <v/>
      </c>
      <c r="E554" s="37" t="str">
        <f>IF(BPU!$D557="","",BPU!$D557)</f>
        <v/>
      </c>
      <c r="F554" s="35" t="str">
        <f t="shared" si="0"/>
        <v/>
      </c>
      <c r="G554" s="44" t="str">
        <f t="shared" si="1"/>
        <v/>
      </c>
      <c r="H554" s="36" t="n"/>
      <c r="I554" s="23" t="n"/>
      <c r="J554" s="36" t="n"/>
      <c r="K554" s="36" t="n"/>
      <c r="L554" s="44" t="str">
        <f t="shared" si="2"/>
        <v/>
      </c>
      <c r="M554" s="35" t="str">
        <f t="shared" si="3"/>
        <v/>
      </c>
      <c r="N554" s="35" t="str">
        <f t="shared" si="4"/>
        <v/>
      </c>
      <c r="O554" s="35" t="str">
        <f t="shared" si="5"/>
        <v/>
      </c>
      <c r="P554" s="35" t="str">
        <f t="shared" si="6"/>
        <v/>
      </c>
      <c r="Q554" s="35" t="str">
        <f t="shared" si="7"/>
        <v/>
      </c>
      <c r="R554" s="35" t="str">
        <f t="shared" si="8"/>
        <v/>
      </c>
      <c r="S554" s="35" t="str">
        <f t="shared" si="9"/>
        <v/>
      </c>
      <c r="T554" s="35" t="str">
        <f t="shared" si="10"/>
        <v/>
      </c>
      <c r="U554" s="35" t="str">
        <f t="shared" si="11"/>
        <v/>
      </c>
      <c r="V554" s="35" t="str">
        <f t="shared" si="12"/>
        <v/>
      </c>
      <c r="W554" s="77" t="str">
        <f t="shared" si="13"/>
        <v/>
      </c>
      <c r="X554" s="35" t="str">
        <f t="shared" si="14"/>
        <v/>
      </c>
      <c r="Y554" s="35" t="str">
        <f t="shared" si="15"/>
        <v/>
      </c>
      <c r="Z554" s="35" t="str">
        <f t="shared" si="16"/>
        <v/>
      </c>
      <c r="AA554" s="35" t="str">
        <f t="shared" si="17"/>
        <v/>
      </c>
      <c r="AB554" s="77">
        <f t="shared" si="29"/>
        <v>6336</v>
      </c>
      <c r="AC554" s="77">
        <f t="shared" si="30"/>
        <v>0</v>
      </c>
      <c r="AD554" s="77">
        <f t="shared" si="31"/>
        <v>0</v>
      </c>
      <c r="AE554" s="78" t="str">
        <f t="shared" si="18"/>
        <v/>
      </c>
      <c r="AF554" s="35" t="str">
        <f t="shared" si="19"/>
        <v/>
      </c>
      <c r="AG554" s="77" t="str">
        <f t="shared" si="20"/>
        <v/>
      </c>
      <c r="AH554" s="77" t="str">
        <f t="shared" si="21"/>
        <v/>
      </c>
      <c r="AI554" s="35">
        <f t="shared" si="22"/>
        <v>0</v>
      </c>
      <c r="AJ554" s="35">
        <f t="shared" si="23"/>
        <v>0</v>
      </c>
      <c r="AK554" s="35">
        <f t="shared" si="24"/>
        <v>0</v>
      </c>
      <c r="AL554" s="35">
        <f t="shared" si="25"/>
        <v>0</v>
      </c>
      <c r="AM554" s="35" t="n"/>
      <c r="AN554" s="44" t="str">
        <f t="shared" si="26"/>
        <v/>
      </c>
      <c r="AO554" s="44" t="str">
        <f t="shared" si="27"/>
        <v/>
      </c>
      <c r="AP554" s="35" t="str">
        <f>IF('DQE marché-cadre'!$D557="","",'DQE marché-cadre'!$D557)</f>
        <v/>
      </c>
      <c r="AQ554" s="35" t="str">
        <f>IF('DQE marché-cadre'!$E557="","",'DQE marché-cadre'!$E557)</f>
        <v/>
      </c>
      <c r="AR554" s="77" t="str">
        <f>DQE!$F557</f>
        <v/>
      </c>
      <c r="AS554" s="77" t="str">
        <f>BPDE!$G557</f>
        <v/>
      </c>
      <c r="AT554" s="35" t="str">
        <f t="shared" si="28"/>
        <v/>
      </c>
    </row>
    <row r="555">
      <c r="A555" s="35" t="str">
        <f>IF(BPU!$A558="","",BPU!$A558)</f>
        <v/>
      </c>
      <c r="B555" s="44" t="str">
        <f>IF(BPU!$B558="","",BPU!$B558)</f>
        <v/>
      </c>
      <c r="C555" s="35" t="str">
        <f>IF(BPU!$C558="","",BPU!$C558)</f>
        <v/>
      </c>
      <c r="D555" s="44" t="str">
        <f>IF(DQE!$D558="","",DQE!$D558)</f>
        <v/>
      </c>
      <c r="E555" s="37" t="str">
        <f>IF(BPU!$D558="","",BPU!$D558)</f>
        <v/>
      </c>
      <c r="F555" s="35" t="str">
        <f t="shared" si="0"/>
        <v/>
      </c>
      <c r="G555" s="44" t="str">
        <f t="shared" si="1"/>
        <v/>
      </c>
      <c r="H555" s="36" t="n"/>
      <c r="I555" s="23" t="n"/>
      <c r="J555" s="36" t="n"/>
      <c r="K555" s="36" t="n"/>
      <c r="L555" s="44" t="str">
        <f t="shared" si="2"/>
        <v/>
      </c>
      <c r="M555" s="35" t="str">
        <f t="shared" si="3"/>
        <v/>
      </c>
      <c r="N555" s="35" t="str">
        <f t="shared" si="4"/>
        <v/>
      </c>
      <c r="O555" s="35" t="str">
        <f t="shared" si="5"/>
        <v/>
      </c>
      <c r="P555" s="35" t="str">
        <f t="shared" si="6"/>
        <v/>
      </c>
      <c r="Q555" s="35" t="str">
        <f t="shared" si="7"/>
        <v/>
      </c>
      <c r="R555" s="35" t="str">
        <f t="shared" si="8"/>
        <v/>
      </c>
      <c r="S555" s="35" t="str">
        <f t="shared" si="9"/>
        <v/>
      </c>
      <c r="T555" s="35" t="str">
        <f t="shared" si="10"/>
        <v/>
      </c>
      <c r="U555" s="35" t="str">
        <f t="shared" si="11"/>
        <v/>
      </c>
      <c r="V555" s="35" t="str">
        <f t="shared" si="12"/>
        <v/>
      </c>
      <c r="W555" s="77" t="str">
        <f t="shared" si="13"/>
        <v/>
      </c>
      <c r="X555" s="35" t="str">
        <f t="shared" si="14"/>
        <v/>
      </c>
      <c r="Y555" s="35" t="str">
        <f t="shared" si="15"/>
        <v/>
      </c>
      <c r="Z555" s="35" t="str">
        <f t="shared" si="16"/>
        <v/>
      </c>
      <c r="AA555" s="35" t="str">
        <f t="shared" si="17"/>
        <v/>
      </c>
      <c r="AB555" s="77">
        <f t="shared" si="29"/>
        <v>6336</v>
      </c>
      <c r="AC555" s="77">
        <f t="shared" si="30"/>
        <v>0</v>
      </c>
      <c r="AD555" s="77">
        <f t="shared" si="31"/>
        <v>0</v>
      </c>
      <c r="AE555" s="78" t="str">
        <f t="shared" si="18"/>
        <v/>
      </c>
      <c r="AF555" s="35" t="str">
        <f t="shared" si="19"/>
        <v/>
      </c>
      <c r="AG555" s="77" t="str">
        <f t="shared" si="20"/>
        <v/>
      </c>
      <c r="AH555" s="77" t="str">
        <f t="shared" si="21"/>
        <v/>
      </c>
      <c r="AI555" s="35">
        <f t="shared" si="22"/>
        <v>0</v>
      </c>
      <c r="AJ555" s="35">
        <f t="shared" si="23"/>
        <v>0</v>
      </c>
      <c r="AK555" s="35">
        <f t="shared" si="24"/>
        <v>0</v>
      </c>
      <c r="AL555" s="35">
        <f t="shared" si="25"/>
        <v>0</v>
      </c>
      <c r="AM555" s="35" t="n"/>
      <c r="AN555" s="44" t="str">
        <f t="shared" si="26"/>
        <v/>
      </c>
      <c r="AO555" s="44" t="str">
        <f t="shared" si="27"/>
        <v/>
      </c>
      <c r="AP555" s="35" t="str">
        <f>IF('DQE marché-cadre'!$D558="","",'DQE marché-cadre'!$D558)</f>
        <v/>
      </c>
      <c r="AQ555" s="35" t="str">
        <f>IF('DQE marché-cadre'!$E558="","",'DQE marché-cadre'!$E558)</f>
        <v/>
      </c>
      <c r="AR555" s="77" t="str">
        <f>DQE!$F558</f>
        <v/>
      </c>
      <c r="AS555" s="77" t="str">
        <f>BPDE!$G558</f>
        <v/>
      </c>
      <c r="AT555" s="35" t="str">
        <f t="shared" si="28"/>
        <v/>
      </c>
    </row>
    <row r="556">
      <c r="A556" s="35" t="str">
        <f>IF(BPU!$A559="","",BPU!$A559)</f>
        <v/>
      </c>
      <c r="B556" s="44" t="str">
        <f>IF(BPU!$B559="","",BPU!$B559)</f>
        <v/>
      </c>
      <c r="C556" s="35" t="str">
        <f>IF(BPU!$C559="","",BPU!$C559)</f>
        <v/>
      </c>
      <c r="D556" s="44" t="str">
        <f>IF(DQE!$D559="","",DQE!$D559)</f>
        <v/>
      </c>
      <c r="E556" s="37" t="str">
        <f>IF(BPU!$D559="","",BPU!$D559)</f>
        <v/>
      </c>
      <c r="F556" s="35" t="str">
        <f t="shared" si="0"/>
        <v/>
      </c>
      <c r="G556" s="44" t="str">
        <f t="shared" si="1"/>
        <v/>
      </c>
      <c r="H556" s="36" t="n"/>
      <c r="I556" s="23" t="n"/>
      <c r="J556" s="36" t="n"/>
      <c r="K556" s="36" t="n"/>
      <c r="L556" s="44" t="str">
        <f t="shared" si="2"/>
        <v/>
      </c>
      <c r="M556" s="35" t="str">
        <f t="shared" si="3"/>
        <v/>
      </c>
      <c r="N556" s="35" t="str">
        <f t="shared" si="4"/>
        <v/>
      </c>
      <c r="O556" s="35" t="str">
        <f t="shared" si="5"/>
        <v/>
      </c>
      <c r="P556" s="35" t="str">
        <f t="shared" si="6"/>
        <v/>
      </c>
      <c r="Q556" s="35" t="str">
        <f t="shared" si="7"/>
        <v/>
      </c>
      <c r="R556" s="35" t="str">
        <f t="shared" si="8"/>
        <v/>
      </c>
      <c r="S556" s="35" t="str">
        <f t="shared" si="9"/>
        <v/>
      </c>
      <c r="T556" s="35" t="str">
        <f t="shared" si="10"/>
        <v/>
      </c>
      <c r="U556" s="35" t="str">
        <f t="shared" si="11"/>
        <v/>
      </c>
      <c r="V556" s="35" t="str">
        <f t="shared" si="12"/>
        <v/>
      </c>
      <c r="W556" s="77" t="str">
        <f t="shared" si="13"/>
        <v/>
      </c>
      <c r="X556" s="35" t="str">
        <f t="shared" si="14"/>
        <v/>
      </c>
      <c r="Y556" s="35" t="str">
        <f t="shared" si="15"/>
        <v/>
      </c>
      <c r="Z556" s="35" t="str">
        <f t="shared" si="16"/>
        <v/>
      </c>
      <c r="AA556" s="35" t="str">
        <f t="shared" si="17"/>
        <v/>
      </c>
      <c r="AB556" s="77">
        <f t="shared" si="29"/>
        <v>6336</v>
      </c>
      <c r="AC556" s="77">
        <f t="shared" si="30"/>
        <v>0</v>
      </c>
      <c r="AD556" s="77">
        <f t="shared" si="31"/>
        <v>0</v>
      </c>
      <c r="AE556" s="78" t="str">
        <f t="shared" si="18"/>
        <v/>
      </c>
      <c r="AF556" s="35" t="str">
        <f t="shared" si="19"/>
        <v/>
      </c>
      <c r="AG556" s="77" t="str">
        <f t="shared" si="20"/>
        <v/>
      </c>
      <c r="AH556" s="77" t="str">
        <f t="shared" si="21"/>
        <v/>
      </c>
      <c r="AI556" s="35">
        <f t="shared" si="22"/>
        <v>0</v>
      </c>
      <c r="AJ556" s="35">
        <f t="shared" si="23"/>
        <v>0</v>
      </c>
      <c r="AK556" s="35">
        <f t="shared" si="24"/>
        <v>0</v>
      </c>
      <c r="AL556" s="35">
        <f t="shared" si="25"/>
        <v>0</v>
      </c>
      <c r="AM556" s="35" t="n"/>
      <c r="AN556" s="44" t="str">
        <f t="shared" si="26"/>
        <v/>
      </c>
      <c r="AO556" s="44" t="str">
        <f t="shared" si="27"/>
        <v/>
      </c>
      <c r="AP556" s="35" t="str">
        <f>IF('DQE marché-cadre'!$D559="","",'DQE marché-cadre'!$D559)</f>
        <v/>
      </c>
      <c r="AQ556" s="35" t="str">
        <f>IF('DQE marché-cadre'!$E559="","",'DQE marché-cadre'!$E559)</f>
        <v/>
      </c>
      <c r="AR556" s="77" t="str">
        <f>DQE!$F559</f>
        <v/>
      </c>
      <c r="AS556" s="77" t="str">
        <f>BPDE!$G559</f>
        <v/>
      </c>
      <c r="AT556" s="35" t="str">
        <f t="shared" si="28"/>
        <v/>
      </c>
    </row>
    <row r="557">
      <c r="A557" s="35" t="str">
        <f>IF(BPU!$A560="","",BPU!$A560)</f>
        <v/>
      </c>
      <c r="B557" s="44" t="str">
        <f>IF(BPU!$B560="","",BPU!$B560)</f>
        <v/>
      </c>
      <c r="C557" s="35" t="str">
        <f>IF(BPU!$C560="","",BPU!$C560)</f>
        <v/>
      </c>
      <c r="D557" s="44" t="str">
        <f>IF(DQE!$D560="","",DQE!$D560)</f>
        <v/>
      </c>
      <c r="E557" s="37" t="str">
        <f>IF(BPU!$D560="","",BPU!$D560)</f>
        <v/>
      </c>
      <c r="F557" s="35" t="str">
        <f t="shared" si="0"/>
        <v/>
      </c>
      <c r="G557" s="44" t="str">
        <f t="shared" si="1"/>
        <v/>
      </c>
      <c r="H557" s="36" t="n"/>
      <c r="I557" s="23" t="n"/>
      <c r="J557" s="36" t="n"/>
      <c r="K557" s="36" t="n"/>
      <c r="L557" s="44" t="str">
        <f t="shared" si="2"/>
        <v/>
      </c>
      <c r="M557" s="35" t="str">
        <f t="shared" si="3"/>
        <v/>
      </c>
      <c r="N557" s="35" t="str">
        <f t="shared" si="4"/>
        <v/>
      </c>
      <c r="O557" s="35" t="str">
        <f t="shared" si="5"/>
        <v/>
      </c>
      <c r="P557" s="35" t="str">
        <f t="shared" si="6"/>
        <v/>
      </c>
      <c r="Q557" s="35" t="str">
        <f t="shared" si="7"/>
        <v/>
      </c>
      <c r="R557" s="35" t="str">
        <f t="shared" si="8"/>
        <v/>
      </c>
      <c r="S557" s="35" t="str">
        <f t="shared" si="9"/>
        <v/>
      </c>
      <c r="T557" s="35" t="str">
        <f t="shared" si="10"/>
        <v/>
      </c>
      <c r="U557" s="35" t="str">
        <f t="shared" si="11"/>
        <v/>
      </c>
      <c r="V557" s="35" t="str">
        <f t="shared" si="12"/>
        <v/>
      </c>
      <c r="W557" s="77" t="str">
        <f t="shared" si="13"/>
        <v/>
      </c>
      <c r="X557" s="35" t="str">
        <f t="shared" si="14"/>
        <v/>
      </c>
      <c r="Y557" s="35" t="str">
        <f t="shared" si="15"/>
        <v/>
      </c>
      <c r="Z557" s="35" t="str">
        <f t="shared" si="16"/>
        <v/>
      </c>
      <c r="AA557" s="35" t="str">
        <f t="shared" si="17"/>
        <v/>
      </c>
      <c r="AB557" s="77">
        <f t="shared" si="29"/>
        <v>6336</v>
      </c>
      <c r="AC557" s="77">
        <f t="shared" si="30"/>
        <v>0</v>
      </c>
      <c r="AD557" s="77">
        <f t="shared" si="31"/>
        <v>0</v>
      </c>
      <c r="AE557" s="78" t="str">
        <f t="shared" si="18"/>
        <v/>
      </c>
      <c r="AF557" s="35" t="str">
        <f t="shared" si="19"/>
        <v/>
      </c>
      <c r="AG557" s="77" t="str">
        <f t="shared" si="20"/>
        <v/>
      </c>
      <c r="AH557" s="77" t="str">
        <f t="shared" si="21"/>
        <v/>
      </c>
      <c r="AI557" s="35">
        <f t="shared" si="22"/>
        <v>0</v>
      </c>
      <c r="AJ557" s="35">
        <f t="shared" si="23"/>
        <v>0</v>
      </c>
      <c r="AK557" s="35">
        <f t="shared" si="24"/>
        <v>0</v>
      </c>
      <c r="AL557" s="35">
        <f t="shared" si="25"/>
        <v>0</v>
      </c>
      <c r="AM557" s="35" t="n"/>
      <c r="AN557" s="44" t="str">
        <f t="shared" si="26"/>
        <v/>
      </c>
      <c r="AO557" s="44" t="str">
        <f t="shared" si="27"/>
        <v/>
      </c>
      <c r="AP557" s="35" t="str">
        <f>IF('DQE marché-cadre'!$D560="","",'DQE marché-cadre'!$D560)</f>
        <v/>
      </c>
      <c r="AQ557" s="35" t="str">
        <f>IF('DQE marché-cadre'!$E560="","",'DQE marché-cadre'!$E560)</f>
        <v/>
      </c>
      <c r="AR557" s="77" t="str">
        <f>DQE!$F560</f>
        <v/>
      </c>
      <c r="AS557" s="77" t="str">
        <f>BPDE!$G560</f>
        <v/>
      </c>
      <c r="AT557" s="35" t="str">
        <f t="shared" si="28"/>
        <v/>
      </c>
    </row>
    <row r="558">
      <c r="A558" s="35" t="str">
        <f>IF(BPU!$A561="","",BPU!$A561)</f>
        <v/>
      </c>
      <c r="B558" s="44" t="str">
        <f>IF(BPU!$B561="","",BPU!$B561)</f>
        <v/>
      </c>
      <c r="C558" s="35" t="str">
        <f>IF(BPU!$C561="","",BPU!$C561)</f>
        <v/>
      </c>
      <c r="D558" s="44" t="str">
        <f>IF(DQE!$D561="","",DQE!$D561)</f>
        <v/>
      </c>
      <c r="E558" s="37" t="str">
        <f>IF(BPU!$D561="","",BPU!$D561)</f>
        <v/>
      </c>
      <c r="F558" s="35" t="str">
        <f t="shared" si="0"/>
        <v/>
      </c>
      <c r="G558" s="44" t="str">
        <f t="shared" si="1"/>
        <v/>
      </c>
      <c r="H558" s="36" t="n"/>
      <c r="I558" s="23" t="n"/>
      <c r="J558" s="36" t="n"/>
      <c r="K558" s="36" t="n"/>
      <c r="L558" s="44" t="str">
        <f t="shared" si="2"/>
        <v/>
      </c>
      <c r="M558" s="35" t="str">
        <f t="shared" si="3"/>
        <v/>
      </c>
      <c r="N558" s="35" t="str">
        <f t="shared" si="4"/>
        <v/>
      </c>
      <c r="O558" s="35" t="str">
        <f t="shared" si="5"/>
        <v/>
      </c>
      <c r="P558" s="35" t="str">
        <f t="shared" si="6"/>
        <v/>
      </c>
      <c r="Q558" s="35" t="str">
        <f t="shared" si="7"/>
        <v/>
      </c>
      <c r="R558" s="35" t="str">
        <f t="shared" si="8"/>
        <v/>
      </c>
      <c r="S558" s="35" t="str">
        <f t="shared" si="9"/>
        <v/>
      </c>
      <c r="T558" s="35" t="str">
        <f t="shared" si="10"/>
        <v/>
      </c>
      <c r="U558" s="35" t="str">
        <f t="shared" si="11"/>
        <v/>
      </c>
      <c r="V558" s="35" t="str">
        <f t="shared" si="12"/>
        <v/>
      </c>
      <c r="W558" s="77" t="str">
        <f t="shared" si="13"/>
        <v/>
      </c>
      <c r="X558" s="35" t="str">
        <f t="shared" si="14"/>
        <v/>
      </c>
      <c r="Y558" s="35" t="str">
        <f t="shared" si="15"/>
        <v/>
      </c>
      <c r="Z558" s="35" t="str">
        <f t="shared" si="16"/>
        <v/>
      </c>
      <c r="AA558" s="35" t="str">
        <f t="shared" si="17"/>
        <v/>
      </c>
      <c r="AB558" s="77">
        <f t="shared" si="29"/>
        <v>6336</v>
      </c>
      <c r="AC558" s="77">
        <f t="shared" si="30"/>
        <v>0</v>
      </c>
      <c r="AD558" s="77">
        <f t="shared" si="31"/>
        <v>0</v>
      </c>
      <c r="AE558" s="78" t="str">
        <f t="shared" si="18"/>
        <v/>
      </c>
      <c r="AF558" s="35" t="str">
        <f t="shared" si="19"/>
        <v/>
      </c>
      <c r="AG558" s="77" t="str">
        <f t="shared" si="20"/>
        <v/>
      </c>
      <c r="AH558" s="77" t="str">
        <f t="shared" si="21"/>
        <v/>
      </c>
      <c r="AI558" s="35">
        <f t="shared" si="22"/>
        <v>0</v>
      </c>
      <c r="AJ558" s="35">
        <f t="shared" si="23"/>
        <v>0</v>
      </c>
      <c r="AK558" s="35">
        <f t="shared" si="24"/>
        <v>0</v>
      </c>
      <c r="AL558" s="35">
        <f t="shared" si="25"/>
        <v>0</v>
      </c>
      <c r="AM558" s="35" t="n"/>
      <c r="AN558" s="44" t="str">
        <f t="shared" si="26"/>
        <v/>
      </c>
      <c r="AO558" s="44" t="str">
        <f t="shared" si="27"/>
        <v/>
      </c>
      <c r="AP558" s="35" t="str">
        <f>IF('DQE marché-cadre'!$D561="","",'DQE marché-cadre'!$D561)</f>
        <v/>
      </c>
      <c r="AQ558" s="35" t="str">
        <f>IF('DQE marché-cadre'!$E561="","",'DQE marché-cadre'!$E561)</f>
        <v/>
      </c>
      <c r="AR558" s="77" t="str">
        <f>DQE!$F561</f>
        <v/>
      </c>
      <c r="AS558" s="77" t="str">
        <f>BPDE!$G561</f>
        <v/>
      </c>
      <c r="AT558" s="35" t="str">
        <f t="shared" si="28"/>
        <v/>
      </c>
    </row>
    <row r="559">
      <c r="A559" s="35" t="str">
        <f>IF(BPU!$A562="","",BPU!$A562)</f>
        <v/>
      </c>
      <c r="B559" s="44" t="str">
        <f>IF(BPU!$B562="","",BPU!$B562)</f>
        <v/>
      </c>
      <c r="C559" s="35" t="str">
        <f>IF(BPU!$C562="","",BPU!$C562)</f>
        <v/>
      </c>
      <c r="D559" s="44" t="str">
        <f>IF(DQE!$D562="","",DQE!$D562)</f>
        <v/>
      </c>
      <c r="E559" s="37" t="str">
        <f>IF(BPU!$D562="","",BPU!$D562)</f>
        <v/>
      </c>
      <c r="F559" s="35" t="str">
        <f t="shared" si="0"/>
        <v/>
      </c>
      <c r="G559" s="44" t="str">
        <f t="shared" si="1"/>
        <v/>
      </c>
      <c r="H559" s="36" t="n"/>
      <c r="I559" s="23" t="n"/>
      <c r="J559" s="36" t="n"/>
      <c r="K559" s="36" t="n"/>
      <c r="L559" s="44" t="str">
        <f t="shared" si="2"/>
        <v/>
      </c>
      <c r="M559" s="35" t="str">
        <f t="shared" si="3"/>
        <v/>
      </c>
      <c r="N559" s="35" t="str">
        <f t="shared" si="4"/>
        <v/>
      </c>
      <c r="O559" s="35" t="str">
        <f t="shared" si="5"/>
        <v/>
      </c>
      <c r="P559" s="35" t="str">
        <f t="shared" si="6"/>
        <v/>
      </c>
      <c r="Q559" s="35" t="str">
        <f t="shared" si="7"/>
        <v/>
      </c>
      <c r="R559" s="35" t="str">
        <f t="shared" si="8"/>
        <v/>
      </c>
      <c r="S559" s="35" t="str">
        <f t="shared" si="9"/>
        <v/>
      </c>
      <c r="T559" s="35" t="str">
        <f t="shared" si="10"/>
        <v/>
      </c>
      <c r="U559" s="35" t="str">
        <f t="shared" si="11"/>
        <v/>
      </c>
      <c r="V559" s="35" t="str">
        <f t="shared" si="12"/>
        <v/>
      </c>
      <c r="W559" s="77" t="str">
        <f t="shared" si="13"/>
        <v/>
      </c>
      <c r="X559" s="35" t="str">
        <f t="shared" si="14"/>
        <v/>
      </c>
      <c r="Y559" s="35" t="str">
        <f t="shared" si="15"/>
        <v/>
      </c>
      <c r="Z559" s="35" t="str">
        <f t="shared" si="16"/>
        <v/>
      </c>
      <c r="AA559" s="35" t="str">
        <f t="shared" si="17"/>
        <v/>
      </c>
      <c r="AB559" s="77">
        <f t="shared" si="29"/>
        <v>6336</v>
      </c>
      <c r="AC559" s="77">
        <f t="shared" si="30"/>
        <v>0</v>
      </c>
      <c r="AD559" s="77">
        <f t="shared" si="31"/>
        <v>0</v>
      </c>
      <c r="AE559" s="78" t="str">
        <f t="shared" si="18"/>
        <v/>
      </c>
      <c r="AF559" s="35" t="str">
        <f t="shared" si="19"/>
        <v/>
      </c>
      <c r="AG559" s="77" t="str">
        <f t="shared" si="20"/>
        <v/>
      </c>
      <c r="AH559" s="77" t="str">
        <f t="shared" si="21"/>
        <v/>
      </c>
      <c r="AI559" s="35">
        <f t="shared" si="22"/>
        <v>0</v>
      </c>
      <c r="AJ559" s="35">
        <f t="shared" si="23"/>
        <v>0</v>
      </c>
      <c r="AK559" s="35">
        <f t="shared" si="24"/>
        <v>0</v>
      </c>
      <c r="AL559" s="35">
        <f t="shared" si="25"/>
        <v>0</v>
      </c>
      <c r="AM559" s="35" t="n"/>
      <c r="AN559" s="44" t="str">
        <f t="shared" si="26"/>
        <v/>
      </c>
      <c r="AO559" s="44" t="str">
        <f t="shared" si="27"/>
        <v/>
      </c>
      <c r="AP559" s="35" t="str">
        <f>IF('DQE marché-cadre'!$D562="","",'DQE marché-cadre'!$D562)</f>
        <v/>
      </c>
      <c r="AQ559" s="35" t="str">
        <f>IF('DQE marché-cadre'!$E562="","",'DQE marché-cadre'!$E562)</f>
        <v/>
      </c>
      <c r="AR559" s="77" t="str">
        <f>DQE!$F562</f>
        <v/>
      </c>
      <c r="AS559" s="77" t="str">
        <f>BPDE!$G562</f>
        <v/>
      </c>
      <c r="AT559" s="35" t="str">
        <f t="shared" si="28"/>
        <v/>
      </c>
    </row>
    <row r="560">
      <c r="A560" s="35" t="str">
        <f>IF(BPU!$A563="","",BPU!$A563)</f>
        <v/>
      </c>
      <c r="B560" s="44" t="str">
        <f>IF(BPU!$B563="","",BPU!$B563)</f>
        <v/>
      </c>
      <c r="C560" s="35" t="str">
        <f>IF(BPU!$C563="","",BPU!$C563)</f>
        <v/>
      </c>
      <c r="D560" s="44" t="str">
        <f>IF(DQE!$D563="","",DQE!$D563)</f>
        <v/>
      </c>
      <c r="E560" s="37" t="str">
        <f>IF(BPU!$D563="","",BPU!$D563)</f>
        <v/>
      </c>
      <c r="F560" s="35" t="str">
        <f t="shared" si="0"/>
        <v/>
      </c>
      <c r="G560" s="44" t="str">
        <f t="shared" si="1"/>
        <v/>
      </c>
      <c r="H560" s="36" t="n"/>
      <c r="I560" s="23" t="n"/>
      <c r="J560" s="36" t="n"/>
      <c r="K560" s="36" t="n"/>
      <c r="L560" s="44" t="str">
        <f t="shared" si="2"/>
        <v/>
      </c>
      <c r="M560" s="35" t="str">
        <f t="shared" si="3"/>
        <v/>
      </c>
      <c r="N560" s="35" t="str">
        <f t="shared" si="4"/>
        <v/>
      </c>
      <c r="O560" s="35" t="str">
        <f t="shared" si="5"/>
        <v/>
      </c>
      <c r="P560" s="35" t="str">
        <f t="shared" si="6"/>
        <v/>
      </c>
      <c r="Q560" s="35" t="str">
        <f t="shared" si="7"/>
        <v/>
      </c>
      <c r="R560" s="35" t="str">
        <f t="shared" si="8"/>
        <v/>
      </c>
      <c r="S560" s="35" t="str">
        <f t="shared" si="9"/>
        <v/>
      </c>
      <c r="T560" s="35" t="str">
        <f t="shared" si="10"/>
        <v/>
      </c>
      <c r="U560" s="35" t="str">
        <f t="shared" si="11"/>
        <v/>
      </c>
      <c r="V560" s="35" t="str">
        <f t="shared" si="12"/>
        <v/>
      </c>
      <c r="W560" s="77" t="str">
        <f t="shared" si="13"/>
        <v/>
      </c>
      <c r="X560" s="35" t="str">
        <f t="shared" si="14"/>
        <v/>
      </c>
      <c r="Y560" s="35" t="str">
        <f t="shared" si="15"/>
        <v/>
      </c>
      <c r="Z560" s="35" t="str">
        <f t="shared" si="16"/>
        <v/>
      </c>
      <c r="AA560" s="35" t="str">
        <f t="shared" si="17"/>
        <v/>
      </c>
      <c r="AB560" s="77">
        <f t="shared" si="29"/>
        <v>6336</v>
      </c>
      <c r="AC560" s="77">
        <f t="shared" si="30"/>
        <v>0</v>
      </c>
      <c r="AD560" s="77">
        <f t="shared" si="31"/>
        <v>0</v>
      </c>
      <c r="AE560" s="78" t="str">
        <f t="shared" si="18"/>
        <v/>
      </c>
      <c r="AF560" s="35" t="str">
        <f t="shared" si="19"/>
        <v/>
      </c>
      <c r="AG560" s="77" t="str">
        <f t="shared" si="20"/>
        <v/>
      </c>
      <c r="AH560" s="77" t="str">
        <f t="shared" si="21"/>
        <v/>
      </c>
      <c r="AI560" s="35">
        <f t="shared" si="22"/>
        <v>0</v>
      </c>
      <c r="AJ560" s="35">
        <f t="shared" si="23"/>
        <v>0</v>
      </c>
      <c r="AK560" s="35">
        <f t="shared" si="24"/>
        <v>0</v>
      </c>
      <c r="AL560" s="35">
        <f t="shared" si="25"/>
        <v>0</v>
      </c>
      <c r="AM560" s="35" t="n"/>
      <c r="AN560" s="44" t="str">
        <f t="shared" si="26"/>
        <v/>
      </c>
      <c r="AO560" s="44" t="str">
        <f t="shared" si="27"/>
        <v/>
      </c>
      <c r="AP560" s="35" t="str">
        <f>IF('DQE marché-cadre'!$D563="","",'DQE marché-cadre'!$D563)</f>
        <v/>
      </c>
      <c r="AQ560" s="35" t="str">
        <f>IF('DQE marché-cadre'!$E563="","",'DQE marché-cadre'!$E563)</f>
        <v/>
      </c>
      <c r="AR560" s="77" t="str">
        <f>DQE!$F563</f>
        <v/>
      </c>
      <c r="AS560" s="77" t="str">
        <f>BPDE!$G563</f>
        <v/>
      </c>
      <c r="AT560" s="35" t="str">
        <f t="shared" si="28"/>
        <v/>
      </c>
    </row>
    <row r="561">
      <c r="A561" s="35" t="str">
        <f>IF(BPU!$A564="","",BPU!$A564)</f>
        <v/>
      </c>
      <c r="B561" s="44" t="str">
        <f>IF(BPU!$B564="","",BPU!$B564)</f>
        <v/>
      </c>
      <c r="C561" s="35" t="str">
        <f>IF(BPU!$C564="","",BPU!$C564)</f>
        <v/>
      </c>
      <c r="D561" s="44" t="str">
        <f>IF(DQE!$D564="","",DQE!$D564)</f>
        <v/>
      </c>
      <c r="E561" s="37" t="str">
        <f>IF(BPU!$D564="","",BPU!$D564)</f>
        <v/>
      </c>
      <c r="F561" s="35" t="str">
        <f t="shared" si="0"/>
        <v/>
      </c>
      <c r="G561" s="44" t="str">
        <f t="shared" si="1"/>
        <v/>
      </c>
      <c r="H561" s="36" t="n"/>
      <c r="I561" s="23" t="n"/>
      <c r="J561" s="36" t="n"/>
      <c r="K561" s="36" t="n"/>
      <c r="L561" s="44" t="str">
        <f t="shared" si="2"/>
        <v/>
      </c>
      <c r="M561" s="35" t="str">
        <f t="shared" si="3"/>
        <v/>
      </c>
      <c r="N561" s="35" t="str">
        <f t="shared" si="4"/>
        <v/>
      </c>
      <c r="O561" s="35" t="str">
        <f t="shared" si="5"/>
        <v/>
      </c>
      <c r="P561" s="35" t="str">
        <f t="shared" si="6"/>
        <v/>
      </c>
      <c r="Q561" s="35" t="str">
        <f t="shared" si="7"/>
        <v/>
      </c>
      <c r="R561" s="35" t="str">
        <f t="shared" si="8"/>
        <v/>
      </c>
      <c r="S561" s="35" t="str">
        <f t="shared" si="9"/>
        <v/>
      </c>
      <c r="T561" s="35" t="str">
        <f t="shared" si="10"/>
        <v/>
      </c>
      <c r="U561" s="35" t="str">
        <f t="shared" si="11"/>
        <v/>
      </c>
      <c r="V561" s="35" t="str">
        <f t="shared" si="12"/>
        <v/>
      </c>
      <c r="W561" s="77" t="str">
        <f t="shared" si="13"/>
        <v/>
      </c>
      <c r="X561" s="35" t="str">
        <f t="shared" si="14"/>
        <v/>
      </c>
      <c r="Y561" s="35" t="str">
        <f t="shared" si="15"/>
        <v/>
      </c>
      <c r="Z561" s="35" t="str">
        <f t="shared" si="16"/>
        <v/>
      </c>
      <c r="AA561" s="35" t="str">
        <f t="shared" si="17"/>
        <v/>
      </c>
      <c r="AB561" s="77">
        <f t="shared" si="29"/>
        <v>6336</v>
      </c>
      <c r="AC561" s="77">
        <f t="shared" si="30"/>
        <v>0</v>
      </c>
      <c r="AD561" s="77">
        <f t="shared" si="31"/>
        <v>0</v>
      </c>
      <c r="AE561" s="78" t="str">
        <f t="shared" si="18"/>
        <v/>
      </c>
      <c r="AF561" s="35" t="str">
        <f t="shared" si="19"/>
        <v/>
      </c>
      <c r="AG561" s="77" t="str">
        <f t="shared" si="20"/>
        <v/>
      </c>
      <c r="AH561" s="77" t="str">
        <f t="shared" si="21"/>
        <v/>
      </c>
      <c r="AI561" s="35">
        <f t="shared" si="22"/>
        <v>0</v>
      </c>
      <c r="AJ561" s="35">
        <f t="shared" si="23"/>
        <v>0</v>
      </c>
      <c r="AK561" s="35">
        <f t="shared" si="24"/>
        <v>0</v>
      </c>
      <c r="AL561" s="35">
        <f t="shared" si="25"/>
        <v>0</v>
      </c>
      <c r="AM561" s="35" t="n"/>
      <c r="AN561" s="44" t="str">
        <f t="shared" si="26"/>
        <v/>
      </c>
      <c r="AO561" s="44" t="str">
        <f t="shared" si="27"/>
        <v/>
      </c>
      <c r="AP561" s="35" t="str">
        <f>IF('DQE marché-cadre'!$D564="","",'DQE marché-cadre'!$D564)</f>
        <v/>
      </c>
      <c r="AQ561" s="35" t="str">
        <f>IF('DQE marché-cadre'!$E564="","",'DQE marché-cadre'!$E564)</f>
        <v/>
      </c>
      <c r="AR561" s="77" t="str">
        <f>DQE!$F564</f>
        <v/>
      </c>
      <c r="AS561" s="77" t="str">
        <f>BPDE!$G564</f>
        <v/>
      </c>
      <c r="AT561" s="35" t="str">
        <f t="shared" si="28"/>
        <v/>
      </c>
    </row>
    <row r="562">
      <c r="A562" s="35" t="str">
        <f>IF(BPU!$A565="","",BPU!$A565)</f>
        <v/>
      </c>
      <c r="B562" s="44" t="str">
        <f>IF(BPU!$B565="","",BPU!$B565)</f>
        <v/>
      </c>
      <c r="C562" s="35" t="str">
        <f>IF(BPU!$C565="","",BPU!$C565)</f>
        <v/>
      </c>
      <c r="D562" s="44" t="str">
        <f>IF(DQE!$D565="","",DQE!$D565)</f>
        <v/>
      </c>
      <c r="E562" s="37" t="str">
        <f>IF(BPU!$D565="","",BPU!$D565)</f>
        <v/>
      </c>
      <c r="F562" s="35" t="str">
        <f t="shared" si="0"/>
        <v/>
      </c>
      <c r="G562" s="44" t="str">
        <f t="shared" si="1"/>
        <v/>
      </c>
      <c r="H562" s="36" t="n"/>
      <c r="I562" s="23" t="n"/>
      <c r="J562" s="36" t="n"/>
      <c r="K562" s="36" t="n"/>
      <c r="L562" s="44" t="str">
        <f t="shared" si="2"/>
        <v/>
      </c>
      <c r="M562" s="35" t="str">
        <f t="shared" si="3"/>
        <v/>
      </c>
      <c r="N562" s="35" t="str">
        <f t="shared" si="4"/>
        <v/>
      </c>
      <c r="O562" s="35" t="str">
        <f t="shared" si="5"/>
        <v/>
      </c>
      <c r="P562" s="35" t="str">
        <f t="shared" si="6"/>
        <v/>
      </c>
      <c r="Q562" s="35" t="str">
        <f t="shared" si="7"/>
        <v/>
      </c>
      <c r="R562" s="35" t="str">
        <f t="shared" si="8"/>
        <v/>
      </c>
      <c r="S562" s="35" t="str">
        <f t="shared" si="9"/>
        <v/>
      </c>
      <c r="T562" s="35" t="str">
        <f t="shared" si="10"/>
        <v/>
      </c>
      <c r="U562" s="35" t="str">
        <f t="shared" si="11"/>
        <v/>
      </c>
      <c r="V562" s="35" t="str">
        <f t="shared" si="12"/>
        <v/>
      </c>
      <c r="W562" s="77" t="str">
        <f t="shared" si="13"/>
        <v/>
      </c>
      <c r="X562" s="35" t="str">
        <f t="shared" si="14"/>
        <v/>
      </c>
      <c r="Y562" s="35" t="str">
        <f t="shared" si="15"/>
        <v/>
      </c>
      <c r="Z562" s="35" t="str">
        <f t="shared" si="16"/>
        <v/>
      </c>
      <c r="AA562" s="35" t="str">
        <f t="shared" si="17"/>
        <v/>
      </c>
      <c r="AB562" s="77">
        <f t="shared" si="29"/>
        <v>6336</v>
      </c>
      <c r="AC562" s="77">
        <f t="shared" si="30"/>
        <v>0</v>
      </c>
      <c r="AD562" s="77">
        <f t="shared" si="31"/>
        <v>0</v>
      </c>
      <c r="AE562" s="78" t="str">
        <f t="shared" si="18"/>
        <v/>
      </c>
      <c r="AF562" s="35" t="str">
        <f t="shared" si="19"/>
        <v/>
      </c>
      <c r="AG562" s="77" t="str">
        <f t="shared" si="20"/>
        <v/>
      </c>
      <c r="AH562" s="77" t="str">
        <f t="shared" si="21"/>
        <v/>
      </c>
      <c r="AI562" s="35">
        <f t="shared" si="22"/>
        <v>0</v>
      </c>
      <c r="AJ562" s="35">
        <f t="shared" si="23"/>
        <v>0</v>
      </c>
      <c r="AK562" s="35">
        <f t="shared" si="24"/>
        <v>0</v>
      </c>
      <c r="AL562" s="35">
        <f t="shared" si="25"/>
        <v>0</v>
      </c>
      <c r="AM562" s="35" t="n"/>
      <c r="AN562" s="44" t="str">
        <f t="shared" si="26"/>
        <v/>
      </c>
      <c r="AO562" s="44" t="str">
        <f t="shared" si="27"/>
        <v/>
      </c>
      <c r="AP562" s="35" t="str">
        <f>IF('DQE marché-cadre'!$D565="","",'DQE marché-cadre'!$D565)</f>
        <v/>
      </c>
      <c r="AQ562" s="35" t="str">
        <f>IF('DQE marché-cadre'!$E565="","",'DQE marché-cadre'!$E565)</f>
        <v/>
      </c>
      <c r="AR562" s="77" t="str">
        <f>DQE!$F565</f>
        <v/>
      </c>
      <c r="AS562" s="77" t="str">
        <f>BPDE!$G565</f>
        <v/>
      </c>
      <c r="AT562" s="35" t="str">
        <f t="shared" si="28"/>
        <v/>
      </c>
    </row>
    <row r="563">
      <c r="A563" s="35" t="str">
        <f>IF(BPU!$A566="","",BPU!$A566)</f>
        <v/>
      </c>
      <c r="B563" s="44" t="str">
        <f>IF(BPU!$B566="","",BPU!$B566)</f>
        <v/>
      </c>
      <c r="C563" s="35" t="str">
        <f>IF(BPU!$C566="","",BPU!$C566)</f>
        <v/>
      </c>
      <c r="D563" s="44" t="str">
        <f>IF(DQE!$D566="","",DQE!$D566)</f>
        <v/>
      </c>
      <c r="E563" s="37" t="str">
        <f>IF(BPU!$D566="","",BPU!$D566)</f>
        <v/>
      </c>
      <c r="F563" s="35" t="str">
        <f t="shared" si="0"/>
        <v/>
      </c>
      <c r="G563" s="44" t="str">
        <f t="shared" si="1"/>
        <v/>
      </c>
      <c r="H563" s="36" t="n"/>
      <c r="I563" s="23" t="n"/>
      <c r="J563" s="36" t="n"/>
      <c r="K563" s="36" t="n"/>
      <c r="L563" s="44" t="str">
        <f t="shared" si="2"/>
        <v/>
      </c>
      <c r="M563" s="35" t="str">
        <f t="shared" si="3"/>
        <v/>
      </c>
      <c r="N563" s="35" t="str">
        <f t="shared" si="4"/>
        <v/>
      </c>
      <c r="O563" s="35" t="str">
        <f t="shared" si="5"/>
        <v/>
      </c>
      <c r="P563" s="35" t="str">
        <f t="shared" si="6"/>
        <v/>
      </c>
      <c r="Q563" s="35" t="str">
        <f t="shared" si="7"/>
        <v/>
      </c>
      <c r="R563" s="35" t="str">
        <f t="shared" si="8"/>
        <v/>
      </c>
      <c r="S563" s="35" t="str">
        <f t="shared" si="9"/>
        <v/>
      </c>
      <c r="T563" s="35" t="str">
        <f t="shared" si="10"/>
        <v/>
      </c>
      <c r="U563" s="35" t="str">
        <f t="shared" si="11"/>
        <v/>
      </c>
      <c r="V563" s="35" t="str">
        <f t="shared" si="12"/>
        <v/>
      </c>
      <c r="W563" s="77" t="str">
        <f t="shared" si="13"/>
        <v/>
      </c>
      <c r="X563" s="35" t="str">
        <f t="shared" si="14"/>
        <v/>
      </c>
      <c r="Y563" s="35" t="str">
        <f t="shared" si="15"/>
        <v/>
      </c>
      <c r="Z563" s="35" t="str">
        <f t="shared" si="16"/>
        <v/>
      </c>
      <c r="AA563" s="35" t="str">
        <f t="shared" si="17"/>
        <v/>
      </c>
      <c r="AB563" s="77">
        <f t="shared" si="29"/>
        <v>6336</v>
      </c>
      <c r="AC563" s="77">
        <f t="shared" si="30"/>
        <v>0</v>
      </c>
      <c r="AD563" s="77">
        <f t="shared" si="31"/>
        <v>0</v>
      </c>
      <c r="AE563" s="78" t="str">
        <f t="shared" si="18"/>
        <v/>
      </c>
      <c r="AF563" s="35" t="str">
        <f t="shared" si="19"/>
        <v/>
      </c>
      <c r="AG563" s="77" t="str">
        <f t="shared" si="20"/>
        <v/>
      </c>
      <c r="AH563" s="77" t="str">
        <f t="shared" si="21"/>
        <v/>
      </c>
      <c r="AI563" s="35">
        <f t="shared" si="22"/>
        <v>0</v>
      </c>
      <c r="AJ563" s="35">
        <f t="shared" si="23"/>
        <v>0</v>
      </c>
      <c r="AK563" s="35">
        <f t="shared" si="24"/>
        <v>0</v>
      </c>
      <c r="AL563" s="35">
        <f t="shared" si="25"/>
        <v>0</v>
      </c>
      <c r="AM563" s="35" t="n"/>
      <c r="AN563" s="44" t="str">
        <f t="shared" si="26"/>
        <v/>
      </c>
      <c r="AO563" s="44" t="str">
        <f t="shared" si="27"/>
        <v/>
      </c>
      <c r="AP563" s="35" t="str">
        <f>IF('DQE marché-cadre'!$D566="","",'DQE marché-cadre'!$D566)</f>
        <v/>
      </c>
      <c r="AQ563" s="35" t="str">
        <f>IF('DQE marché-cadre'!$E566="","",'DQE marché-cadre'!$E566)</f>
        <v/>
      </c>
      <c r="AR563" s="77" t="str">
        <f>DQE!$F566</f>
        <v/>
      </c>
      <c r="AS563" s="77" t="str">
        <f>BPDE!$G566</f>
        <v/>
      </c>
      <c r="AT563" s="35" t="str">
        <f t="shared" si="28"/>
        <v/>
      </c>
    </row>
    <row r="564">
      <c r="A564" s="35" t="str">
        <f>IF(BPU!$A567="","",BPU!$A567)</f>
        <v/>
      </c>
      <c r="B564" s="44" t="str">
        <f>IF(BPU!$B567="","",BPU!$B567)</f>
        <v/>
      </c>
      <c r="C564" s="35" t="str">
        <f>IF(BPU!$C567="","",BPU!$C567)</f>
        <v/>
      </c>
      <c r="D564" s="44" t="str">
        <f>IF(DQE!$D567="","",DQE!$D567)</f>
        <v/>
      </c>
      <c r="E564" s="37" t="str">
        <f>IF(BPU!$D567="","",BPU!$D567)</f>
        <v/>
      </c>
      <c r="F564" s="35" t="str">
        <f t="shared" si="0"/>
        <v/>
      </c>
      <c r="G564" s="44" t="str">
        <f t="shared" si="1"/>
        <v/>
      </c>
      <c r="H564" s="36" t="n"/>
      <c r="I564" s="23" t="n"/>
      <c r="J564" s="36" t="n"/>
      <c r="K564" s="36" t="n"/>
      <c r="L564" s="44" t="str">
        <f t="shared" si="2"/>
        <v/>
      </c>
      <c r="M564" s="35" t="str">
        <f t="shared" si="3"/>
        <v/>
      </c>
      <c r="N564" s="35" t="str">
        <f t="shared" si="4"/>
        <v/>
      </c>
      <c r="O564" s="35" t="str">
        <f t="shared" si="5"/>
        <v/>
      </c>
      <c r="P564" s="35" t="str">
        <f t="shared" si="6"/>
        <v/>
      </c>
      <c r="Q564" s="35" t="str">
        <f t="shared" si="7"/>
        <v/>
      </c>
      <c r="R564" s="35" t="str">
        <f t="shared" si="8"/>
        <v/>
      </c>
      <c r="S564" s="35" t="str">
        <f t="shared" si="9"/>
        <v/>
      </c>
      <c r="T564" s="35" t="str">
        <f t="shared" si="10"/>
        <v/>
      </c>
      <c r="U564" s="35" t="str">
        <f t="shared" si="11"/>
        <v/>
      </c>
      <c r="V564" s="35" t="str">
        <f t="shared" si="12"/>
        <v/>
      </c>
      <c r="W564" s="77" t="str">
        <f t="shared" si="13"/>
        <v/>
      </c>
      <c r="X564" s="35" t="str">
        <f t="shared" si="14"/>
        <v/>
      </c>
      <c r="Y564" s="35" t="str">
        <f t="shared" si="15"/>
        <v/>
      </c>
      <c r="Z564" s="35" t="str">
        <f t="shared" si="16"/>
        <v/>
      </c>
      <c r="AA564" s="35" t="str">
        <f t="shared" si="17"/>
        <v/>
      </c>
      <c r="AB564" s="77">
        <f t="shared" si="29"/>
        <v>6336</v>
      </c>
      <c r="AC564" s="77">
        <f t="shared" si="30"/>
        <v>0</v>
      </c>
      <c r="AD564" s="77">
        <f t="shared" si="31"/>
        <v>0</v>
      </c>
      <c r="AE564" s="78" t="str">
        <f t="shared" si="18"/>
        <v/>
      </c>
      <c r="AF564" s="35" t="str">
        <f t="shared" si="19"/>
        <v/>
      </c>
      <c r="AG564" s="77" t="str">
        <f t="shared" si="20"/>
        <v/>
      </c>
      <c r="AH564" s="77" t="str">
        <f t="shared" si="21"/>
        <v/>
      </c>
      <c r="AI564" s="35">
        <f t="shared" si="22"/>
        <v>0</v>
      </c>
      <c r="AJ564" s="35">
        <f t="shared" si="23"/>
        <v>0</v>
      </c>
      <c r="AK564" s="35">
        <f t="shared" si="24"/>
        <v>0</v>
      </c>
      <c r="AL564" s="35">
        <f t="shared" si="25"/>
        <v>0</v>
      </c>
      <c r="AM564" s="35" t="n"/>
      <c r="AN564" s="44" t="str">
        <f t="shared" si="26"/>
        <v/>
      </c>
      <c r="AO564" s="44" t="str">
        <f t="shared" si="27"/>
        <v/>
      </c>
      <c r="AP564" s="35" t="str">
        <f>IF('DQE marché-cadre'!$D567="","",'DQE marché-cadre'!$D567)</f>
        <v/>
      </c>
      <c r="AQ564" s="35" t="str">
        <f>IF('DQE marché-cadre'!$E567="","",'DQE marché-cadre'!$E567)</f>
        <v/>
      </c>
      <c r="AR564" s="77" t="str">
        <f>DQE!$F567</f>
        <v/>
      </c>
      <c r="AS564" s="77" t="str">
        <f>BPDE!$G567</f>
        <v/>
      </c>
      <c r="AT564" s="35" t="str">
        <f t="shared" si="28"/>
        <v/>
      </c>
    </row>
    <row r="565">
      <c r="A565" s="35" t="str">
        <f>IF(BPU!$A568="","",BPU!$A568)</f>
        <v/>
      </c>
      <c r="B565" s="44" t="str">
        <f>IF(BPU!$B568="","",BPU!$B568)</f>
        <v/>
      </c>
      <c r="C565" s="35" t="str">
        <f>IF(BPU!$C568="","",BPU!$C568)</f>
        <v/>
      </c>
      <c r="D565" s="44" t="str">
        <f>IF(DQE!$D568="","",DQE!$D568)</f>
        <v/>
      </c>
      <c r="E565" s="37" t="str">
        <f>IF(BPU!$D568="","",BPU!$D568)</f>
        <v/>
      </c>
      <c r="F565" s="35" t="str">
        <f t="shared" si="0"/>
        <v/>
      </c>
      <c r="G565" s="44" t="str">
        <f t="shared" si="1"/>
        <v/>
      </c>
      <c r="H565" s="36" t="n"/>
      <c r="I565" s="23" t="n"/>
      <c r="J565" s="36" t="n"/>
      <c r="K565" s="36" t="n"/>
      <c r="L565" s="44" t="str">
        <f t="shared" si="2"/>
        <v/>
      </c>
      <c r="M565" s="35" t="str">
        <f t="shared" si="3"/>
        <v/>
      </c>
      <c r="N565" s="35" t="str">
        <f t="shared" si="4"/>
        <v/>
      </c>
      <c r="O565" s="35" t="str">
        <f t="shared" si="5"/>
        <v/>
      </c>
      <c r="P565" s="35" t="str">
        <f t="shared" si="6"/>
        <v/>
      </c>
      <c r="Q565" s="35" t="str">
        <f t="shared" si="7"/>
        <v/>
      </c>
      <c r="R565" s="35" t="str">
        <f t="shared" si="8"/>
        <v/>
      </c>
      <c r="S565" s="35" t="str">
        <f t="shared" si="9"/>
        <v/>
      </c>
      <c r="T565" s="35" t="str">
        <f t="shared" si="10"/>
        <v/>
      </c>
      <c r="U565" s="35" t="str">
        <f t="shared" si="11"/>
        <v/>
      </c>
      <c r="V565" s="35" t="str">
        <f t="shared" si="12"/>
        <v/>
      </c>
      <c r="W565" s="77" t="str">
        <f t="shared" si="13"/>
        <v/>
      </c>
      <c r="X565" s="35" t="str">
        <f t="shared" si="14"/>
        <v/>
      </c>
      <c r="Y565" s="35" t="str">
        <f t="shared" si="15"/>
        <v/>
      </c>
      <c r="Z565" s="35" t="str">
        <f t="shared" si="16"/>
        <v/>
      </c>
      <c r="AA565" s="35" t="str">
        <f t="shared" si="17"/>
        <v/>
      </c>
      <c r="AB565" s="77">
        <f t="shared" si="29"/>
        <v>6336</v>
      </c>
      <c r="AC565" s="77">
        <f t="shared" si="30"/>
        <v>0</v>
      </c>
      <c r="AD565" s="77">
        <f t="shared" si="31"/>
        <v>0</v>
      </c>
      <c r="AE565" s="78" t="str">
        <f t="shared" si="18"/>
        <v/>
      </c>
      <c r="AF565" s="35" t="str">
        <f t="shared" si="19"/>
        <v/>
      </c>
      <c r="AG565" s="77" t="str">
        <f t="shared" si="20"/>
        <v/>
      </c>
      <c r="AH565" s="77" t="str">
        <f t="shared" si="21"/>
        <v/>
      </c>
      <c r="AI565" s="35">
        <f t="shared" si="22"/>
        <v>0</v>
      </c>
      <c r="AJ565" s="35">
        <f t="shared" si="23"/>
        <v>0</v>
      </c>
      <c r="AK565" s="35">
        <f t="shared" si="24"/>
        <v>0</v>
      </c>
      <c r="AL565" s="35">
        <f t="shared" si="25"/>
        <v>0</v>
      </c>
      <c r="AM565" s="35" t="n"/>
      <c r="AN565" s="44" t="str">
        <f t="shared" si="26"/>
        <v/>
      </c>
      <c r="AO565" s="44" t="str">
        <f t="shared" si="27"/>
        <v/>
      </c>
      <c r="AP565" s="35" t="str">
        <f>IF('DQE marché-cadre'!$D568="","",'DQE marché-cadre'!$D568)</f>
        <v/>
      </c>
      <c r="AQ565" s="35" t="str">
        <f>IF('DQE marché-cadre'!$E568="","",'DQE marché-cadre'!$E568)</f>
        <v/>
      </c>
      <c r="AR565" s="77" t="str">
        <f>DQE!$F568</f>
        <v/>
      </c>
      <c r="AS565" s="77" t="str">
        <f>BPDE!$G568</f>
        <v/>
      </c>
      <c r="AT565" s="35" t="str">
        <f t="shared" si="28"/>
        <v/>
      </c>
    </row>
    <row r="566">
      <c r="A566" s="35" t="str">
        <f>IF(BPU!$A569="","",BPU!$A569)</f>
        <v/>
      </c>
      <c r="B566" s="44" t="str">
        <f>IF(BPU!$B569="","",BPU!$B569)</f>
        <v/>
      </c>
      <c r="C566" s="35" t="str">
        <f>IF(BPU!$C569="","",BPU!$C569)</f>
        <v/>
      </c>
      <c r="D566" s="44" t="str">
        <f>IF(DQE!$D569="","",DQE!$D569)</f>
        <v/>
      </c>
      <c r="E566" s="37" t="str">
        <f>IF(BPU!$D569="","",BPU!$D569)</f>
        <v/>
      </c>
      <c r="F566" s="35" t="str">
        <f t="shared" si="0"/>
        <v/>
      </c>
      <c r="G566" s="44" t="str">
        <f t="shared" si="1"/>
        <v/>
      </c>
      <c r="H566" s="36" t="n"/>
      <c r="I566" s="23" t="n"/>
      <c r="J566" s="36" t="n"/>
      <c r="K566" s="36" t="n"/>
      <c r="L566" s="44" t="str">
        <f t="shared" si="2"/>
        <v/>
      </c>
      <c r="M566" s="35" t="str">
        <f t="shared" si="3"/>
        <v/>
      </c>
      <c r="N566" s="35" t="str">
        <f t="shared" si="4"/>
        <v/>
      </c>
      <c r="O566" s="35" t="str">
        <f t="shared" si="5"/>
        <v/>
      </c>
      <c r="P566" s="35" t="str">
        <f t="shared" si="6"/>
        <v/>
      </c>
      <c r="Q566" s="35" t="str">
        <f t="shared" si="7"/>
        <v/>
      </c>
      <c r="R566" s="35" t="str">
        <f t="shared" si="8"/>
        <v/>
      </c>
      <c r="S566" s="35" t="str">
        <f t="shared" si="9"/>
        <v/>
      </c>
      <c r="T566" s="35" t="str">
        <f t="shared" si="10"/>
        <v/>
      </c>
      <c r="U566" s="35" t="str">
        <f t="shared" si="11"/>
        <v/>
      </c>
      <c r="V566" s="35" t="str">
        <f t="shared" si="12"/>
        <v/>
      </c>
      <c r="W566" s="77" t="str">
        <f t="shared" si="13"/>
        <v/>
      </c>
      <c r="X566" s="35" t="str">
        <f t="shared" si="14"/>
        <v/>
      </c>
      <c r="Y566" s="35" t="str">
        <f t="shared" si="15"/>
        <v/>
      </c>
      <c r="Z566" s="35" t="str">
        <f t="shared" si="16"/>
        <v/>
      </c>
      <c r="AA566" s="35" t="str">
        <f t="shared" si="17"/>
        <v/>
      </c>
      <c r="AB566" s="77">
        <f t="shared" si="29"/>
        <v>6336</v>
      </c>
      <c r="AC566" s="77">
        <f t="shared" si="30"/>
        <v>0</v>
      </c>
      <c r="AD566" s="77">
        <f t="shared" si="31"/>
        <v>0</v>
      </c>
      <c r="AE566" s="78" t="str">
        <f t="shared" si="18"/>
        <v/>
      </c>
      <c r="AF566" s="35" t="str">
        <f t="shared" si="19"/>
        <v/>
      </c>
      <c r="AG566" s="77" t="str">
        <f t="shared" si="20"/>
        <v/>
      </c>
      <c r="AH566" s="77" t="str">
        <f t="shared" si="21"/>
        <v/>
      </c>
      <c r="AI566" s="35">
        <f t="shared" si="22"/>
        <v>0</v>
      </c>
      <c r="AJ566" s="35">
        <f t="shared" si="23"/>
        <v>0</v>
      </c>
      <c r="AK566" s="35">
        <f t="shared" si="24"/>
        <v>0</v>
      </c>
      <c r="AL566" s="35">
        <f t="shared" si="25"/>
        <v>0</v>
      </c>
      <c r="AM566" s="35" t="n"/>
      <c r="AN566" s="44" t="str">
        <f t="shared" si="26"/>
        <v/>
      </c>
      <c r="AO566" s="44" t="str">
        <f t="shared" si="27"/>
        <v/>
      </c>
      <c r="AP566" s="35" t="str">
        <f>IF('DQE marché-cadre'!$D569="","",'DQE marché-cadre'!$D569)</f>
        <v/>
      </c>
      <c r="AQ566" s="35" t="str">
        <f>IF('DQE marché-cadre'!$E569="","",'DQE marché-cadre'!$E569)</f>
        <v/>
      </c>
      <c r="AR566" s="77" t="str">
        <f>DQE!$F569</f>
        <v/>
      </c>
      <c r="AS566" s="77" t="str">
        <f>BPDE!$G569</f>
        <v/>
      </c>
      <c r="AT566" s="35" t="str">
        <f t="shared" si="28"/>
        <v/>
      </c>
    </row>
    <row r="567">
      <c r="A567" s="35" t="str">
        <f>IF(BPU!$A570="","",BPU!$A570)</f>
        <v/>
      </c>
      <c r="B567" s="44" t="str">
        <f>IF(BPU!$B570="","",BPU!$B570)</f>
        <v/>
      </c>
      <c r="C567" s="35" t="str">
        <f>IF(BPU!$C570="","",BPU!$C570)</f>
        <v/>
      </c>
      <c r="D567" s="44" t="str">
        <f>IF(DQE!$D570="","",DQE!$D570)</f>
        <v/>
      </c>
      <c r="E567" s="37" t="str">
        <f>IF(BPU!$D570="","",BPU!$D570)</f>
        <v/>
      </c>
      <c r="F567" s="35" t="str">
        <f t="shared" si="0"/>
        <v/>
      </c>
      <c r="G567" s="44" t="str">
        <f t="shared" si="1"/>
        <v/>
      </c>
      <c r="H567" s="36" t="n"/>
      <c r="I567" s="23" t="n"/>
      <c r="J567" s="36" t="n"/>
      <c r="K567" s="36" t="n"/>
      <c r="L567" s="44" t="str">
        <f t="shared" si="2"/>
        <v/>
      </c>
      <c r="M567" s="35" t="str">
        <f t="shared" si="3"/>
        <v/>
      </c>
      <c r="N567" s="35" t="str">
        <f t="shared" si="4"/>
        <v/>
      </c>
      <c r="O567" s="35" t="str">
        <f t="shared" si="5"/>
        <v/>
      </c>
      <c r="P567" s="35" t="str">
        <f t="shared" si="6"/>
        <v/>
      </c>
      <c r="Q567" s="35" t="str">
        <f t="shared" si="7"/>
        <v/>
      </c>
      <c r="R567" s="35" t="str">
        <f t="shared" si="8"/>
        <v/>
      </c>
      <c r="S567" s="35" t="str">
        <f t="shared" si="9"/>
        <v/>
      </c>
      <c r="T567" s="35" t="str">
        <f t="shared" si="10"/>
        <v/>
      </c>
      <c r="U567" s="35" t="str">
        <f t="shared" si="11"/>
        <v/>
      </c>
      <c r="V567" s="35" t="str">
        <f t="shared" si="12"/>
        <v/>
      </c>
      <c r="W567" s="77" t="str">
        <f t="shared" si="13"/>
        <v/>
      </c>
      <c r="X567" s="35" t="str">
        <f t="shared" si="14"/>
        <v/>
      </c>
      <c r="Y567" s="35" t="str">
        <f t="shared" si="15"/>
        <v/>
      </c>
      <c r="Z567" s="35" t="str">
        <f t="shared" si="16"/>
        <v/>
      </c>
      <c r="AA567" s="35" t="str">
        <f t="shared" si="17"/>
        <v/>
      </c>
      <c r="AB567" s="77">
        <f t="shared" si="29"/>
        <v>6336</v>
      </c>
      <c r="AC567" s="77">
        <f t="shared" si="30"/>
        <v>0</v>
      </c>
      <c r="AD567" s="77">
        <f t="shared" si="31"/>
        <v>0</v>
      </c>
      <c r="AE567" s="78" t="str">
        <f t="shared" si="18"/>
        <v/>
      </c>
      <c r="AF567" s="35" t="str">
        <f t="shared" si="19"/>
        <v/>
      </c>
      <c r="AG567" s="77" t="str">
        <f t="shared" si="20"/>
        <v/>
      </c>
      <c r="AH567" s="77" t="str">
        <f t="shared" si="21"/>
        <v/>
      </c>
      <c r="AI567" s="35">
        <f t="shared" si="22"/>
        <v>0</v>
      </c>
      <c r="AJ567" s="35">
        <f t="shared" si="23"/>
        <v>0</v>
      </c>
      <c r="AK567" s="35">
        <f t="shared" si="24"/>
        <v>0</v>
      </c>
      <c r="AL567" s="35">
        <f t="shared" si="25"/>
        <v>0</v>
      </c>
      <c r="AM567" s="35" t="n"/>
      <c r="AN567" s="44" t="str">
        <f t="shared" si="26"/>
        <v/>
      </c>
      <c r="AO567" s="44" t="str">
        <f t="shared" si="27"/>
        <v/>
      </c>
      <c r="AP567" s="35" t="str">
        <f>IF('DQE marché-cadre'!$D570="","",'DQE marché-cadre'!$D570)</f>
        <v/>
      </c>
      <c r="AQ567" s="35" t="str">
        <f>IF('DQE marché-cadre'!$E570="","",'DQE marché-cadre'!$E570)</f>
        <v/>
      </c>
      <c r="AR567" s="77" t="str">
        <f>DQE!$F570</f>
        <v/>
      </c>
      <c r="AS567" s="77" t="str">
        <f>BPDE!$G570</f>
        <v/>
      </c>
      <c r="AT567" s="35" t="str">
        <f t="shared" si="28"/>
        <v/>
      </c>
    </row>
    <row r="568">
      <c r="A568" s="35" t="str">
        <f>IF(BPU!$A571="","",BPU!$A571)</f>
        <v/>
      </c>
      <c r="B568" s="44" t="str">
        <f>IF(BPU!$B571="","",BPU!$B571)</f>
        <v/>
      </c>
      <c r="C568" s="35" t="str">
        <f>IF(BPU!$C571="","",BPU!$C571)</f>
        <v/>
      </c>
      <c r="D568" s="44" t="str">
        <f>IF(DQE!$D571="","",DQE!$D571)</f>
        <v/>
      </c>
      <c r="E568" s="37" t="str">
        <f>IF(BPU!$D571="","",BPU!$D571)</f>
        <v/>
      </c>
      <c r="F568" s="35" t="str">
        <f t="shared" si="0"/>
        <v/>
      </c>
      <c r="G568" s="44" t="str">
        <f t="shared" si="1"/>
        <v/>
      </c>
      <c r="H568" s="36" t="n"/>
      <c r="I568" s="23" t="n"/>
      <c r="J568" s="36" t="n"/>
      <c r="K568" s="36" t="n"/>
      <c r="L568" s="44" t="str">
        <f t="shared" si="2"/>
        <v/>
      </c>
      <c r="M568" s="35" t="str">
        <f t="shared" si="3"/>
        <v/>
      </c>
      <c r="N568" s="35" t="str">
        <f t="shared" si="4"/>
        <v/>
      </c>
      <c r="O568" s="35" t="str">
        <f t="shared" si="5"/>
        <v/>
      </c>
      <c r="P568" s="35" t="str">
        <f t="shared" si="6"/>
        <v/>
      </c>
      <c r="Q568" s="35" t="str">
        <f t="shared" si="7"/>
        <v/>
      </c>
      <c r="R568" s="35" t="str">
        <f t="shared" si="8"/>
        <v/>
      </c>
      <c r="S568" s="35" t="str">
        <f t="shared" si="9"/>
        <v/>
      </c>
      <c r="T568" s="35" t="str">
        <f t="shared" si="10"/>
        <v/>
      </c>
      <c r="U568" s="35" t="str">
        <f t="shared" si="11"/>
        <v/>
      </c>
      <c r="V568" s="35" t="str">
        <f t="shared" si="12"/>
        <v/>
      </c>
      <c r="W568" s="77" t="str">
        <f t="shared" si="13"/>
        <v/>
      </c>
      <c r="X568" s="35" t="str">
        <f t="shared" si="14"/>
        <v/>
      </c>
      <c r="Y568" s="35" t="str">
        <f t="shared" si="15"/>
        <v/>
      </c>
      <c r="Z568" s="35" t="str">
        <f t="shared" si="16"/>
        <v/>
      </c>
      <c r="AA568" s="35" t="str">
        <f t="shared" si="17"/>
        <v/>
      </c>
      <c r="AB568" s="77">
        <f t="shared" si="29"/>
        <v>6336</v>
      </c>
      <c r="AC568" s="77">
        <f t="shared" si="30"/>
        <v>0</v>
      </c>
      <c r="AD568" s="77">
        <f t="shared" si="31"/>
        <v>0</v>
      </c>
      <c r="AE568" s="78" t="str">
        <f t="shared" si="18"/>
        <v/>
      </c>
      <c r="AF568" s="35" t="str">
        <f t="shared" si="19"/>
        <v/>
      </c>
      <c r="AG568" s="77" t="str">
        <f t="shared" si="20"/>
        <v/>
      </c>
      <c r="AH568" s="77" t="str">
        <f t="shared" si="21"/>
        <v/>
      </c>
      <c r="AI568" s="35">
        <f t="shared" si="22"/>
        <v>0</v>
      </c>
      <c r="AJ568" s="35">
        <f t="shared" si="23"/>
        <v>0</v>
      </c>
      <c r="AK568" s="35">
        <f t="shared" si="24"/>
        <v>0</v>
      </c>
      <c r="AL568" s="35">
        <f t="shared" si="25"/>
        <v>0</v>
      </c>
      <c r="AM568" s="35" t="n"/>
      <c r="AN568" s="44" t="str">
        <f t="shared" si="26"/>
        <v/>
      </c>
      <c r="AO568" s="44" t="str">
        <f t="shared" si="27"/>
        <v/>
      </c>
      <c r="AP568" s="35" t="str">
        <f>IF('DQE marché-cadre'!$D571="","",'DQE marché-cadre'!$D571)</f>
        <v/>
      </c>
      <c r="AQ568" s="35" t="str">
        <f>IF('DQE marché-cadre'!$E571="","",'DQE marché-cadre'!$E571)</f>
        <v/>
      </c>
      <c r="AR568" s="77" t="str">
        <f>DQE!$F571</f>
        <v/>
      </c>
      <c r="AS568" s="77" t="str">
        <f>BPDE!$G571</f>
        <v/>
      </c>
      <c r="AT568" s="35" t="str">
        <f t="shared" si="28"/>
        <v/>
      </c>
    </row>
    <row r="569">
      <c r="A569" s="35" t="str">
        <f>IF(BPU!$A572="","",BPU!$A572)</f>
        <v/>
      </c>
      <c r="B569" s="44" t="str">
        <f>IF(BPU!$B572="","",BPU!$B572)</f>
        <v/>
      </c>
      <c r="C569" s="35" t="str">
        <f>IF(BPU!$C572="","",BPU!$C572)</f>
        <v/>
      </c>
      <c r="D569" s="44" t="str">
        <f>IF(DQE!$D572="","",DQE!$D572)</f>
        <v/>
      </c>
      <c r="E569" s="37" t="str">
        <f>IF(BPU!$D572="","",BPU!$D572)</f>
        <v/>
      </c>
      <c r="F569" s="35" t="str">
        <f t="shared" si="0"/>
        <v/>
      </c>
      <c r="G569" s="44" t="str">
        <f t="shared" si="1"/>
        <v/>
      </c>
      <c r="H569" s="36" t="n"/>
      <c r="I569" s="23" t="n"/>
      <c r="J569" s="36" t="n"/>
      <c r="K569" s="36" t="n"/>
      <c r="L569" s="44" t="str">
        <f t="shared" si="2"/>
        <v/>
      </c>
      <c r="M569" s="35" t="str">
        <f t="shared" si="3"/>
        <v/>
      </c>
      <c r="N569" s="35" t="str">
        <f t="shared" si="4"/>
        <v/>
      </c>
      <c r="O569" s="35" t="str">
        <f t="shared" si="5"/>
        <v/>
      </c>
      <c r="P569" s="35" t="str">
        <f t="shared" si="6"/>
        <v/>
      </c>
      <c r="Q569" s="35" t="str">
        <f t="shared" si="7"/>
        <v/>
      </c>
      <c r="R569" s="35" t="str">
        <f t="shared" si="8"/>
        <v/>
      </c>
      <c r="S569" s="35" t="str">
        <f t="shared" si="9"/>
        <v/>
      </c>
      <c r="T569" s="35" t="str">
        <f t="shared" si="10"/>
        <v/>
      </c>
      <c r="U569" s="35" t="str">
        <f t="shared" si="11"/>
        <v/>
      </c>
      <c r="V569" s="35" t="str">
        <f t="shared" si="12"/>
        <v/>
      </c>
      <c r="W569" s="77" t="str">
        <f t="shared" si="13"/>
        <v/>
      </c>
      <c r="X569" s="35" t="str">
        <f t="shared" si="14"/>
        <v/>
      </c>
      <c r="Y569" s="35" t="str">
        <f t="shared" si="15"/>
        <v/>
      </c>
      <c r="Z569" s="35" t="str">
        <f t="shared" si="16"/>
        <v/>
      </c>
      <c r="AA569" s="35" t="str">
        <f t="shared" si="17"/>
        <v/>
      </c>
      <c r="AB569" s="77">
        <f t="shared" si="29"/>
        <v>6336</v>
      </c>
      <c r="AC569" s="77">
        <f t="shared" si="30"/>
        <v>0</v>
      </c>
      <c r="AD569" s="77">
        <f t="shared" si="31"/>
        <v>0</v>
      </c>
      <c r="AE569" s="78" t="str">
        <f t="shared" si="18"/>
        <v/>
      </c>
      <c r="AF569" s="35" t="str">
        <f t="shared" si="19"/>
        <v/>
      </c>
      <c r="AG569" s="77" t="str">
        <f t="shared" si="20"/>
        <v/>
      </c>
      <c r="AH569" s="77" t="str">
        <f t="shared" si="21"/>
        <v/>
      </c>
      <c r="AI569" s="35">
        <f t="shared" si="22"/>
        <v>0</v>
      </c>
      <c r="AJ569" s="35">
        <f t="shared" si="23"/>
        <v>0</v>
      </c>
      <c r="AK569" s="35">
        <f t="shared" si="24"/>
        <v>0</v>
      </c>
      <c r="AL569" s="35">
        <f t="shared" si="25"/>
        <v>0</v>
      </c>
      <c r="AM569" s="35" t="n"/>
      <c r="AN569" s="44" t="str">
        <f t="shared" si="26"/>
        <v/>
      </c>
      <c r="AO569" s="44" t="str">
        <f t="shared" si="27"/>
        <v/>
      </c>
      <c r="AP569" s="35" t="str">
        <f>IF('DQE marché-cadre'!$D572="","",'DQE marché-cadre'!$D572)</f>
        <v/>
      </c>
      <c r="AQ569" s="35" t="str">
        <f>IF('DQE marché-cadre'!$E572="","",'DQE marché-cadre'!$E572)</f>
        <v/>
      </c>
      <c r="AR569" s="77" t="str">
        <f>DQE!$F572</f>
        <v/>
      </c>
      <c r="AS569" s="77" t="str">
        <f>BPDE!$G572</f>
        <v/>
      </c>
      <c r="AT569" s="35" t="str">
        <f t="shared" si="28"/>
        <v/>
      </c>
    </row>
    <row r="570">
      <c r="A570" s="35" t="str">
        <f>IF(BPU!$A573="","",BPU!$A573)</f>
        <v/>
      </c>
      <c r="B570" s="44" t="str">
        <f>IF(BPU!$B573="","",BPU!$B573)</f>
        <v/>
      </c>
      <c r="C570" s="35" t="str">
        <f>IF(BPU!$C573="","",BPU!$C573)</f>
        <v/>
      </c>
      <c r="D570" s="44" t="str">
        <f>IF(DQE!$D573="","",DQE!$D573)</f>
        <v/>
      </c>
      <c r="E570" s="37" t="str">
        <f>IF(BPU!$D573="","",BPU!$D573)</f>
        <v/>
      </c>
      <c r="F570" s="35" t="str">
        <f t="shared" si="0"/>
        <v/>
      </c>
      <c r="G570" s="44" t="str">
        <f t="shared" si="1"/>
        <v/>
      </c>
      <c r="H570" s="36" t="n"/>
      <c r="I570" s="23" t="n"/>
      <c r="J570" s="36" t="n"/>
      <c r="K570" s="36" t="n"/>
      <c r="L570" s="44" t="str">
        <f t="shared" si="2"/>
        <v/>
      </c>
      <c r="M570" s="35" t="str">
        <f t="shared" si="3"/>
        <v/>
      </c>
      <c r="N570" s="35" t="str">
        <f t="shared" si="4"/>
        <v/>
      </c>
      <c r="O570" s="35" t="str">
        <f t="shared" si="5"/>
        <v/>
      </c>
      <c r="P570" s="35" t="str">
        <f t="shared" si="6"/>
        <v/>
      </c>
      <c r="Q570" s="35" t="str">
        <f t="shared" si="7"/>
        <v/>
      </c>
      <c r="R570" s="35" t="str">
        <f t="shared" si="8"/>
        <v/>
      </c>
      <c r="S570" s="35" t="str">
        <f t="shared" si="9"/>
        <v/>
      </c>
      <c r="T570" s="35" t="str">
        <f t="shared" si="10"/>
        <v/>
      </c>
      <c r="U570" s="35" t="str">
        <f t="shared" si="11"/>
        <v/>
      </c>
      <c r="V570" s="35" t="str">
        <f t="shared" si="12"/>
        <v/>
      </c>
      <c r="W570" s="77" t="str">
        <f t="shared" si="13"/>
        <v/>
      </c>
      <c r="X570" s="35" t="str">
        <f t="shared" si="14"/>
        <v/>
      </c>
      <c r="Y570" s="35" t="str">
        <f t="shared" si="15"/>
        <v/>
      </c>
      <c r="Z570" s="35" t="str">
        <f t="shared" si="16"/>
        <v/>
      </c>
      <c r="AA570" s="35" t="str">
        <f t="shared" si="17"/>
        <v/>
      </c>
      <c r="AB570" s="77">
        <f t="shared" si="29"/>
        <v>6336</v>
      </c>
      <c r="AC570" s="77">
        <f t="shared" si="30"/>
        <v>0</v>
      </c>
      <c r="AD570" s="77">
        <f t="shared" si="31"/>
        <v>0</v>
      </c>
      <c r="AE570" s="78" t="str">
        <f t="shared" si="18"/>
        <v/>
      </c>
      <c r="AF570" s="35" t="str">
        <f t="shared" si="19"/>
        <v/>
      </c>
      <c r="AG570" s="77" t="str">
        <f t="shared" si="20"/>
        <v/>
      </c>
      <c r="AH570" s="77" t="str">
        <f t="shared" si="21"/>
        <v/>
      </c>
      <c r="AI570" s="35">
        <f t="shared" si="22"/>
        <v>0</v>
      </c>
      <c r="AJ570" s="35">
        <f t="shared" si="23"/>
        <v>0</v>
      </c>
      <c r="AK570" s="35">
        <f t="shared" si="24"/>
        <v>0</v>
      </c>
      <c r="AL570" s="35">
        <f t="shared" si="25"/>
        <v>0</v>
      </c>
      <c r="AM570" s="35" t="n"/>
      <c r="AN570" s="44" t="str">
        <f t="shared" si="26"/>
        <v/>
      </c>
      <c r="AO570" s="44" t="str">
        <f t="shared" si="27"/>
        <v/>
      </c>
      <c r="AP570" s="35" t="str">
        <f>IF('DQE marché-cadre'!$D573="","",'DQE marché-cadre'!$D573)</f>
        <v/>
      </c>
      <c r="AQ570" s="35" t="str">
        <f>IF('DQE marché-cadre'!$E573="","",'DQE marché-cadre'!$E573)</f>
        <v/>
      </c>
      <c r="AR570" s="77" t="str">
        <f>DQE!$F573</f>
        <v/>
      </c>
      <c r="AS570" s="77" t="str">
        <f>BPDE!$G573</f>
        <v/>
      </c>
      <c r="AT570" s="35" t="str">
        <f t="shared" si="28"/>
        <v/>
      </c>
    </row>
    <row r="571">
      <c r="A571" s="35" t="str">
        <f>IF(BPU!$A574="","",BPU!$A574)</f>
        <v/>
      </c>
      <c r="B571" s="44" t="str">
        <f>IF(BPU!$B574="","",BPU!$B574)</f>
        <v/>
      </c>
      <c r="C571" s="35" t="str">
        <f>IF(BPU!$C574="","",BPU!$C574)</f>
        <v/>
      </c>
      <c r="D571" s="44" t="str">
        <f>IF(DQE!$D574="","",DQE!$D574)</f>
        <v/>
      </c>
      <c r="E571" s="37" t="str">
        <f>IF(BPU!$D574="","",BPU!$D574)</f>
        <v/>
      </c>
      <c r="F571" s="35" t="str">
        <f t="shared" si="0"/>
        <v/>
      </c>
      <c r="G571" s="44" t="str">
        <f t="shared" si="1"/>
        <v/>
      </c>
      <c r="H571" s="36" t="n"/>
      <c r="I571" s="23" t="n"/>
      <c r="J571" s="36" t="n"/>
      <c r="K571" s="36" t="n"/>
      <c r="L571" s="44" t="str">
        <f t="shared" si="2"/>
        <v/>
      </c>
      <c r="M571" s="35" t="str">
        <f t="shared" si="3"/>
        <v/>
      </c>
      <c r="N571" s="35" t="str">
        <f t="shared" si="4"/>
        <v/>
      </c>
      <c r="O571" s="35" t="str">
        <f t="shared" si="5"/>
        <v/>
      </c>
      <c r="P571" s="35" t="str">
        <f t="shared" si="6"/>
        <v/>
      </c>
      <c r="Q571" s="35" t="str">
        <f t="shared" si="7"/>
        <v/>
      </c>
      <c r="R571" s="35" t="str">
        <f t="shared" si="8"/>
        <v/>
      </c>
      <c r="S571" s="35" t="str">
        <f t="shared" si="9"/>
        <v/>
      </c>
      <c r="T571" s="35" t="str">
        <f t="shared" si="10"/>
        <v/>
      </c>
      <c r="U571" s="35" t="str">
        <f t="shared" si="11"/>
        <v/>
      </c>
      <c r="V571" s="35" t="str">
        <f t="shared" si="12"/>
        <v/>
      </c>
      <c r="W571" s="77" t="str">
        <f t="shared" si="13"/>
        <v/>
      </c>
      <c r="X571" s="35" t="str">
        <f t="shared" si="14"/>
        <v/>
      </c>
      <c r="Y571" s="35" t="str">
        <f t="shared" si="15"/>
        <v/>
      </c>
      <c r="Z571" s="35" t="str">
        <f t="shared" si="16"/>
        <v/>
      </c>
      <c r="AA571" s="35" t="str">
        <f t="shared" si="17"/>
        <v/>
      </c>
      <c r="AB571" s="77">
        <f t="shared" si="29"/>
        <v>6336</v>
      </c>
      <c r="AC571" s="77">
        <f t="shared" si="30"/>
        <v>0</v>
      </c>
      <c r="AD571" s="77">
        <f t="shared" si="31"/>
        <v>0</v>
      </c>
      <c r="AE571" s="78" t="str">
        <f t="shared" si="18"/>
        <v/>
      </c>
      <c r="AF571" s="35" t="str">
        <f t="shared" si="19"/>
        <v/>
      </c>
      <c r="AG571" s="77" t="str">
        <f t="shared" si="20"/>
        <v/>
      </c>
      <c r="AH571" s="77" t="str">
        <f t="shared" si="21"/>
        <v/>
      </c>
      <c r="AI571" s="35">
        <f t="shared" si="22"/>
        <v>0</v>
      </c>
      <c r="AJ571" s="35">
        <f t="shared" si="23"/>
        <v>0</v>
      </c>
      <c r="AK571" s="35">
        <f t="shared" si="24"/>
        <v>0</v>
      </c>
      <c r="AL571" s="35">
        <f t="shared" si="25"/>
        <v>0</v>
      </c>
      <c r="AM571" s="35" t="n"/>
      <c r="AN571" s="44" t="str">
        <f t="shared" si="26"/>
        <v/>
      </c>
      <c r="AO571" s="44" t="str">
        <f t="shared" si="27"/>
        <v/>
      </c>
      <c r="AP571" s="35" t="str">
        <f>IF('DQE marché-cadre'!$D574="","",'DQE marché-cadre'!$D574)</f>
        <v/>
      </c>
      <c r="AQ571" s="35" t="str">
        <f>IF('DQE marché-cadre'!$E574="","",'DQE marché-cadre'!$E574)</f>
        <v/>
      </c>
      <c r="AR571" s="77" t="str">
        <f>DQE!$F574</f>
        <v/>
      </c>
      <c r="AS571" s="77" t="str">
        <f>BPDE!$G574</f>
        <v/>
      </c>
      <c r="AT571" s="35" t="str">
        <f t="shared" si="28"/>
        <v/>
      </c>
    </row>
    <row r="572">
      <c r="A572" s="35" t="str">
        <f>IF(BPU!$A575="","",BPU!$A575)</f>
        <v/>
      </c>
      <c r="B572" s="44" t="str">
        <f>IF(BPU!$B575="","",BPU!$B575)</f>
        <v/>
      </c>
      <c r="C572" s="35" t="str">
        <f>IF(BPU!$C575="","",BPU!$C575)</f>
        <v/>
      </c>
      <c r="D572" s="44" t="str">
        <f>IF(DQE!$D575="","",DQE!$D575)</f>
        <v/>
      </c>
      <c r="E572" s="37" t="str">
        <f>IF(BPU!$D575="","",BPU!$D575)</f>
        <v/>
      </c>
      <c r="F572" s="35" t="str">
        <f t="shared" si="0"/>
        <v/>
      </c>
      <c r="G572" s="44" t="str">
        <f t="shared" si="1"/>
        <v/>
      </c>
      <c r="H572" s="36" t="n"/>
      <c r="I572" s="23" t="n"/>
      <c r="J572" s="36" t="n"/>
      <c r="K572" s="36" t="n"/>
      <c r="L572" s="44" t="str">
        <f t="shared" si="2"/>
        <v/>
      </c>
      <c r="M572" s="35" t="str">
        <f t="shared" si="3"/>
        <v/>
      </c>
      <c r="N572" s="35" t="str">
        <f t="shared" si="4"/>
        <v/>
      </c>
      <c r="O572" s="35" t="str">
        <f t="shared" si="5"/>
        <v/>
      </c>
      <c r="P572" s="35" t="str">
        <f t="shared" si="6"/>
        <v/>
      </c>
      <c r="Q572" s="35" t="str">
        <f t="shared" si="7"/>
        <v/>
      </c>
      <c r="R572" s="35" t="str">
        <f t="shared" si="8"/>
        <v/>
      </c>
      <c r="S572" s="35" t="str">
        <f t="shared" si="9"/>
        <v/>
      </c>
      <c r="T572" s="35" t="str">
        <f t="shared" si="10"/>
        <v/>
      </c>
      <c r="U572" s="35" t="str">
        <f t="shared" si="11"/>
        <v/>
      </c>
      <c r="V572" s="35" t="str">
        <f t="shared" si="12"/>
        <v/>
      </c>
      <c r="W572" s="77" t="str">
        <f t="shared" si="13"/>
        <v/>
      </c>
      <c r="X572" s="35" t="str">
        <f t="shared" si="14"/>
        <v/>
      </c>
      <c r="Y572" s="35" t="str">
        <f t="shared" si="15"/>
        <v/>
      </c>
      <c r="Z572" s="35" t="str">
        <f t="shared" si="16"/>
        <v/>
      </c>
      <c r="AA572" s="35" t="str">
        <f t="shared" si="17"/>
        <v/>
      </c>
      <c r="AB572" s="77">
        <f t="shared" si="29"/>
        <v>6336</v>
      </c>
      <c r="AC572" s="77">
        <f t="shared" si="30"/>
        <v>0</v>
      </c>
      <c r="AD572" s="77">
        <f t="shared" si="31"/>
        <v>0</v>
      </c>
      <c r="AE572" s="78" t="str">
        <f t="shared" si="18"/>
        <v/>
      </c>
      <c r="AF572" s="35" t="str">
        <f t="shared" si="19"/>
        <v/>
      </c>
      <c r="AG572" s="77" t="str">
        <f t="shared" si="20"/>
        <v/>
      </c>
      <c r="AH572" s="77" t="str">
        <f t="shared" si="21"/>
        <v/>
      </c>
      <c r="AI572" s="35">
        <f t="shared" si="22"/>
        <v>0</v>
      </c>
      <c r="AJ572" s="35">
        <f t="shared" si="23"/>
        <v>0</v>
      </c>
      <c r="AK572" s="35">
        <f t="shared" si="24"/>
        <v>0</v>
      </c>
      <c r="AL572" s="35">
        <f t="shared" si="25"/>
        <v>0</v>
      </c>
      <c r="AM572" s="35" t="n"/>
      <c r="AN572" s="44" t="str">
        <f t="shared" si="26"/>
        <v/>
      </c>
      <c r="AO572" s="44" t="str">
        <f t="shared" si="27"/>
        <v/>
      </c>
      <c r="AP572" s="35" t="str">
        <f>IF('DQE marché-cadre'!$D575="","",'DQE marché-cadre'!$D575)</f>
        <v/>
      </c>
      <c r="AQ572" s="35" t="str">
        <f>IF('DQE marché-cadre'!$E575="","",'DQE marché-cadre'!$E575)</f>
        <v/>
      </c>
      <c r="AR572" s="77" t="str">
        <f>DQE!$F575</f>
        <v/>
      </c>
      <c r="AS572" s="77" t="str">
        <f>BPDE!$G575</f>
        <v/>
      </c>
      <c r="AT572" s="35" t="str">
        <f t="shared" si="28"/>
        <v/>
      </c>
    </row>
    <row r="573">
      <c r="A573" s="35" t="str">
        <f>IF(BPU!$A576="","",BPU!$A576)</f>
        <v/>
      </c>
      <c r="B573" s="44" t="str">
        <f>IF(BPU!$B576="","",BPU!$B576)</f>
        <v/>
      </c>
      <c r="C573" s="35" t="str">
        <f>IF(BPU!$C576="","",BPU!$C576)</f>
        <v/>
      </c>
      <c r="D573" s="44" t="str">
        <f>IF(DQE!$D576="","",DQE!$D576)</f>
        <v/>
      </c>
      <c r="E573" s="37" t="str">
        <f>IF(BPU!$D576="","",BPU!$D576)</f>
        <v/>
      </c>
      <c r="F573" s="35" t="str">
        <f t="shared" si="0"/>
        <v/>
      </c>
      <c r="G573" s="44" t="str">
        <f t="shared" si="1"/>
        <v/>
      </c>
      <c r="H573" s="36" t="n"/>
      <c r="I573" s="23" t="n"/>
      <c r="J573" s="36" t="n"/>
      <c r="K573" s="36" t="n"/>
      <c r="L573" s="44" t="str">
        <f t="shared" si="2"/>
        <v/>
      </c>
      <c r="M573" s="35" t="str">
        <f t="shared" si="3"/>
        <v/>
      </c>
      <c r="N573" s="35" t="str">
        <f t="shared" si="4"/>
        <v/>
      </c>
      <c r="O573" s="35" t="str">
        <f t="shared" si="5"/>
        <v/>
      </c>
      <c r="P573" s="35" t="str">
        <f t="shared" si="6"/>
        <v/>
      </c>
      <c r="Q573" s="35" t="str">
        <f t="shared" si="7"/>
        <v/>
      </c>
      <c r="R573" s="35" t="str">
        <f t="shared" si="8"/>
        <v/>
      </c>
      <c r="S573" s="35" t="str">
        <f t="shared" si="9"/>
        <v/>
      </c>
      <c r="T573" s="35" t="str">
        <f t="shared" si="10"/>
        <v/>
      </c>
      <c r="U573" s="35" t="str">
        <f t="shared" si="11"/>
        <v/>
      </c>
      <c r="V573" s="35" t="str">
        <f t="shared" si="12"/>
        <v/>
      </c>
      <c r="W573" s="77" t="str">
        <f t="shared" si="13"/>
        <v/>
      </c>
      <c r="X573" s="35" t="str">
        <f t="shared" si="14"/>
        <v/>
      </c>
      <c r="Y573" s="35" t="str">
        <f t="shared" si="15"/>
        <v/>
      </c>
      <c r="Z573" s="35" t="str">
        <f t="shared" si="16"/>
        <v/>
      </c>
      <c r="AA573" s="35" t="str">
        <f t="shared" si="17"/>
        <v/>
      </c>
      <c r="AB573" s="77">
        <f t="shared" si="29"/>
        <v>6336</v>
      </c>
      <c r="AC573" s="77">
        <f t="shared" si="30"/>
        <v>0</v>
      </c>
      <c r="AD573" s="77">
        <f t="shared" si="31"/>
        <v>0</v>
      </c>
      <c r="AE573" s="78" t="str">
        <f t="shared" si="18"/>
        <v/>
      </c>
      <c r="AF573" s="35" t="str">
        <f t="shared" si="19"/>
        <v/>
      </c>
      <c r="AG573" s="77" t="str">
        <f t="shared" si="20"/>
        <v/>
      </c>
      <c r="AH573" s="77" t="str">
        <f t="shared" si="21"/>
        <v/>
      </c>
      <c r="AI573" s="35">
        <f t="shared" si="22"/>
        <v>0</v>
      </c>
      <c r="AJ573" s="35">
        <f t="shared" si="23"/>
        <v>0</v>
      </c>
      <c r="AK573" s="35">
        <f t="shared" si="24"/>
        <v>0</v>
      </c>
      <c r="AL573" s="35">
        <f t="shared" si="25"/>
        <v>0</v>
      </c>
      <c r="AM573" s="35" t="n"/>
      <c r="AN573" s="44" t="str">
        <f t="shared" si="26"/>
        <v/>
      </c>
      <c r="AO573" s="44" t="str">
        <f t="shared" si="27"/>
        <v/>
      </c>
      <c r="AP573" s="35" t="str">
        <f>IF('DQE marché-cadre'!$D576="","",'DQE marché-cadre'!$D576)</f>
        <v/>
      </c>
      <c r="AQ573" s="35" t="str">
        <f>IF('DQE marché-cadre'!$E576="","",'DQE marché-cadre'!$E576)</f>
        <v/>
      </c>
      <c r="AR573" s="77" t="str">
        <f>DQE!$F576</f>
        <v/>
      </c>
      <c r="AS573" s="77" t="str">
        <f>BPDE!$G576</f>
        <v/>
      </c>
      <c r="AT573" s="35" t="str">
        <f t="shared" si="28"/>
        <v/>
      </c>
    </row>
    <row r="574">
      <c r="A574" s="35" t="str">
        <f>IF(BPU!$A577="","",BPU!$A577)</f>
        <v/>
      </c>
      <c r="B574" s="44" t="str">
        <f>IF(BPU!$B577="","",BPU!$B577)</f>
        <v/>
      </c>
      <c r="C574" s="35" t="str">
        <f>IF(BPU!$C577="","",BPU!$C577)</f>
        <v/>
      </c>
      <c r="D574" s="44" t="str">
        <f>IF(DQE!$D577="","",DQE!$D577)</f>
        <v/>
      </c>
      <c r="E574" s="37" t="str">
        <f>IF(BPU!$D577="","",BPU!$D577)</f>
        <v/>
      </c>
      <c r="F574" s="35" t="str">
        <f t="shared" si="0"/>
        <v/>
      </c>
      <c r="G574" s="44" t="str">
        <f t="shared" si="1"/>
        <v/>
      </c>
      <c r="H574" s="36" t="n"/>
      <c r="I574" s="23" t="n"/>
      <c r="J574" s="36" t="n"/>
      <c r="K574" s="36" t="n"/>
      <c r="L574" s="44" t="str">
        <f t="shared" si="2"/>
        <v/>
      </c>
      <c r="M574" s="35" t="str">
        <f t="shared" si="3"/>
        <v/>
      </c>
      <c r="N574" s="35" t="str">
        <f t="shared" si="4"/>
        <v/>
      </c>
      <c r="O574" s="35" t="str">
        <f t="shared" si="5"/>
        <v/>
      </c>
      <c r="P574" s="35" t="str">
        <f t="shared" si="6"/>
        <v/>
      </c>
      <c r="Q574" s="35" t="str">
        <f t="shared" si="7"/>
        <v/>
      </c>
      <c r="R574" s="35" t="str">
        <f t="shared" si="8"/>
        <v/>
      </c>
      <c r="S574" s="35" t="str">
        <f t="shared" si="9"/>
        <v/>
      </c>
      <c r="T574" s="35" t="str">
        <f t="shared" si="10"/>
        <v/>
      </c>
      <c r="U574" s="35" t="str">
        <f t="shared" si="11"/>
        <v/>
      </c>
      <c r="V574" s="35" t="str">
        <f t="shared" si="12"/>
        <v/>
      </c>
      <c r="W574" s="77" t="str">
        <f t="shared" si="13"/>
        <v/>
      </c>
      <c r="X574" s="35" t="str">
        <f t="shared" si="14"/>
        <v/>
      </c>
      <c r="Y574" s="35" t="str">
        <f t="shared" si="15"/>
        <v/>
      </c>
      <c r="Z574" s="35" t="str">
        <f t="shared" si="16"/>
        <v/>
      </c>
      <c r="AA574" s="35" t="str">
        <f t="shared" si="17"/>
        <v/>
      </c>
      <c r="AB574" s="77">
        <f t="shared" si="29"/>
        <v>6336</v>
      </c>
      <c r="AC574" s="77">
        <f t="shared" si="30"/>
        <v>0</v>
      </c>
      <c r="AD574" s="77">
        <f t="shared" si="31"/>
        <v>0</v>
      </c>
      <c r="AE574" s="78" t="str">
        <f t="shared" si="18"/>
        <v/>
      </c>
      <c r="AF574" s="35" t="str">
        <f t="shared" si="19"/>
        <v/>
      </c>
      <c r="AG574" s="77" t="str">
        <f t="shared" si="20"/>
        <v/>
      </c>
      <c r="AH574" s="77" t="str">
        <f t="shared" si="21"/>
        <v/>
      </c>
      <c r="AI574" s="35">
        <f t="shared" si="22"/>
        <v>0</v>
      </c>
      <c r="AJ574" s="35">
        <f t="shared" si="23"/>
        <v>0</v>
      </c>
      <c r="AK574" s="35">
        <f t="shared" si="24"/>
        <v>0</v>
      </c>
      <c r="AL574" s="35">
        <f t="shared" si="25"/>
        <v>0</v>
      </c>
      <c r="AM574" s="35" t="n"/>
      <c r="AN574" s="44" t="str">
        <f t="shared" si="26"/>
        <v/>
      </c>
      <c r="AO574" s="44" t="str">
        <f t="shared" si="27"/>
        <v/>
      </c>
      <c r="AP574" s="35" t="str">
        <f>IF('DQE marché-cadre'!$D577="","",'DQE marché-cadre'!$D577)</f>
        <v/>
      </c>
      <c r="AQ574" s="35" t="str">
        <f>IF('DQE marché-cadre'!$E577="","",'DQE marché-cadre'!$E577)</f>
        <v/>
      </c>
      <c r="AR574" s="77" t="str">
        <f>DQE!$F577</f>
        <v/>
      </c>
      <c r="AS574" s="77" t="str">
        <f>BPDE!$G577</f>
        <v/>
      </c>
      <c r="AT574" s="35" t="str">
        <f t="shared" si="28"/>
        <v/>
      </c>
    </row>
    <row r="575">
      <c r="A575" s="35" t="str">
        <f>IF(BPU!$A578="","",BPU!$A578)</f>
        <v/>
      </c>
      <c r="B575" s="44" t="str">
        <f>IF(BPU!$B578="","",BPU!$B578)</f>
        <v/>
      </c>
      <c r="C575" s="35" t="str">
        <f>IF(BPU!$C578="","",BPU!$C578)</f>
        <v/>
      </c>
      <c r="D575" s="44" t="str">
        <f>IF(DQE!$D578="","",DQE!$D578)</f>
        <v/>
      </c>
      <c r="E575" s="37" t="str">
        <f>IF(BPU!$D578="","",BPU!$D578)</f>
        <v/>
      </c>
      <c r="F575" s="35" t="str">
        <f t="shared" si="0"/>
        <v/>
      </c>
      <c r="G575" s="44" t="str">
        <f t="shared" si="1"/>
        <v/>
      </c>
      <c r="H575" s="36" t="n"/>
      <c r="I575" s="23" t="n"/>
      <c r="J575" s="36" t="n"/>
      <c r="K575" s="36" t="n"/>
      <c r="L575" s="44" t="str">
        <f t="shared" si="2"/>
        <v/>
      </c>
      <c r="M575" s="35" t="str">
        <f t="shared" si="3"/>
        <v/>
      </c>
      <c r="N575" s="35" t="str">
        <f t="shared" si="4"/>
        <v/>
      </c>
      <c r="O575" s="35" t="str">
        <f t="shared" si="5"/>
        <v/>
      </c>
      <c r="P575" s="35" t="str">
        <f t="shared" si="6"/>
        <v/>
      </c>
      <c r="Q575" s="35" t="str">
        <f t="shared" si="7"/>
        <v/>
      </c>
      <c r="R575" s="35" t="str">
        <f t="shared" si="8"/>
        <v/>
      </c>
      <c r="S575" s="35" t="str">
        <f t="shared" si="9"/>
        <v/>
      </c>
      <c r="T575" s="35" t="str">
        <f t="shared" si="10"/>
        <v/>
      </c>
      <c r="U575" s="35" t="str">
        <f t="shared" si="11"/>
        <v/>
      </c>
      <c r="V575" s="35" t="str">
        <f t="shared" si="12"/>
        <v/>
      </c>
      <c r="W575" s="77" t="str">
        <f t="shared" si="13"/>
        <v/>
      </c>
      <c r="X575" s="35" t="str">
        <f t="shared" si="14"/>
        <v/>
      </c>
      <c r="Y575" s="35" t="str">
        <f t="shared" si="15"/>
        <v/>
      </c>
      <c r="Z575" s="35" t="str">
        <f t="shared" si="16"/>
        <v/>
      </c>
      <c r="AA575" s="35" t="str">
        <f t="shared" si="17"/>
        <v/>
      </c>
      <c r="AB575" s="77">
        <f t="shared" si="29"/>
        <v>6336</v>
      </c>
      <c r="AC575" s="77">
        <f t="shared" si="30"/>
        <v>0</v>
      </c>
      <c r="AD575" s="77">
        <f t="shared" si="31"/>
        <v>0</v>
      </c>
      <c r="AE575" s="78" t="str">
        <f t="shared" si="18"/>
        <v/>
      </c>
      <c r="AF575" s="35" t="str">
        <f t="shared" si="19"/>
        <v/>
      </c>
      <c r="AG575" s="77" t="str">
        <f t="shared" si="20"/>
        <v/>
      </c>
      <c r="AH575" s="77" t="str">
        <f t="shared" si="21"/>
        <v/>
      </c>
      <c r="AI575" s="35">
        <f t="shared" si="22"/>
        <v>0</v>
      </c>
      <c r="AJ575" s="35">
        <f t="shared" si="23"/>
        <v>0</v>
      </c>
      <c r="AK575" s="35">
        <f t="shared" si="24"/>
        <v>0</v>
      </c>
      <c r="AL575" s="35">
        <f t="shared" si="25"/>
        <v>0</v>
      </c>
      <c r="AM575" s="35" t="n"/>
      <c r="AN575" s="44" t="str">
        <f t="shared" si="26"/>
        <v/>
      </c>
      <c r="AO575" s="44" t="str">
        <f t="shared" si="27"/>
        <v/>
      </c>
      <c r="AP575" s="35" t="str">
        <f>IF('DQE marché-cadre'!$D578="","",'DQE marché-cadre'!$D578)</f>
        <v/>
      </c>
      <c r="AQ575" s="35" t="str">
        <f>IF('DQE marché-cadre'!$E578="","",'DQE marché-cadre'!$E578)</f>
        <v/>
      </c>
      <c r="AR575" s="77" t="str">
        <f>DQE!$F578</f>
        <v/>
      </c>
      <c r="AS575" s="77" t="str">
        <f>BPDE!$G578</f>
        <v/>
      </c>
      <c r="AT575" s="35" t="str">
        <f t="shared" si="28"/>
        <v/>
      </c>
    </row>
    <row r="576">
      <c r="A576" s="35" t="str">
        <f>IF(BPU!$A579="","",BPU!$A579)</f>
        <v/>
      </c>
      <c r="B576" s="44" t="str">
        <f>IF(BPU!$B579="","",BPU!$B579)</f>
        <v/>
      </c>
      <c r="C576" s="35" t="str">
        <f>IF(BPU!$C579="","",BPU!$C579)</f>
        <v/>
      </c>
      <c r="D576" s="44" t="str">
        <f>IF(DQE!$D579="","",DQE!$D579)</f>
        <v/>
      </c>
      <c r="E576" s="37" t="str">
        <f>IF(BPU!$D579="","",BPU!$D579)</f>
        <v/>
      </c>
      <c r="F576" s="35" t="str">
        <f t="shared" si="0"/>
        <v/>
      </c>
      <c r="G576" s="44" t="str">
        <f t="shared" si="1"/>
        <v/>
      </c>
      <c r="H576" s="36" t="n"/>
      <c r="I576" s="23" t="n"/>
      <c r="J576" s="36" t="n"/>
      <c r="K576" s="36" t="n"/>
      <c r="L576" s="44" t="str">
        <f t="shared" si="2"/>
        <v/>
      </c>
      <c r="M576" s="35" t="str">
        <f t="shared" si="3"/>
        <v/>
      </c>
      <c r="N576" s="35" t="str">
        <f t="shared" si="4"/>
        <v/>
      </c>
      <c r="O576" s="35" t="str">
        <f t="shared" si="5"/>
        <v/>
      </c>
      <c r="P576" s="35" t="str">
        <f t="shared" si="6"/>
        <v/>
      </c>
      <c r="Q576" s="35" t="str">
        <f t="shared" si="7"/>
        <v/>
      </c>
      <c r="R576" s="35" t="str">
        <f t="shared" si="8"/>
        <v/>
      </c>
      <c r="S576" s="35" t="str">
        <f t="shared" si="9"/>
        <v/>
      </c>
      <c r="T576" s="35" t="str">
        <f t="shared" si="10"/>
        <v/>
      </c>
      <c r="U576" s="35" t="str">
        <f t="shared" si="11"/>
        <v/>
      </c>
      <c r="V576" s="35" t="str">
        <f t="shared" si="12"/>
        <v/>
      </c>
      <c r="W576" s="77" t="str">
        <f t="shared" si="13"/>
        <v/>
      </c>
      <c r="X576" s="35" t="str">
        <f t="shared" si="14"/>
        <v/>
      </c>
      <c r="Y576" s="35" t="str">
        <f t="shared" si="15"/>
        <v/>
      </c>
      <c r="Z576" s="35" t="str">
        <f t="shared" si="16"/>
        <v/>
      </c>
      <c r="AA576" s="35" t="str">
        <f t="shared" si="17"/>
        <v/>
      </c>
      <c r="AB576" s="77">
        <f t="shared" si="29"/>
        <v>6336</v>
      </c>
      <c r="AC576" s="77">
        <f t="shared" si="30"/>
        <v>0</v>
      </c>
      <c r="AD576" s="77">
        <f t="shared" si="31"/>
        <v>0</v>
      </c>
      <c r="AE576" s="78" t="str">
        <f t="shared" si="18"/>
        <v/>
      </c>
      <c r="AF576" s="35" t="str">
        <f t="shared" si="19"/>
        <v/>
      </c>
      <c r="AG576" s="77" t="str">
        <f t="shared" si="20"/>
        <v/>
      </c>
      <c r="AH576" s="77" t="str">
        <f t="shared" si="21"/>
        <v/>
      </c>
      <c r="AI576" s="35">
        <f t="shared" si="22"/>
        <v>0</v>
      </c>
      <c r="AJ576" s="35">
        <f t="shared" si="23"/>
        <v>0</v>
      </c>
      <c r="AK576" s="35">
        <f t="shared" si="24"/>
        <v>0</v>
      </c>
      <c r="AL576" s="35">
        <f t="shared" si="25"/>
        <v>0</v>
      </c>
      <c r="AM576" s="35" t="n"/>
      <c r="AN576" s="44" t="str">
        <f t="shared" si="26"/>
        <v/>
      </c>
      <c r="AO576" s="44" t="str">
        <f t="shared" si="27"/>
        <v/>
      </c>
      <c r="AP576" s="35" t="str">
        <f>IF('DQE marché-cadre'!$D579="","",'DQE marché-cadre'!$D579)</f>
        <v/>
      </c>
      <c r="AQ576" s="35" t="str">
        <f>IF('DQE marché-cadre'!$E579="","",'DQE marché-cadre'!$E579)</f>
        <v/>
      </c>
      <c r="AR576" s="77" t="str">
        <f>DQE!$F579</f>
        <v/>
      </c>
      <c r="AS576" s="77" t="str">
        <f>BPDE!$G579</f>
        <v/>
      </c>
      <c r="AT576" s="35" t="str">
        <f t="shared" si="28"/>
        <v/>
      </c>
    </row>
    <row r="577">
      <c r="A577" s="35" t="str">
        <f>IF(BPU!$A580="","",BPU!$A580)</f>
        <v/>
      </c>
      <c r="B577" s="44" t="str">
        <f>IF(BPU!$B580="","",BPU!$B580)</f>
        <v/>
      </c>
      <c r="C577" s="35" t="str">
        <f>IF(BPU!$C580="","",BPU!$C580)</f>
        <v/>
      </c>
      <c r="D577" s="44" t="str">
        <f>IF(DQE!$D580="","",DQE!$D580)</f>
        <v/>
      </c>
      <c r="E577" s="37" t="str">
        <f>IF(BPU!$D580="","",BPU!$D580)</f>
        <v/>
      </c>
      <c r="F577" s="35" t="str">
        <f t="shared" si="0"/>
        <v/>
      </c>
      <c r="G577" s="44" t="str">
        <f t="shared" si="1"/>
        <v/>
      </c>
      <c r="H577" s="36" t="n"/>
      <c r="I577" s="23" t="n"/>
      <c r="J577" s="36" t="n"/>
      <c r="K577" s="36" t="n"/>
      <c r="L577" s="44" t="str">
        <f t="shared" si="2"/>
        <v/>
      </c>
      <c r="M577" s="35" t="str">
        <f t="shared" si="3"/>
        <v/>
      </c>
      <c r="N577" s="35" t="str">
        <f t="shared" si="4"/>
        <v/>
      </c>
      <c r="O577" s="35" t="str">
        <f t="shared" si="5"/>
        <v/>
      </c>
      <c r="P577" s="35" t="str">
        <f t="shared" si="6"/>
        <v/>
      </c>
      <c r="Q577" s="35" t="str">
        <f t="shared" si="7"/>
        <v/>
      </c>
      <c r="R577" s="35" t="str">
        <f t="shared" si="8"/>
        <v/>
      </c>
      <c r="S577" s="35" t="str">
        <f t="shared" si="9"/>
        <v/>
      </c>
      <c r="T577" s="35" t="str">
        <f t="shared" si="10"/>
        <v/>
      </c>
      <c r="U577" s="35" t="str">
        <f t="shared" si="11"/>
        <v/>
      </c>
      <c r="V577" s="35" t="str">
        <f t="shared" si="12"/>
        <v/>
      </c>
      <c r="W577" s="77" t="str">
        <f t="shared" si="13"/>
        <v/>
      </c>
      <c r="X577" s="35" t="str">
        <f t="shared" si="14"/>
        <v/>
      </c>
      <c r="Y577" s="35" t="str">
        <f t="shared" si="15"/>
        <v/>
      </c>
      <c r="Z577" s="35" t="str">
        <f t="shared" si="16"/>
        <v/>
      </c>
      <c r="AA577" s="35" t="str">
        <f t="shared" si="17"/>
        <v/>
      </c>
      <c r="AB577" s="77">
        <f t="shared" si="29"/>
        <v>6336</v>
      </c>
      <c r="AC577" s="77">
        <f t="shared" si="30"/>
        <v>0</v>
      </c>
      <c r="AD577" s="77">
        <f t="shared" si="31"/>
        <v>0</v>
      </c>
      <c r="AE577" s="78" t="str">
        <f t="shared" si="18"/>
        <v/>
      </c>
      <c r="AF577" s="35" t="str">
        <f t="shared" si="19"/>
        <v/>
      </c>
      <c r="AG577" s="77" t="str">
        <f t="shared" si="20"/>
        <v/>
      </c>
      <c r="AH577" s="77" t="str">
        <f t="shared" si="21"/>
        <v/>
      </c>
      <c r="AI577" s="35">
        <f t="shared" si="22"/>
        <v>0</v>
      </c>
      <c r="AJ577" s="35">
        <f t="shared" si="23"/>
        <v>0</v>
      </c>
      <c r="AK577" s="35">
        <f t="shared" si="24"/>
        <v>0</v>
      </c>
      <c r="AL577" s="35">
        <f t="shared" si="25"/>
        <v>0</v>
      </c>
      <c r="AM577" s="35" t="n"/>
      <c r="AN577" s="44" t="str">
        <f t="shared" si="26"/>
        <v/>
      </c>
      <c r="AO577" s="44" t="str">
        <f t="shared" si="27"/>
        <v/>
      </c>
      <c r="AP577" s="35" t="str">
        <f>IF('DQE marché-cadre'!$D580="","",'DQE marché-cadre'!$D580)</f>
        <v/>
      </c>
      <c r="AQ577" s="35" t="str">
        <f>IF('DQE marché-cadre'!$E580="","",'DQE marché-cadre'!$E580)</f>
        <v/>
      </c>
      <c r="AR577" s="77" t="str">
        <f>DQE!$F580</f>
        <v/>
      </c>
      <c r="AS577" s="77" t="str">
        <f>BPDE!$G580</f>
        <v/>
      </c>
      <c r="AT577" s="35" t="str">
        <f t="shared" si="28"/>
        <v/>
      </c>
    </row>
    <row r="578">
      <c r="A578" s="35" t="str">
        <f>IF(BPU!$A581="","",BPU!$A581)</f>
        <v/>
      </c>
      <c r="B578" s="44" t="str">
        <f>IF(BPU!$B581="","",BPU!$B581)</f>
        <v/>
      </c>
      <c r="C578" s="35" t="str">
        <f>IF(BPU!$C581="","",BPU!$C581)</f>
        <v/>
      </c>
      <c r="D578" s="44" t="str">
        <f>IF(DQE!$D581="","",DQE!$D581)</f>
        <v/>
      </c>
      <c r="E578" s="37" t="str">
        <f>IF(BPU!$D581="","",BPU!$D581)</f>
        <v/>
      </c>
      <c r="F578" s="35" t="str">
        <f t="shared" si="0"/>
        <v/>
      </c>
      <c r="G578" s="44" t="str">
        <f t="shared" si="1"/>
        <v/>
      </c>
      <c r="H578" s="36" t="n"/>
      <c r="I578" s="23" t="n"/>
      <c r="J578" s="36" t="n"/>
      <c r="K578" s="36" t="n"/>
      <c r="L578" s="44" t="str">
        <f t="shared" si="2"/>
        <v/>
      </c>
      <c r="M578" s="35" t="str">
        <f t="shared" si="3"/>
        <v/>
      </c>
      <c r="N578" s="35" t="str">
        <f t="shared" si="4"/>
        <v/>
      </c>
      <c r="O578" s="35" t="str">
        <f t="shared" si="5"/>
        <v/>
      </c>
      <c r="P578" s="35" t="str">
        <f t="shared" si="6"/>
        <v/>
      </c>
      <c r="Q578" s="35" t="str">
        <f t="shared" si="7"/>
        <v/>
      </c>
      <c r="R578" s="35" t="str">
        <f t="shared" si="8"/>
        <v/>
      </c>
      <c r="S578" s="35" t="str">
        <f t="shared" si="9"/>
        <v/>
      </c>
      <c r="T578" s="35" t="str">
        <f t="shared" si="10"/>
        <v/>
      </c>
      <c r="U578" s="35" t="str">
        <f t="shared" si="11"/>
        <v/>
      </c>
      <c r="V578" s="35" t="str">
        <f t="shared" si="12"/>
        <v/>
      </c>
      <c r="W578" s="77" t="str">
        <f t="shared" si="13"/>
        <v/>
      </c>
      <c r="X578" s="35" t="str">
        <f t="shared" si="14"/>
        <v/>
      </c>
      <c r="Y578" s="35" t="str">
        <f t="shared" si="15"/>
        <v/>
      </c>
      <c r="Z578" s="35" t="str">
        <f t="shared" si="16"/>
        <v/>
      </c>
      <c r="AA578" s="35" t="str">
        <f t="shared" si="17"/>
        <v/>
      </c>
      <c r="AB578" s="77">
        <f t="shared" si="29"/>
        <v>6336</v>
      </c>
      <c r="AC578" s="77">
        <f t="shared" si="30"/>
        <v>0</v>
      </c>
      <c r="AD578" s="77">
        <f t="shared" si="31"/>
        <v>0</v>
      </c>
      <c r="AE578" s="78" t="str">
        <f t="shared" si="18"/>
        <v/>
      </c>
      <c r="AF578" s="35" t="str">
        <f t="shared" si="19"/>
        <v/>
      </c>
      <c r="AG578" s="77" t="str">
        <f t="shared" si="20"/>
        <v/>
      </c>
      <c r="AH578" s="77" t="str">
        <f t="shared" si="21"/>
        <v/>
      </c>
      <c r="AI578" s="35">
        <f t="shared" si="22"/>
        <v>0</v>
      </c>
      <c r="AJ578" s="35">
        <f t="shared" si="23"/>
        <v>0</v>
      </c>
      <c r="AK578" s="35">
        <f t="shared" si="24"/>
        <v>0</v>
      </c>
      <c r="AL578" s="35">
        <f t="shared" si="25"/>
        <v>0</v>
      </c>
      <c r="AM578" s="35" t="n"/>
      <c r="AN578" s="44" t="str">
        <f t="shared" si="26"/>
        <v/>
      </c>
      <c r="AO578" s="44" t="str">
        <f t="shared" si="27"/>
        <v/>
      </c>
      <c r="AP578" s="35" t="str">
        <f>IF('DQE marché-cadre'!$D581="","",'DQE marché-cadre'!$D581)</f>
        <v/>
      </c>
      <c r="AQ578" s="35" t="str">
        <f>IF('DQE marché-cadre'!$E581="","",'DQE marché-cadre'!$E581)</f>
        <v/>
      </c>
      <c r="AR578" s="77" t="str">
        <f>DQE!$F581</f>
        <v/>
      </c>
      <c r="AS578" s="77" t="str">
        <f>BPDE!$G581</f>
        <v/>
      </c>
      <c r="AT578" s="35" t="str">
        <f t="shared" si="28"/>
        <v/>
      </c>
    </row>
    <row r="579">
      <c r="A579" s="35" t="str">
        <f>IF(BPU!$A582="","",BPU!$A582)</f>
        <v/>
      </c>
      <c r="B579" s="44" t="str">
        <f>IF(BPU!$B582="","",BPU!$B582)</f>
        <v/>
      </c>
      <c r="C579" s="35" t="str">
        <f>IF(BPU!$C582="","",BPU!$C582)</f>
        <v/>
      </c>
      <c r="D579" s="44" t="str">
        <f>IF(DQE!$D582="","",DQE!$D582)</f>
        <v/>
      </c>
      <c r="E579" s="37" t="str">
        <f>IF(BPU!$D582="","",BPU!$D582)</f>
        <v/>
      </c>
      <c r="F579" s="35" t="str">
        <f t="shared" si="0"/>
        <v/>
      </c>
      <c r="G579" s="44" t="str">
        <f t="shared" si="1"/>
        <v/>
      </c>
      <c r="H579" s="36" t="n"/>
      <c r="I579" s="23" t="n"/>
      <c r="J579" s="36" t="n"/>
      <c r="K579" s="36" t="n"/>
      <c r="L579" s="44" t="str">
        <f t="shared" si="2"/>
        <v/>
      </c>
      <c r="M579" s="35" t="str">
        <f t="shared" si="3"/>
        <v/>
      </c>
      <c r="N579" s="35" t="str">
        <f t="shared" si="4"/>
        <v/>
      </c>
      <c r="O579" s="35" t="str">
        <f t="shared" si="5"/>
        <v/>
      </c>
      <c r="P579" s="35" t="str">
        <f t="shared" si="6"/>
        <v/>
      </c>
      <c r="Q579" s="35" t="str">
        <f t="shared" si="7"/>
        <v/>
      </c>
      <c r="R579" s="35" t="str">
        <f t="shared" si="8"/>
        <v/>
      </c>
      <c r="S579" s="35" t="str">
        <f t="shared" si="9"/>
        <v/>
      </c>
      <c r="T579" s="35" t="str">
        <f t="shared" si="10"/>
        <v/>
      </c>
      <c r="U579" s="35" t="str">
        <f t="shared" si="11"/>
        <v/>
      </c>
      <c r="V579" s="35" t="str">
        <f t="shared" si="12"/>
        <v/>
      </c>
      <c r="W579" s="77" t="str">
        <f t="shared" si="13"/>
        <v/>
      </c>
      <c r="X579" s="35" t="str">
        <f t="shared" si="14"/>
        <v/>
      </c>
      <c r="Y579" s="35" t="str">
        <f t="shared" si="15"/>
        <v/>
      </c>
      <c r="Z579" s="35" t="str">
        <f t="shared" si="16"/>
        <v/>
      </c>
      <c r="AA579" s="35" t="str">
        <f t="shared" si="17"/>
        <v/>
      </c>
      <c r="AB579" s="77">
        <f t="shared" si="29"/>
        <v>6336</v>
      </c>
      <c r="AC579" s="77">
        <f t="shared" si="30"/>
        <v>0</v>
      </c>
      <c r="AD579" s="77">
        <f t="shared" si="31"/>
        <v>0</v>
      </c>
      <c r="AE579" s="78" t="str">
        <f t="shared" si="18"/>
        <v/>
      </c>
      <c r="AF579" s="35" t="str">
        <f t="shared" si="19"/>
        <v/>
      </c>
      <c r="AG579" s="77" t="str">
        <f t="shared" si="20"/>
        <v/>
      </c>
      <c r="AH579" s="77" t="str">
        <f t="shared" si="21"/>
        <v/>
      </c>
      <c r="AI579" s="35">
        <f t="shared" si="22"/>
        <v>0</v>
      </c>
      <c r="AJ579" s="35">
        <f t="shared" si="23"/>
        <v>0</v>
      </c>
      <c r="AK579" s="35">
        <f t="shared" si="24"/>
        <v>0</v>
      </c>
      <c r="AL579" s="35">
        <f t="shared" si="25"/>
        <v>0</v>
      </c>
      <c r="AM579" s="35" t="n"/>
      <c r="AN579" s="44" t="str">
        <f t="shared" si="26"/>
        <v/>
      </c>
      <c r="AO579" s="44" t="str">
        <f t="shared" si="27"/>
        <v/>
      </c>
      <c r="AP579" s="35" t="str">
        <f>IF('DQE marché-cadre'!$D582="","",'DQE marché-cadre'!$D582)</f>
        <v/>
      </c>
      <c r="AQ579" s="35" t="str">
        <f>IF('DQE marché-cadre'!$E582="","",'DQE marché-cadre'!$E582)</f>
        <v/>
      </c>
      <c r="AR579" s="77" t="str">
        <f>DQE!$F582</f>
        <v/>
      </c>
      <c r="AS579" s="77" t="str">
        <f>BPDE!$G582</f>
        <v/>
      </c>
      <c r="AT579" s="35" t="str">
        <f t="shared" si="28"/>
        <v/>
      </c>
    </row>
    <row r="580">
      <c r="A580" s="35" t="str">
        <f>IF(BPU!$A583="","",BPU!$A583)</f>
        <v/>
      </c>
      <c r="B580" s="44" t="str">
        <f>IF(BPU!$B583="","",BPU!$B583)</f>
        <v/>
      </c>
      <c r="C580" s="35" t="str">
        <f>IF(BPU!$C583="","",BPU!$C583)</f>
        <v/>
      </c>
      <c r="D580" s="44" t="str">
        <f>IF(DQE!$D583="","",DQE!$D583)</f>
        <v/>
      </c>
      <c r="E580" s="37" t="str">
        <f>IF(BPU!$D583="","",BPU!$D583)</f>
        <v/>
      </c>
      <c r="F580" s="35" t="str">
        <f t="shared" si="0"/>
        <v/>
      </c>
      <c r="G580" s="44" t="str">
        <f t="shared" si="1"/>
        <v/>
      </c>
      <c r="H580" s="36" t="n"/>
      <c r="I580" s="23" t="n"/>
      <c r="J580" s="36" t="n"/>
      <c r="K580" s="36" t="n"/>
      <c r="L580" s="44" t="str">
        <f t="shared" si="2"/>
        <v/>
      </c>
      <c r="M580" s="35" t="str">
        <f t="shared" si="3"/>
        <v/>
      </c>
      <c r="N580" s="35" t="str">
        <f t="shared" si="4"/>
        <v/>
      </c>
      <c r="O580" s="35" t="str">
        <f t="shared" si="5"/>
        <v/>
      </c>
      <c r="P580" s="35" t="str">
        <f t="shared" si="6"/>
        <v/>
      </c>
      <c r="Q580" s="35" t="str">
        <f t="shared" si="7"/>
        <v/>
      </c>
      <c r="R580" s="35" t="str">
        <f t="shared" si="8"/>
        <v/>
      </c>
      <c r="S580" s="35" t="str">
        <f t="shared" si="9"/>
        <v/>
      </c>
      <c r="T580" s="35" t="str">
        <f t="shared" si="10"/>
        <v/>
      </c>
      <c r="U580" s="35" t="str">
        <f t="shared" si="11"/>
        <v/>
      </c>
      <c r="V580" s="35" t="str">
        <f t="shared" si="12"/>
        <v/>
      </c>
      <c r="W580" s="77" t="str">
        <f t="shared" si="13"/>
        <v/>
      </c>
      <c r="X580" s="35" t="str">
        <f t="shared" si="14"/>
        <v/>
      </c>
      <c r="Y580" s="35" t="str">
        <f t="shared" si="15"/>
        <v/>
      </c>
      <c r="Z580" s="35" t="str">
        <f t="shared" si="16"/>
        <v/>
      </c>
      <c r="AA580" s="35" t="str">
        <f t="shared" si="17"/>
        <v/>
      </c>
      <c r="AB580" s="77">
        <f t="shared" si="29"/>
        <v>6336</v>
      </c>
      <c r="AC580" s="77">
        <f t="shared" si="30"/>
        <v>0</v>
      </c>
      <c r="AD580" s="77">
        <f t="shared" si="31"/>
        <v>0</v>
      </c>
      <c r="AE580" s="78" t="str">
        <f t="shared" si="18"/>
        <v/>
      </c>
      <c r="AF580" s="35" t="str">
        <f t="shared" si="19"/>
        <v/>
      </c>
      <c r="AG580" s="77" t="str">
        <f t="shared" si="20"/>
        <v/>
      </c>
      <c r="AH580" s="77" t="str">
        <f t="shared" si="21"/>
        <v/>
      </c>
      <c r="AI580" s="35">
        <f t="shared" si="22"/>
        <v>0</v>
      </c>
      <c r="AJ580" s="35">
        <f t="shared" si="23"/>
        <v>0</v>
      </c>
      <c r="AK580" s="35">
        <f t="shared" si="24"/>
        <v>0</v>
      </c>
      <c r="AL580" s="35">
        <f t="shared" si="25"/>
        <v>0</v>
      </c>
      <c r="AM580" s="35" t="n"/>
      <c r="AN580" s="44" t="str">
        <f t="shared" si="26"/>
        <v/>
      </c>
      <c r="AO580" s="44" t="str">
        <f t="shared" si="27"/>
        <v/>
      </c>
      <c r="AP580" s="35" t="str">
        <f>IF('DQE marché-cadre'!$D583="","",'DQE marché-cadre'!$D583)</f>
        <v/>
      </c>
      <c r="AQ580" s="35" t="str">
        <f>IF('DQE marché-cadre'!$E583="","",'DQE marché-cadre'!$E583)</f>
        <v/>
      </c>
      <c r="AR580" s="77" t="str">
        <f>DQE!$F583</f>
        <v/>
      </c>
      <c r="AS580" s="77" t="str">
        <f>BPDE!$G583</f>
        <v/>
      </c>
      <c r="AT580" s="35" t="str">
        <f t="shared" si="28"/>
        <v/>
      </c>
    </row>
    <row r="581">
      <c r="A581" s="35" t="str">
        <f>IF(BPU!$A584="","",BPU!$A584)</f>
        <v/>
      </c>
      <c r="B581" s="44" t="str">
        <f>IF(BPU!$B584="","",BPU!$B584)</f>
        <v/>
      </c>
      <c r="C581" s="35" t="str">
        <f>IF(BPU!$C584="","",BPU!$C584)</f>
        <v/>
      </c>
      <c r="D581" s="44" t="str">
        <f>IF(DQE!$D584="","",DQE!$D584)</f>
        <v/>
      </c>
      <c r="E581" s="37" t="str">
        <f>IF(BPU!$D584="","",BPU!$D584)</f>
        <v/>
      </c>
      <c r="F581" s="35" t="str">
        <f t="shared" si="0"/>
        <v/>
      </c>
      <c r="G581" s="44" t="str">
        <f t="shared" si="1"/>
        <v/>
      </c>
      <c r="H581" s="36" t="n"/>
      <c r="I581" s="23" t="n"/>
      <c r="J581" s="36" t="n"/>
      <c r="K581" s="36" t="n"/>
      <c r="L581" s="44" t="str">
        <f t="shared" si="2"/>
        <v/>
      </c>
      <c r="M581" s="35" t="str">
        <f t="shared" si="3"/>
        <v/>
      </c>
      <c r="N581" s="35" t="str">
        <f t="shared" si="4"/>
        <v/>
      </c>
      <c r="O581" s="35" t="str">
        <f t="shared" si="5"/>
        <v/>
      </c>
      <c r="P581" s="35" t="str">
        <f t="shared" si="6"/>
        <v/>
      </c>
      <c r="Q581" s="35" t="str">
        <f t="shared" si="7"/>
        <v/>
      </c>
      <c r="R581" s="35" t="str">
        <f t="shared" si="8"/>
        <v/>
      </c>
      <c r="S581" s="35" t="str">
        <f t="shared" si="9"/>
        <v/>
      </c>
      <c r="T581" s="35" t="str">
        <f t="shared" si="10"/>
        <v/>
      </c>
      <c r="U581" s="35" t="str">
        <f t="shared" si="11"/>
        <v/>
      </c>
      <c r="V581" s="35" t="str">
        <f t="shared" si="12"/>
        <v/>
      </c>
      <c r="W581" s="77" t="str">
        <f t="shared" si="13"/>
        <v/>
      </c>
      <c r="X581" s="35" t="str">
        <f t="shared" si="14"/>
        <v/>
      </c>
      <c r="Y581" s="35" t="str">
        <f t="shared" si="15"/>
        <v/>
      </c>
      <c r="Z581" s="35" t="str">
        <f t="shared" si="16"/>
        <v/>
      </c>
      <c r="AA581" s="35" t="str">
        <f t="shared" si="17"/>
        <v/>
      </c>
      <c r="AB581" s="77">
        <f t="shared" si="29"/>
        <v>6336</v>
      </c>
      <c r="AC581" s="77">
        <f t="shared" si="30"/>
        <v>0</v>
      </c>
      <c r="AD581" s="77">
        <f t="shared" si="31"/>
        <v>0</v>
      </c>
      <c r="AE581" s="78" t="str">
        <f t="shared" si="18"/>
        <v/>
      </c>
      <c r="AF581" s="35" t="str">
        <f t="shared" si="19"/>
        <v/>
      </c>
      <c r="AG581" s="77" t="str">
        <f t="shared" si="20"/>
        <v/>
      </c>
      <c r="AH581" s="77" t="str">
        <f t="shared" si="21"/>
        <v/>
      </c>
      <c r="AI581" s="35">
        <f t="shared" si="22"/>
        <v>0</v>
      </c>
      <c r="AJ581" s="35">
        <f t="shared" si="23"/>
        <v>0</v>
      </c>
      <c r="AK581" s="35">
        <f t="shared" si="24"/>
        <v>0</v>
      </c>
      <c r="AL581" s="35">
        <f t="shared" si="25"/>
        <v>0</v>
      </c>
      <c r="AM581" s="35" t="n"/>
      <c r="AN581" s="44" t="str">
        <f t="shared" si="26"/>
        <v/>
      </c>
      <c r="AO581" s="44" t="str">
        <f t="shared" si="27"/>
        <v/>
      </c>
      <c r="AP581" s="35" t="str">
        <f>IF('DQE marché-cadre'!$D584="","",'DQE marché-cadre'!$D584)</f>
        <v/>
      </c>
      <c r="AQ581" s="35" t="str">
        <f>IF('DQE marché-cadre'!$E584="","",'DQE marché-cadre'!$E584)</f>
        <v/>
      </c>
      <c r="AR581" s="77" t="str">
        <f>DQE!$F584</f>
        <v/>
      </c>
      <c r="AS581" s="77" t="str">
        <f>BPDE!$G584</f>
        <v/>
      </c>
      <c r="AT581" s="35" t="str">
        <f t="shared" si="28"/>
        <v/>
      </c>
    </row>
    <row r="582">
      <c r="A582" s="35" t="str">
        <f>IF(BPU!$A585="","",BPU!$A585)</f>
        <v/>
      </c>
      <c r="B582" s="44" t="str">
        <f>IF(BPU!$B585="","",BPU!$B585)</f>
        <v/>
      </c>
      <c r="C582" s="35" t="str">
        <f>IF(BPU!$C585="","",BPU!$C585)</f>
        <v/>
      </c>
      <c r="D582" s="44" t="str">
        <f>IF(DQE!$D585="","",DQE!$D585)</f>
        <v/>
      </c>
      <c r="E582" s="37" t="str">
        <f>IF(BPU!$D585="","",BPU!$D585)</f>
        <v/>
      </c>
      <c r="F582" s="35" t="str">
        <f t="shared" si="0"/>
        <v/>
      </c>
      <c r="G582" s="44" t="str">
        <f t="shared" si="1"/>
        <v/>
      </c>
      <c r="H582" s="36" t="n"/>
      <c r="I582" s="23" t="n"/>
      <c r="J582" s="36" t="n"/>
      <c r="K582" s="36" t="n"/>
      <c r="L582" s="44" t="str">
        <f t="shared" si="2"/>
        <v/>
      </c>
      <c r="M582" s="35" t="str">
        <f t="shared" si="3"/>
        <v/>
      </c>
      <c r="N582" s="35" t="str">
        <f t="shared" si="4"/>
        <v/>
      </c>
      <c r="O582" s="35" t="str">
        <f t="shared" si="5"/>
        <v/>
      </c>
      <c r="P582" s="35" t="str">
        <f t="shared" si="6"/>
        <v/>
      </c>
      <c r="Q582" s="35" t="str">
        <f t="shared" si="7"/>
        <v/>
      </c>
      <c r="R582" s="35" t="str">
        <f t="shared" si="8"/>
        <v/>
      </c>
      <c r="S582" s="35" t="str">
        <f t="shared" si="9"/>
        <v/>
      </c>
      <c r="T582" s="35" t="str">
        <f t="shared" si="10"/>
        <v/>
      </c>
      <c r="U582" s="35" t="str">
        <f t="shared" si="11"/>
        <v/>
      </c>
      <c r="V582" s="35" t="str">
        <f t="shared" si="12"/>
        <v/>
      </c>
      <c r="W582" s="77" t="str">
        <f t="shared" si="13"/>
        <v/>
      </c>
      <c r="X582" s="35" t="str">
        <f t="shared" si="14"/>
        <v/>
      </c>
      <c r="Y582" s="35" t="str">
        <f t="shared" si="15"/>
        <v/>
      </c>
      <c r="Z582" s="35" t="str">
        <f t="shared" si="16"/>
        <v/>
      </c>
      <c r="AA582" s="35" t="str">
        <f t="shared" si="17"/>
        <v/>
      </c>
      <c r="AB582" s="77">
        <f t="shared" si="29"/>
        <v>6336</v>
      </c>
      <c r="AC582" s="77">
        <f t="shared" si="30"/>
        <v>0</v>
      </c>
      <c r="AD582" s="77">
        <f t="shared" si="31"/>
        <v>0</v>
      </c>
      <c r="AE582" s="78" t="str">
        <f t="shared" si="18"/>
        <v/>
      </c>
      <c r="AF582" s="35" t="str">
        <f t="shared" si="19"/>
        <v/>
      </c>
      <c r="AG582" s="77" t="str">
        <f t="shared" si="20"/>
        <v/>
      </c>
      <c r="AH582" s="77" t="str">
        <f t="shared" si="21"/>
        <v/>
      </c>
      <c r="AI582" s="35">
        <f t="shared" si="22"/>
        <v>0</v>
      </c>
      <c r="AJ582" s="35">
        <f t="shared" si="23"/>
        <v>0</v>
      </c>
      <c r="AK582" s="35">
        <f t="shared" si="24"/>
        <v>0</v>
      </c>
      <c r="AL582" s="35">
        <f t="shared" si="25"/>
        <v>0</v>
      </c>
      <c r="AM582" s="35" t="n"/>
      <c r="AN582" s="44" t="str">
        <f t="shared" si="26"/>
        <v/>
      </c>
      <c r="AO582" s="44" t="str">
        <f t="shared" si="27"/>
        <v/>
      </c>
      <c r="AP582" s="35" t="str">
        <f>IF('DQE marché-cadre'!$D585="","",'DQE marché-cadre'!$D585)</f>
        <v/>
      </c>
      <c r="AQ582" s="35" t="str">
        <f>IF('DQE marché-cadre'!$E585="","",'DQE marché-cadre'!$E585)</f>
        <v/>
      </c>
      <c r="AR582" s="77" t="str">
        <f>DQE!$F585</f>
        <v/>
      </c>
      <c r="AS582" s="77" t="str">
        <f>BPDE!$G585</f>
        <v/>
      </c>
      <c r="AT582" s="35" t="str">
        <f t="shared" si="28"/>
        <v/>
      </c>
    </row>
    <row r="583">
      <c r="A583" s="35" t="str">
        <f>IF(BPU!$A586="","",BPU!$A586)</f>
        <v/>
      </c>
      <c r="B583" s="44" t="str">
        <f>IF(BPU!$B586="","",BPU!$B586)</f>
        <v/>
      </c>
      <c r="C583" s="35" t="str">
        <f>IF(BPU!$C586="","",BPU!$C586)</f>
        <v/>
      </c>
      <c r="D583" s="44" t="str">
        <f>IF(DQE!$D586="","",DQE!$D586)</f>
        <v/>
      </c>
      <c r="E583" s="37" t="str">
        <f>IF(BPU!$D586="","",BPU!$D586)</f>
        <v/>
      </c>
      <c r="F583" s="35" t="str">
        <f t="shared" si="0"/>
        <v/>
      </c>
      <c r="G583" s="44" t="str">
        <f t="shared" si="1"/>
        <v/>
      </c>
      <c r="H583" s="36" t="n"/>
      <c r="I583" s="23" t="n"/>
      <c r="J583" s="36" t="n"/>
      <c r="K583" s="36" t="n"/>
      <c r="L583" s="44" t="str">
        <f t="shared" si="2"/>
        <v/>
      </c>
      <c r="M583" s="35" t="str">
        <f t="shared" si="3"/>
        <v/>
      </c>
      <c r="N583" s="35" t="str">
        <f t="shared" si="4"/>
        <v/>
      </c>
      <c r="O583" s="35" t="str">
        <f t="shared" si="5"/>
        <v/>
      </c>
      <c r="P583" s="35" t="str">
        <f t="shared" si="6"/>
        <v/>
      </c>
      <c r="Q583" s="35" t="str">
        <f t="shared" si="7"/>
        <v/>
      </c>
      <c r="R583" s="35" t="str">
        <f t="shared" si="8"/>
        <v/>
      </c>
      <c r="S583" s="35" t="str">
        <f t="shared" si="9"/>
        <v/>
      </c>
      <c r="T583" s="35" t="str">
        <f t="shared" si="10"/>
        <v/>
      </c>
      <c r="U583" s="35" t="str">
        <f t="shared" si="11"/>
        <v/>
      </c>
      <c r="V583" s="35" t="str">
        <f t="shared" si="12"/>
        <v/>
      </c>
      <c r="W583" s="77" t="str">
        <f t="shared" si="13"/>
        <v/>
      </c>
      <c r="X583" s="35" t="str">
        <f t="shared" si="14"/>
        <v/>
      </c>
      <c r="Y583" s="35" t="str">
        <f t="shared" si="15"/>
        <v/>
      </c>
      <c r="Z583" s="35" t="str">
        <f t="shared" si="16"/>
        <v/>
      </c>
      <c r="AA583" s="35" t="str">
        <f t="shared" si="17"/>
        <v/>
      </c>
      <c r="AB583" s="77">
        <f t="shared" si="29"/>
        <v>6336</v>
      </c>
      <c r="AC583" s="77">
        <f t="shared" si="30"/>
        <v>0</v>
      </c>
      <c r="AD583" s="77">
        <f t="shared" si="31"/>
        <v>0</v>
      </c>
      <c r="AE583" s="78" t="str">
        <f t="shared" si="18"/>
        <v/>
      </c>
      <c r="AF583" s="35" t="str">
        <f t="shared" si="19"/>
        <v/>
      </c>
      <c r="AG583" s="77" t="str">
        <f t="shared" si="20"/>
        <v/>
      </c>
      <c r="AH583" s="77" t="str">
        <f t="shared" si="21"/>
        <v/>
      </c>
      <c r="AI583" s="35">
        <f t="shared" si="22"/>
        <v>0</v>
      </c>
      <c r="AJ583" s="35">
        <f t="shared" si="23"/>
        <v>0</v>
      </c>
      <c r="AK583" s="35">
        <f t="shared" si="24"/>
        <v>0</v>
      </c>
      <c r="AL583" s="35">
        <f t="shared" si="25"/>
        <v>0</v>
      </c>
      <c r="AM583" s="35" t="n"/>
      <c r="AN583" s="44" t="str">
        <f t="shared" si="26"/>
        <v/>
      </c>
      <c r="AO583" s="44" t="str">
        <f t="shared" si="27"/>
        <v/>
      </c>
      <c r="AP583" s="35" t="str">
        <f>IF('DQE marché-cadre'!$D586="","",'DQE marché-cadre'!$D586)</f>
        <v/>
      </c>
      <c r="AQ583" s="35" t="str">
        <f>IF('DQE marché-cadre'!$E586="","",'DQE marché-cadre'!$E586)</f>
        <v/>
      </c>
      <c r="AR583" s="77" t="str">
        <f>DQE!$F586</f>
        <v/>
      </c>
      <c r="AS583" s="77" t="str">
        <f>BPDE!$G586</f>
        <v/>
      </c>
      <c r="AT583" s="35" t="str">
        <f t="shared" si="28"/>
        <v/>
      </c>
    </row>
    <row r="584">
      <c r="A584" s="35" t="str">
        <f>IF(BPU!$A587="","",BPU!$A587)</f>
        <v/>
      </c>
      <c r="B584" s="44" t="str">
        <f>IF(BPU!$B587="","",BPU!$B587)</f>
        <v/>
      </c>
      <c r="C584" s="35" t="str">
        <f>IF(BPU!$C587="","",BPU!$C587)</f>
        <v/>
      </c>
      <c r="D584" s="44" t="str">
        <f>IF(DQE!$D587="","",DQE!$D587)</f>
        <v/>
      </c>
      <c r="E584" s="37" t="str">
        <f>IF(BPU!$D587="","",BPU!$D587)</f>
        <v/>
      </c>
      <c r="F584" s="35" t="str">
        <f t="shared" si="0"/>
        <v/>
      </c>
      <c r="G584" s="44" t="str">
        <f t="shared" si="1"/>
        <v/>
      </c>
      <c r="H584" s="36" t="n"/>
      <c r="I584" s="23" t="n"/>
      <c r="J584" s="36" t="n"/>
      <c r="K584" s="36" t="n"/>
      <c r="L584" s="44" t="str">
        <f t="shared" si="2"/>
        <v/>
      </c>
      <c r="M584" s="35" t="str">
        <f t="shared" si="3"/>
        <v/>
      </c>
      <c r="N584" s="35" t="str">
        <f t="shared" si="4"/>
        <v/>
      </c>
      <c r="O584" s="35" t="str">
        <f t="shared" si="5"/>
        <v/>
      </c>
      <c r="P584" s="35" t="str">
        <f t="shared" si="6"/>
        <v/>
      </c>
      <c r="Q584" s="35" t="str">
        <f t="shared" si="7"/>
        <v/>
      </c>
      <c r="R584" s="35" t="str">
        <f t="shared" si="8"/>
        <v/>
      </c>
      <c r="S584" s="35" t="str">
        <f t="shared" si="9"/>
        <v/>
      </c>
      <c r="T584" s="35" t="str">
        <f t="shared" si="10"/>
        <v/>
      </c>
      <c r="U584" s="35" t="str">
        <f t="shared" si="11"/>
        <v/>
      </c>
      <c r="V584" s="35" t="str">
        <f t="shared" si="12"/>
        <v/>
      </c>
      <c r="W584" s="77" t="str">
        <f t="shared" si="13"/>
        <v/>
      </c>
      <c r="X584" s="35" t="str">
        <f t="shared" si="14"/>
        <v/>
      </c>
      <c r="Y584" s="35" t="str">
        <f t="shared" si="15"/>
        <v/>
      </c>
      <c r="Z584" s="35" t="str">
        <f t="shared" si="16"/>
        <v/>
      </c>
      <c r="AA584" s="35" t="str">
        <f t="shared" si="17"/>
        <v/>
      </c>
      <c r="AB584" s="77">
        <f t="shared" si="29"/>
        <v>6336</v>
      </c>
      <c r="AC584" s="77">
        <f t="shared" si="30"/>
        <v>0</v>
      </c>
      <c r="AD584" s="77">
        <f t="shared" si="31"/>
        <v>0</v>
      </c>
      <c r="AE584" s="78" t="str">
        <f t="shared" si="18"/>
        <v/>
      </c>
      <c r="AF584" s="35" t="str">
        <f t="shared" si="19"/>
        <v/>
      </c>
      <c r="AG584" s="77" t="str">
        <f t="shared" si="20"/>
        <v/>
      </c>
      <c r="AH584" s="77" t="str">
        <f t="shared" si="21"/>
        <v/>
      </c>
      <c r="AI584" s="35">
        <f t="shared" si="22"/>
        <v>0</v>
      </c>
      <c r="AJ584" s="35">
        <f t="shared" si="23"/>
        <v>0</v>
      </c>
      <c r="AK584" s="35">
        <f t="shared" si="24"/>
        <v>0</v>
      </c>
      <c r="AL584" s="35">
        <f t="shared" si="25"/>
        <v>0</v>
      </c>
      <c r="AM584" s="35" t="n"/>
      <c r="AN584" s="44" t="str">
        <f t="shared" si="26"/>
        <v/>
      </c>
      <c r="AO584" s="44" t="str">
        <f t="shared" si="27"/>
        <v/>
      </c>
      <c r="AP584" s="35" t="str">
        <f>IF('DQE marché-cadre'!$D587="","",'DQE marché-cadre'!$D587)</f>
        <v/>
      </c>
      <c r="AQ584" s="35" t="str">
        <f>IF('DQE marché-cadre'!$E587="","",'DQE marché-cadre'!$E587)</f>
        <v/>
      </c>
      <c r="AR584" s="77" t="str">
        <f>DQE!$F587</f>
        <v/>
      </c>
      <c r="AS584" s="77" t="str">
        <f>BPDE!$G587</f>
        <v/>
      </c>
      <c r="AT584" s="35" t="str">
        <f t="shared" si="28"/>
        <v/>
      </c>
    </row>
    <row r="585">
      <c r="A585" s="35" t="str">
        <f>IF(BPU!$A588="","",BPU!$A588)</f>
        <v/>
      </c>
      <c r="B585" s="44" t="str">
        <f>IF(BPU!$B588="","",BPU!$B588)</f>
        <v/>
      </c>
      <c r="C585" s="35" t="str">
        <f>IF(BPU!$C588="","",BPU!$C588)</f>
        <v/>
      </c>
      <c r="D585" s="44" t="str">
        <f>IF(DQE!$D588="","",DQE!$D588)</f>
        <v/>
      </c>
      <c r="E585" s="37" t="str">
        <f>IF(BPU!$D588="","",BPU!$D588)</f>
        <v/>
      </c>
      <c r="F585" s="35" t="str">
        <f t="shared" si="0"/>
        <v/>
      </c>
      <c r="G585" s="44" t="str">
        <f t="shared" si="1"/>
        <v/>
      </c>
      <c r="H585" s="36" t="n"/>
      <c r="I585" s="23" t="n"/>
      <c r="J585" s="36" t="n"/>
      <c r="K585" s="36" t="n"/>
      <c r="L585" s="44" t="str">
        <f t="shared" si="2"/>
        <v/>
      </c>
      <c r="M585" s="35" t="str">
        <f t="shared" si="3"/>
        <v/>
      </c>
      <c r="N585" s="35" t="str">
        <f t="shared" si="4"/>
        <v/>
      </c>
      <c r="O585" s="35" t="str">
        <f t="shared" si="5"/>
        <v/>
      </c>
      <c r="P585" s="35" t="str">
        <f t="shared" si="6"/>
        <v/>
      </c>
      <c r="Q585" s="35" t="str">
        <f t="shared" si="7"/>
        <v/>
      </c>
      <c r="R585" s="35" t="str">
        <f t="shared" si="8"/>
        <v/>
      </c>
      <c r="S585" s="35" t="str">
        <f t="shared" si="9"/>
        <v/>
      </c>
      <c r="T585" s="35" t="str">
        <f t="shared" si="10"/>
        <v/>
      </c>
      <c r="U585" s="35" t="str">
        <f t="shared" si="11"/>
        <v/>
      </c>
      <c r="V585" s="35" t="str">
        <f t="shared" si="12"/>
        <v/>
      </c>
      <c r="W585" s="77" t="str">
        <f t="shared" si="13"/>
        <v/>
      </c>
      <c r="X585" s="35" t="str">
        <f t="shared" si="14"/>
        <v/>
      </c>
      <c r="Y585" s="35" t="str">
        <f t="shared" si="15"/>
        <v/>
      </c>
      <c r="Z585" s="35" t="str">
        <f t="shared" si="16"/>
        <v/>
      </c>
      <c r="AA585" s="35" t="str">
        <f t="shared" si="17"/>
        <v/>
      </c>
      <c r="AB585" s="77">
        <f t="shared" si="29"/>
        <v>6336</v>
      </c>
      <c r="AC585" s="77">
        <f t="shared" si="30"/>
        <v>0</v>
      </c>
      <c r="AD585" s="77">
        <f t="shared" si="31"/>
        <v>0</v>
      </c>
      <c r="AE585" s="78" t="str">
        <f t="shared" si="18"/>
        <v/>
      </c>
      <c r="AF585" s="35" t="str">
        <f t="shared" si="19"/>
        <v/>
      </c>
      <c r="AG585" s="77" t="str">
        <f t="shared" si="20"/>
        <v/>
      </c>
      <c r="AH585" s="77" t="str">
        <f t="shared" si="21"/>
        <v/>
      </c>
      <c r="AI585" s="35">
        <f t="shared" si="22"/>
        <v>0</v>
      </c>
      <c r="AJ585" s="35">
        <f t="shared" si="23"/>
        <v>0</v>
      </c>
      <c r="AK585" s="35">
        <f t="shared" si="24"/>
        <v>0</v>
      </c>
      <c r="AL585" s="35">
        <f t="shared" si="25"/>
        <v>0</v>
      </c>
      <c r="AM585" s="35" t="n"/>
      <c r="AN585" s="44" t="str">
        <f t="shared" si="26"/>
        <v/>
      </c>
      <c r="AO585" s="44" t="str">
        <f t="shared" si="27"/>
        <v/>
      </c>
      <c r="AP585" s="35" t="str">
        <f>IF('DQE marché-cadre'!$D588="","",'DQE marché-cadre'!$D588)</f>
        <v/>
      </c>
      <c r="AQ585" s="35" t="str">
        <f>IF('DQE marché-cadre'!$E588="","",'DQE marché-cadre'!$E588)</f>
        <v/>
      </c>
      <c r="AR585" s="77" t="str">
        <f>DQE!$F588</f>
        <v/>
      </c>
      <c r="AS585" s="77" t="str">
        <f>BPDE!$G588</f>
        <v/>
      </c>
      <c r="AT585" s="35" t="str">
        <f t="shared" si="28"/>
        <v/>
      </c>
    </row>
    <row r="586">
      <c r="A586" s="35" t="str">
        <f>IF(BPU!$A589="","",BPU!$A589)</f>
        <v/>
      </c>
      <c r="B586" s="44" t="str">
        <f>IF(BPU!$B589="","",BPU!$B589)</f>
        <v/>
      </c>
      <c r="C586" s="35" t="str">
        <f>IF(BPU!$C589="","",BPU!$C589)</f>
        <v/>
      </c>
      <c r="D586" s="44" t="str">
        <f>IF(DQE!$D589="","",DQE!$D589)</f>
        <v/>
      </c>
      <c r="E586" s="37" t="str">
        <f>IF(BPU!$D589="","",BPU!$D589)</f>
        <v/>
      </c>
      <c r="F586" s="35" t="str">
        <f t="shared" si="0"/>
        <v/>
      </c>
      <c r="G586" s="44" t="str">
        <f t="shared" si="1"/>
        <v/>
      </c>
      <c r="H586" s="36" t="n"/>
      <c r="I586" s="23" t="n"/>
      <c r="J586" s="36" t="n"/>
      <c r="K586" s="36" t="n"/>
      <c r="L586" s="44" t="str">
        <f t="shared" si="2"/>
        <v/>
      </c>
      <c r="M586" s="35" t="str">
        <f t="shared" si="3"/>
        <v/>
      </c>
      <c r="N586" s="35" t="str">
        <f t="shared" si="4"/>
        <v/>
      </c>
      <c r="O586" s="35" t="str">
        <f t="shared" si="5"/>
        <v/>
      </c>
      <c r="P586" s="35" t="str">
        <f t="shared" si="6"/>
        <v/>
      </c>
      <c r="Q586" s="35" t="str">
        <f t="shared" si="7"/>
        <v/>
      </c>
      <c r="R586" s="35" t="str">
        <f t="shared" si="8"/>
        <v/>
      </c>
      <c r="S586" s="35" t="str">
        <f t="shared" si="9"/>
        <v/>
      </c>
      <c r="T586" s="35" t="str">
        <f t="shared" si="10"/>
        <v/>
      </c>
      <c r="U586" s="35" t="str">
        <f t="shared" si="11"/>
        <v/>
      </c>
      <c r="V586" s="35" t="str">
        <f t="shared" si="12"/>
        <v/>
      </c>
      <c r="W586" s="77" t="str">
        <f t="shared" si="13"/>
        <v/>
      </c>
      <c r="X586" s="35" t="str">
        <f t="shared" si="14"/>
        <v/>
      </c>
      <c r="Y586" s="35" t="str">
        <f t="shared" si="15"/>
        <v/>
      </c>
      <c r="Z586" s="35" t="str">
        <f t="shared" si="16"/>
        <v/>
      </c>
      <c r="AA586" s="35" t="str">
        <f t="shared" si="17"/>
        <v/>
      </c>
      <c r="AB586" s="77">
        <f t="shared" si="29"/>
        <v>6336</v>
      </c>
      <c r="AC586" s="77">
        <f t="shared" si="30"/>
        <v>0</v>
      </c>
      <c r="AD586" s="77">
        <f t="shared" si="31"/>
        <v>0</v>
      </c>
      <c r="AE586" s="78" t="str">
        <f t="shared" si="18"/>
        <v/>
      </c>
      <c r="AF586" s="35" t="str">
        <f t="shared" si="19"/>
        <v/>
      </c>
      <c r="AG586" s="77" t="str">
        <f t="shared" si="20"/>
        <v/>
      </c>
      <c r="AH586" s="77" t="str">
        <f t="shared" si="21"/>
        <v/>
      </c>
      <c r="AI586" s="35">
        <f t="shared" si="22"/>
        <v>0</v>
      </c>
      <c r="AJ586" s="35">
        <f t="shared" si="23"/>
        <v>0</v>
      </c>
      <c r="AK586" s="35">
        <f t="shared" si="24"/>
        <v>0</v>
      </c>
      <c r="AL586" s="35">
        <f t="shared" si="25"/>
        <v>0</v>
      </c>
      <c r="AM586" s="35" t="n"/>
      <c r="AN586" s="44" t="str">
        <f t="shared" si="26"/>
        <v/>
      </c>
      <c r="AO586" s="44" t="str">
        <f t="shared" si="27"/>
        <v/>
      </c>
      <c r="AP586" s="35" t="str">
        <f>IF('DQE marché-cadre'!$D589="","",'DQE marché-cadre'!$D589)</f>
        <v/>
      </c>
      <c r="AQ586" s="35" t="str">
        <f>IF('DQE marché-cadre'!$E589="","",'DQE marché-cadre'!$E589)</f>
        <v/>
      </c>
      <c r="AR586" s="77" t="str">
        <f>DQE!$F589</f>
        <v/>
      </c>
      <c r="AS586" s="77" t="str">
        <f>BPDE!$G589</f>
        <v/>
      </c>
      <c r="AT586" s="35" t="str">
        <f t="shared" si="28"/>
        <v/>
      </c>
    </row>
    <row r="587">
      <c r="A587" s="35" t="str">
        <f>IF(BPU!$A590="","",BPU!$A590)</f>
        <v/>
      </c>
      <c r="B587" s="44" t="str">
        <f>IF(BPU!$B590="","",BPU!$B590)</f>
        <v/>
      </c>
      <c r="C587" s="35" t="str">
        <f>IF(BPU!$C590="","",BPU!$C590)</f>
        <v/>
      </c>
      <c r="D587" s="44" t="str">
        <f>IF(DQE!$D590="","",DQE!$D590)</f>
        <v/>
      </c>
      <c r="E587" s="37" t="str">
        <f>IF(BPU!$D590="","",BPU!$D590)</f>
        <v/>
      </c>
      <c r="F587" s="35" t="str">
        <f t="shared" si="0"/>
        <v/>
      </c>
      <c r="G587" s="44" t="str">
        <f t="shared" si="1"/>
        <v/>
      </c>
      <c r="H587" s="36" t="n"/>
      <c r="I587" s="23" t="n"/>
      <c r="J587" s="36" t="n"/>
      <c r="K587" s="36" t="n"/>
      <c r="L587" s="44" t="str">
        <f t="shared" si="2"/>
        <v/>
      </c>
      <c r="M587" s="35" t="str">
        <f t="shared" si="3"/>
        <v/>
      </c>
      <c r="N587" s="35" t="str">
        <f t="shared" si="4"/>
        <v/>
      </c>
      <c r="O587" s="35" t="str">
        <f t="shared" si="5"/>
        <v/>
      </c>
      <c r="P587" s="35" t="str">
        <f t="shared" si="6"/>
        <v/>
      </c>
      <c r="Q587" s="35" t="str">
        <f t="shared" si="7"/>
        <v/>
      </c>
      <c r="R587" s="35" t="str">
        <f t="shared" si="8"/>
        <v/>
      </c>
      <c r="S587" s="35" t="str">
        <f t="shared" si="9"/>
        <v/>
      </c>
      <c r="T587" s="35" t="str">
        <f t="shared" si="10"/>
        <v/>
      </c>
      <c r="U587" s="35" t="str">
        <f t="shared" si="11"/>
        <v/>
      </c>
      <c r="V587" s="35" t="str">
        <f t="shared" si="12"/>
        <v/>
      </c>
      <c r="W587" s="77" t="str">
        <f t="shared" si="13"/>
        <v/>
      </c>
      <c r="X587" s="35" t="str">
        <f t="shared" si="14"/>
        <v/>
      </c>
      <c r="Y587" s="35" t="str">
        <f t="shared" si="15"/>
        <v/>
      </c>
      <c r="Z587" s="35" t="str">
        <f t="shared" si="16"/>
        <v/>
      </c>
      <c r="AA587" s="35" t="str">
        <f t="shared" si="17"/>
        <v/>
      </c>
      <c r="AB587" s="77">
        <f t="shared" si="29"/>
        <v>6336</v>
      </c>
      <c r="AC587" s="77">
        <f t="shared" si="30"/>
        <v>0</v>
      </c>
      <c r="AD587" s="77">
        <f t="shared" si="31"/>
        <v>0</v>
      </c>
      <c r="AE587" s="78" t="str">
        <f t="shared" si="18"/>
        <v/>
      </c>
      <c r="AF587" s="35" t="str">
        <f t="shared" si="19"/>
        <v/>
      </c>
      <c r="AG587" s="77" t="str">
        <f t="shared" si="20"/>
        <v/>
      </c>
      <c r="AH587" s="77" t="str">
        <f t="shared" si="21"/>
        <v/>
      </c>
      <c r="AI587" s="35">
        <f t="shared" si="22"/>
        <v>0</v>
      </c>
      <c r="AJ587" s="35">
        <f t="shared" si="23"/>
        <v>0</v>
      </c>
      <c r="AK587" s="35">
        <f t="shared" si="24"/>
        <v>0</v>
      </c>
      <c r="AL587" s="35">
        <f t="shared" si="25"/>
        <v>0</v>
      </c>
      <c r="AM587" s="35" t="n"/>
      <c r="AN587" s="44" t="str">
        <f t="shared" si="26"/>
        <v/>
      </c>
      <c r="AO587" s="44" t="str">
        <f t="shared" si="27"/>
        <v/>
      </c>
      <c r="AP587" s="35" t="str">
        <f>IF('DQE marché-cadre'!$D590="","",'DQE marché-cadre'!$D590)</f>
        <v/>
      </c>
      <c r="AQ587" s="35" t="str">
        <f>IF('DQE marché-cadre'!$E590="","",'DQE marché-cadre'!$E590)</f>
        <v/>
      </c>
      <c r="AR587" s="77" t="str">
        <f>DQE!$F590</f>
        <v/>
      </c>
      <c r="AS587" s="77" t="str">
        <f>BPDE!$G590</f>
        <v/>
      </c>
      <c r="AT587" s="35" t="str">
        <f t="shared" si="28"/>
        <v/>
      </c>
    </row>
    <row r="588">
      <c r="A588" s="35" t="str">
        <f>IF(BPU!$A591="","",BPU!$A591)</f>
        <v/>
      </c>
      <c r="B588" s="44" t="str">
        <f>IF(BPU!$B591="","",BPU!$B591)</f>
        <v/>
      </c>
      <c r="C588" s="35" t="str">
        <f>IF(BPU!$C591="","",BPU!$C591)</f>
        <v/>
      </c>
      <c r="D588" s="44" t="str">
        <f>IF(DQE!$D591="","",DQE!$D591)</f>
        <v/>
      </c>
      <c r="E588" s="37" t="str">
        <f>IF(BPU!$D591="","",BPU!$D591)</f>
        <v/>
      </c>
      <c r="F588" s="35" t="str">
        <f t="shared" si="0"/>
        <v/>
      </c>
      <c r="G588" s="44" t="str">
        <f t="shared" si="1"/>
        <v/>
      </c>
      <c r="H588" s="36" t="n"/>
      <c r="I588" s="23" t="n"/>
      <c r="J588" s="36" t="n"/>
      <c r="K588" s="36" t="n"/>
      <c r="L588" s="44" t="str">
        <f t="shared" si="2"/>
        <v/>
      </c>
      <c r="M588" s="35" t="str">
        <f t="shared" si="3"/>
        <v/>
      </c>
      <c r="N588" s="35" t="str">
        <f t="shared" si="4"/>
        <v/>
      </c>
      <c r="O588" s="35" t="str">
        <f t="shared" si="5"/>
        <v/>
      </c>
      <c r="P588" s="35" t="str">
        <f t="shared" si="6"/>
        <v/>
      </c>
      <c r="Q588" s="35" t="str">
        <f t="shared" si="7"/>
        <v/>
      </c>
      <c r="R588" s="35" t="str">
        <f t="shared" si="8"/>
        <v/>
      </c>
      <c r="S588" s="35" t="str">
        <f t="shared" si="9"/>
        <v/>
      </c>
      <c r="T588" s="35" t="str">
        <f t="shared" si="10"/>
        <v/>
      </c>
      <c r="U588" s="35" t="str">
        <f t="shared" si="11"/>
        <v/>
      </c>
      <c r="V588" s="35" t="str">
        <f t="shared" si="12"/>
        <v/>
      </c>
      <c r="W588" s="77" t="str">
        <f t="shared" si="13"/>
        <v/>
      </c>
      <c r="X588" s="35" t="str">
        <f t="shared" si="14"/>
        <v/>
      </c>
      <c r="Y588" s="35" t="str">
        <f t="shared" si="15"/>
        <v/>
      </c>
      <c r="Z588" s="35" t="str">
        <f t="shared" si="16"/>
        <v/>
      </c>
      <c r="AA588" s="35" t="str">
        <f t="shared" si="17"/>
        <v/>
      </c>
      <c r="AB588" s="77">
        <f t="shared" si="29"/>
        <v>6336</v>
      </c>
      <c r="AC588" s="77">
        <f t="shared" si="30"/>
        <v>0</v>
      </c>
      <c r="AD588" s="77">
        <f t="shared" si="31"/>
        <v>0</v>
      </c>
      <c r="AE588" s="78" t="str">
        <f t="shared" si="18"/>
        <v/>
      </c>
      <c r="AF588" s="35" t="str">
        <f t="shared" si="19"/>
        <v/>
      </c>
      <c r="AG588" s="77" t="str">
        <f t="shared" si="20"/>
        <v/>
      </c>
      <c r="AH588" s="77" t="str">
        <f t="shared" si="21"/>
        <v/>
      </c>
      <c r="AI588" s="35">
        <f t="shared" si="22"/>
        <v>0</v>
      </c>
      <c r="AJ588" s="35">
        <f t="shared" si="23"/>
        <v>0</v>
      </c>
      <c r="AK588" s="35">
        <f t="shared" si="24"/>
        <v>0</v>
      </c>
      <c r="AL588" s="35">
        <f t="shared" si="25"/>
        <v>0</v>
      </c>
      <c r="AM588" s="35" t="n"/>
      <c r="AN588" s="44" t="str">
        <f t="shared" si="26"/>
        <v/>
      </c>
      <c r="AO588" s="44" t="str">
        <f t="shared" si="27"/>
        <v/>
      </c>
      <c r="AP588" s="35" t="str">
        <f>IF('DQE marché-cadre'!$D591="","",'DQE marché-cadre'!$D591)</f>
        <v/>
      </c>
      <c r="AQ588" s="35" t="str">
        <f>IF('DQE marché-cadre'!$E591="","",'DQE marché-cadre'!$E591)</f>
        <v/>
      </c>
      <c r="AR588" s="77" t="str">
        <f>DQE!$F591</f>
        <v/>
      </c>
      <c r="AS588" s="77" t="str">
        <f>BPDE!$G591</f>
        <v/>
      </c>
      <c r="AT588" s="35" t="str">
        <f t="shared" si="28"/>
        <v/>
      </c>
    </row>
    <row r="589">
      <c r="A589" s="35" t="str">
        <f>IF(BPU!$A592="","",BPU!$A592)</f>
        <v/>
      </c>
      <c r="B589" s="44" t="str">
        <f>IF(BPU!$B592="","",BPU!$B592)</f>
        <v/>
      </c>
      <c r="C589" s="35" t="str">
        <f>IF(BPU!$C592="","",BPU!$C592)</f>
        <v/>
      </c>
      <c r="D589" s="44" t="str">
        <f>IF(DQE!$D592="","",DQE!$D592)</f>
        <v/>
      </c>
      <c r="E589" s="37" t="str">
        <f>IF(BPU!$D592="","",BPU!$D592)</f>
        <v/>
      </c>
      <c r="F589" s="35" t="str">
        <f t="shared" si="0"/>
        <v/>
      </c>
      <c r="G589" s="44" t="str">
        <f t="shared" si="1"/>
        <v/>
      </c>
      <c r="H589" s="36" t="n"/>
      <c r="I589" s="23" t="n"/>
      <c r="J589" s="36" t="n"/>
      <c r="K589" s="36" t="n"/>
      <c r="L589" s="44" t="str">
        <f t="shared" si="2"/>
        <v/>
      </c>
      <c r="M589" s="35" t="str">
        <f t="shared" si="3"/>
        <v/>
      </c>
      <c r="N589" s="35" t="str">
        <f t="shared" si="4"/>
        <v/>
      </c>
      <c r="O589" s="35" t="str">
        <f t="shared" si="5"/>
        <v/>
      </c>
      <c r="P589" s="35" t="str">
        <f t="shared" si="6"/>
        <v/>
      </c>
      <c r="Q589" s="35" t="str">
        <f t="shared" si="7"/>
        <v/>
      </c>
      <c r="R589" s="35" t="str">
        <f t="shared" si="8"/>
        <v/>
      </c>
      <c r="S589" s="35" t="str">
        <f t="shared" si="9"/>
        <v/>
      </c>
      <c r="T589" s="35" t="str">
        <f t="shared" si="10"/>
        <v/>
      </c>
      <c r="U589" s="35" t="str">
        <f t="shared" si="11"/>
        <v/>
      </c>
      <c r="V589" s="35" t="str">
        <f t="shared" si="12"/>
        <v/>
      </c>
      <c r="W589" s="77" t="str">
        <f t="shared" si="13"/>
        <v/>
      </c>
      <c r="X589" s="35" t="str">
        <f t="shared" si="14"/>
        <v/>
      </c>
      <c r="Y589" s="35" t="str">
        <f t="shared" si="15"/>
        <v/>
      </c>
      <c r="Z589" s="35" t="str">
        <f t="shared" si="16"/>
        <v/>
      </c>
      <c r="AA589" s="35" t="str">
        <f t="shared" si="17"/>
        <v/>
      </c>
      <c r="AB589" s="77">
        <f t="shared" si="29"/>
        <v>6336</v>
      </c>
      <c r="AC589" s="77">
        <f t="shared" si="30"/>
        <v>0</v>
      </c>
      <c r="AD589" s="77">
        <f t="shared" si="31"/>
        <v>0</v>
      </c>
      <c r="AE589" s="78" t="str">
        <f t="shared" si="18"/>
        <v/>
      </c>
      <c r="AF589" s="35" t="str">
        <f t="shared" si="19"/>
        <v/>
      </c>
      <c r="AG589" s="77" t="str">
        <f t="shared" si="20"/>
        <v/>
      </c>
      <c r="AH589" s="77" t="str">
        <f t="shared" si="21"/>
        <v/>
      </c>
      <c r="AI589" s="35">
        <f t="shared" si="22"/>
        <v>0</v>
      </c>
      <c r="AJ589" s="35">
        <f t="shared" si="23"/>
        <v>0</v>
      </c>
      <c r="AK589" s="35">
        <f t="shared" si="24"/>
        <v>0</v>
      </c>
      <c r="AL589" s="35">
        <f t="shared" si="25"/>
        <v>0</v>
      </c>
      <c r="AM589" s="35" t="n"/>
      <c r="AN589" s="44" t="str">
        <f t="shared" si="26"/>
        <v/>
      </c>
      <c r="AO589" s="44" t="str">
        <f t="shared" si="27"/>
        <v/>
      </c>
      <c r="AP589" s="35" t="str">
        <f>IF('DQE marché-cadre'!$D592="","",'DQE marché-cadre'!$D592)</f>
        <v/>
      </c>
      <c r="AQ589" s="35" t="str">
        <f>IF('DQE marché-cadre'!$E592="","",'DQE marché-cadre'!$E592)</f>
        <v/>
      </c>
      <c r="AR589" s="77" t="str">
        <f>DQE!$F592</f>
        <v/>
      </c>
      <c r="AS589" s="77" t="str">
        <f>BPDE!$G592</f>
        <v/>
      </c>
      <c r="AT589" s="35" t="str">
        <f t="shared" si="28"/>
        <v/>
      </c>
    </row>
    <row r="590">
      <c r="A590" s="35" t="str">
        <f>IF(BPU!$A593="","",BPU!$A593)</f>
        <v/>
      </c>
      <c r="B590" s="44" t="str">
        <f>IF(BPU!$B593="","",BPU!$B593)</f>
        <v/>
      </c>
      <c r="C590" s="35" t="str">
        <f>IF(BPU!$C593="","",BPU!$C593)</f>
        <v/>
      </c>
      <c r="D590" s="44" t="str">
        <f>IF(DQE!$D593="","",DQE!$D593)</f>
        <v/>
      </c>
      <c r="E590" s="37" t="str">
        <f>IF(BPU!$D593="","",BPU!$D593)</f>
        <v/>
      </c>
      <c r="F590" s="35" t="str">
        <f t="shared" si="0"/>
        <v/>
      </c>
      <c r="G590" s="44" t="str">
        <f t="shared" si="1"/>
        <v/>
      </c>
      <c r="H590" s="36" t="n"/>
      <c r="I590" s="23" t="n"/>
      <c r="J590" s="36" t="n"/>
      <c r="K590" s="36" t="n"/>
      <c r="L590" s="44" t="str">
        <f t="shared" si="2"/>
        <v/>
      </c>
      <c r="M590" s="35" t="str">
        <f t="shared" si="3"/>
        <v/>
      </c>
      <c r="N590" s="35" t="str">
        <f t="shared" si="4"/>
        <v/>
      </c>
      <c r="O590" s="35" t="str">
        <f t="shared" si="5"/>
        <v/>
      </c>
      <c r="P590" s="35" t="str">
        <f t="shared" si="6"/>
        <v/>
      </c>
      <c r="Q590" s="35" t="str">
        <f t="shared" si="7"/>
        <v/>
      </c>
      <c r="R590" s="35" t="str">
        <f t="shared" si="8"/>
        <v/>
      </c>
      <c r="S590" s="35" t="str">
        <f t="shared" si="9"/>
        <v/>
      </c>
      <c r="T590" s="35" t="str">
        <f t="shared" si="10"/>
        <v/>
      </c>
      <c r="U590" s="35" t="str">
        <f t="shared" si="11"/>
        <v/>
      </c>
      <c r="V590" s="35" t="str">
        <f t="shared" si="12"/>
        <v/>
      </c>
      <c r="W590" s="77" t="str">
        <f t="shared" si="13"/>
        <v/>
      </c>
      <c r="X590" s="35" t="str">
        <f t="shared" si="14"/>
        <v/>
      </c>
      <c r="Y590" s="35" t="str">
        <f t="shared" si="15"/>
        <v/>
      </c>
      <c r="Z590" s="35" t="str">
        <f t="shared" si="16"/>
        <v/>
      </c>
      <c r="AA590" s="35" t="str">
        <f t="shared" si="17"/>
        <v/>
      </c>
      <c r="AB590" s="77">
        <f t="shared" si="29"/>
        <v>6336</v>
      </c>
      <c r="AC590" s="77">
        <f t="shared" si="30"/>
        <v>0</v>
      </c>
      <c r="AD590" s="77">
        <f t="shared" si="31"/>
        <v>0</v>
      </c>
      <c r="AE590" s="78" t="str">
        <f t="shared" si="18"/>
        <v/>
      </c>
      <c r="AF590" s="35" t="str">
        <f t="shared" si="19"/>
        <v/>
      </c>
      <c r="AG590" s="77" t="str">
        <f t="shared" si="20"/>
        <v/>
      </c>
      <c r="AH590" s="77" t="str">
        <f t="shared" si="21"/>
        <v/>
      </c>
      <c r="AI590" s="35">
        <f t="shared" si="22"/>
        <v>0</v>
      </c>
      <c r="AJ590" s="35">
        <f t="shared" si="23"/>
        <v>0</v>
      </c>
      <c r="AK590" s="35">
        <f t="shared" si="24"/>
        <v>0</v>
      </c>
      <c r="AL590" s="35">
        <f t="shared" si="25"/>
        <v>0</v>
      </c>
      <c r="AM590" s="35" t="n"/>
      <c r="AN590" s="44" t="str">
        <f t="shared" si="26"/>
        <v/>
      </c>
      <c r="AO590" s="44" t="str">
        <f t="shared" si="27"/>
        <v/>
      </c>
      <c r="AP590" s="35" t="str">
        <f>IF('DQE marché-cadre'!$D593="","",'DQE marché-cadre'!$D593)</f>
        <v/>
      </c>
      <c r="AQ590" s="35" t="str">
        <f>IF('DQE marché-cadre'!$E593="","",'DQE marché-cadre'!$E593)</f>
        <v/>
      </c>
      <c r="AR590" s="77" t="str">
        <f>DQE!$F593</f>
        <v/>
      </c>
      <c r="AS590" s="77" t="str">
        <f>BPDE!$G593</f>
        <v/>
      </c>
      <c r="AT590" s="35" t="str">
        <f t="shared" si="28"/>
        <v/>
      </c>
    </row>
    <row r="591">
      <c r="A591" s="35" t="str">
        <f>IF(BPU!$A594="","",BPU!$A594)</f>
        <v/>
      </c>
      <c r="B591" s="44" t="str">
        <f>IF(BPU!$B594="","",BPU!$B594)</f>
        <v/>
      </c>
      <c r="C591" s="35" t="str">
        <f>IF(BPU!$C594="","",BPU!$C594)</f>
        <v/>
      </c>
      <c r="D591" s="44" t="str">
        <f>IF(DQE!$D594="","",DQE!$D594)</f>
        <v/>
      </c>
      <c r="E591" s="37" t="str">
        <f>IF(BPU!$D594="","",BPU!$D594)</f>
        <v/>
      </c>
      <c r="F591" s="35" t="str">
        <f t="shared" si="0"/>
        <v/>
      </c>
      <c r="G591" s="44" t="str">
        <f t="shared" si="1"/>
        <v/>
      </c>
      <c r="H591" s="36" t="n"/>
      <c r="I591" s="23" t="n"/>
      <c r="J591" s="36" t="n"/>
      <c r="K591" s="36" t="n"/>
      <c r="L591" s="44" t="str">
        <f t="shared" si="2"/>
        <v/>
      </c>
      <c r="M591" s="35" t="str">
        <f t="shared" si="3"/>
        <v/>
      </c>
      <c r="N591" s="35" t="str">
        <f t="shared" si="4"/>
        <v/>
      </c>
      <c r="O591" s="35" t="str">
        <f t="shared" si="5"/>
        <v/>
      </c>
      <c r="P591" s="35" t="str">
        <f t="shared" si="6"/>
        <v/>
      </c>
      <c r="Q591" s="35" t="str">
        <f t="shared" si="7"/>
        <v/>
      </c>
      <c r="R591" s="35" t="str">
        <f t="shared" si="8"/>
        <v/>
      </c>
      <c r="S591" s="35" t="str">
        <f t="shared" si="9"/>
        <v/>
      </c>
      <c r="T591" s="35" t="str">
        <f t="shared" si="10"/>
        <v/>
      </c>
      <c r="U591" s="35" t="str">
        <f t="shared" si="11"/>
        <v/>
      </c>
      <c r="V591" s="35" t="str">
        <f t="shared" si="12"/>
        <v/>
      </c>
      <c r="W591" s="77" t="str">
        <f t="shared" si="13"/>
        <v/>
      </c>
      <c r="X591" s="35" t="str">
        <f t="shared" si="14"/>
        <v/>
      </c>
      <c r="Y591" s="35" t="str">
        <f t="shared" si="15"/>
        <v/>
      </c>
      <c r="Z591" s="35" t="str">
        <f t="shared" si="16"/>
        <v/>
      </c>
      <c r="AA591" s="35" t="str">
        <f t="shared" si="17"/>
        <v/>
      </c>
      <c r="AB591" s="77">
        <f t="shared" si="29"/>
        <v>6336</v>
      </c>
      <c r="AC591" s="77">
        <f t="shared" si="30"/>
        <v>0</v>
      </c>
      <c r="AD591" s="77">
        <f t="shared" si="31"/>
        <v>0</v>
      </c>
      <c r="AE591" s="78" t="str">
        <f t="shared" si="18"/>
        <v/>
      </c>
      <c r="AF591" s="35" t="str">
        <f t="shared" si="19"/>
        <v/>
      </c>
      <c r="AG591" s="77" t="str">
        <f t="shared" si="20"/>
        <v/>
      </c>
      <c r="AH591" s="77" t="str">
        <f t="shared" si="21"/>
        <v/>
      </c>
      <c r="AI591" s="35">
        <f t="shared" si="22"/>
        <v>0</v>
      </c>
      <c r="AJ591" s="35">
        <f t="shared" si="23"/>
        <v>0</v>
      </c>
      <c r="AK591" s="35">
        <f t="shared" si="24"/>
        <v>0</v>
      </c>
      <c r="AL591" s="35">
        <f t="shared" si="25"/>
        <v>0</v>
      </c>
      <c r="AM591" s="35" t="n"/>
      <c r="AN591" s="44" t="str">
        <f t="shared" si="26"/>
        <v/>
      </c>
      <c r="AO591" s="44" t="str">
        <f t="shared" si="27"/>
        <v/>
      </c>
      <c r="AP591" s="35" t="str">
        <f>IF('DQE marché-cadre'!$D594="","",'DQE marché-cadre'!$D594)</f>
        <v/>
      </c>
      <c r="AQ591" s="35" t="str">
        <f>IF('DQE marché-cadre'!$E594="","",'DQE marché-cadre'!$E594)</f>
        <v/>
      </c>
      <c r="AR591" s="77" t="str">
        <f>DQE!$F594</f>
        <v/>
      </c>
      <c r="AS591" s="77" t="str">
        <f>BPDE!$G594</f>
        <v/>
      </c>
      <c r="AT591" s="35" t="str">
        <f t="shared" si="28"/>
        <v/>
      </c>
    </row>
    <row r="592">
      <c r="A592" s="35" t="str">
        <f>IF(BPU!$A595="","",BPU!$A595)</f>
        <v/>
      </c>
      <c r="B592" s="44" t="str">
        <f>IF(BPU!$B595="","",BPU!$B595)</f>
        <v/>
      </c>
      <c r="C592" s="35" t="str">
        <f>IF(BPU!$C595="","",BPU!$C595)</f>
        <v/>
      </c>
      <c r="D592" s="44" t="str">
        <f>IF(DQE!$D595="","",DQE!$D595)</f>
        <v/>
      </c>
      <c r="E592" s="37" t="str">
        <f>IF(BPU!$D595="","",BPU!$D595)</f>
        <v/>
      </c>
      <c r="F592" s="35" t="str">
        <f t="shared" si="0"/>
        <v/>
      </c>
      <c r="G592" s="44" t="str">
        <f t="shared" si="1"/>
        <v/>
      </c>
      <c r="H592" s="36" t="n"/>
      <c r="I592" s="23" t="n"/>
      <c r="J592" s="36" t="n"/>
      <c r="K592" s="36" t="n"/>
      <c r="L592" s="44" t="str">
        <f t="shared" si="2"/>
        <v/>
      </c>
      <c r="M592" s="35" t="str">
        <f t="shared" si="3"/>
        <v/>
      </c>
      <c r="N592" s="35" t="str">
        <f t="shared" si="4"/>
        <v/>
      </c>
      <c r="O592" s="35" t="str">
        <f t="shared" si="5"/>
        <v/>
      </c>
      <c r="P592" s="35" t="str">
        <f t="shared" si="6"/>
        <v/>
      </c>
      <c r="Q592" s="35" t="str">
        <f t="shared" si="7"/>
        <v/>
      </c>
      <c r="R592" s="35" t="str">
        <f t="shared" si="8"/>
        <v/>
      </c>
      <c r="S592" s="35" t="str">
        <f t="shared" si="9"/>
        <v/>
      </c>
      <c r="T592" s="35" t="str">
        <f t="shared" si="10"/>
        <v/>
      </c>
      <c r="U592" s="35" t="str">
        <f t="shared" si="11"/>
        <v/>
      </c>
      <c r="V592" s="35" t="str">
        <f t="shared" si="12"/>
        <v/>
      </c>
      <c r="W592" s="77" t="str">
        <f t="shared" si="13"/>
        <v/>
      </c>
      <c r="X592" s="35" t="str">
        <f t="shared" si="14"/>
        <v/>
      </c>
      <c r="Y592" s="35" t="str">
        <f t="shared" si="15"/>
        <v/>
      </c>
      <c r="Z592" s="35" t="str">
        <f t="shared" si="16"/>
        <v/>
      </c>
      <c r="AA592" s="35" t="str">
        <f t="shared" si="17"/>
        <v/>
      </c>
      <c r="AB592" s="77">
        <f t="shared" si="29"/>
        <v>6336</v>
      </c>
      <c r="AC592" s="77">
        <f t="shared" si="30"/>
        <v>0</v>
      </c>
      <c r="AD592" s="77">
        <f t="shared" si="31"/>
        <v>0</v>
      </c>
      <c r="AE592" s="78" t="str">
        <f t="shared" si="18"/>
        <v/>
      </c>
      <c r="AF592" s="35" t="str">
        <f t="shared" si="19"/>
        <v/>
      </c>
      <c r="AG592" s="77" t="str">
        <f t="shared" si="20"/>
        <v/>
      </c>
      <c r="AH592" s="77" t="str">
        <f t="shared" si="21"/>
        <v/>
      </c>
      <c r="AI592" s="35">
        <f t="shared" si="22"/>
        <v>0</v>
      </c>
      <c r="AJ592" s="35">
        <f t="shared" si="23"/>
        <v>0</v>
      </c>
      <c r="AK592" s="35">
        <f t="shared" si="24"/>
        <v>0</v>
      </c>
      <c r="AL592" s="35">
        <f t="shared" si="25"/>
        <v>0</v>
      </c>
      <c r="AM592" s="35" t="n"/>
      <c r="AN592" s="44" t="str">
        <f t="shared" si="26"/>
        <v/>
      </c>
      <c r="AO592" s="44" t="str">
        <f t="shared" si="27"/>
        <v/>
      </c>
      <c r="AP592" s="35" t="str">
        <f>IF('DQE marché-cadre'!$D595="","",'DQE marché-cadre'!$D595)</f>
        <v/>
      </c>
      <c r="AQ592" s="35" t="str">
        <f>IF('DQE marché-cadre'!$E595="","",'DQE marché-cadre'!$E595)</f>
        <v/>
      </c>
      <c r="AR592" s="77" t="str">
        <f>DQE!$F595</f>
        <v/>
      </c>
      <c r="AS592" s="77" t="str">
        <f>BPDE!$G595</f>
        <v/>
      </c>
      <c r="AT592" s="35" t="str">
        <f t="shared" si="28"/>
        <v/>
      </c>
    </row>
    <row r="593">
      <c r="A593" s="35" t="str">
        <f>IF(BPU!$A596="","",BPU!$A596)</f>
        <v/>
      </c>
      <c r="B593" s="44" t="str">
        <f>IF(BPU!$B596="","",BPU!$B596)</f>
        <v/>
      </c>
      <c r="C593" s="35" t="str">
        <f>IF(BPU!$C596="","",BPU!$C596)</f>
        <v/>
      </c>
      <c r="D593" s="44" t="str">
        <f>IF(DQE!$D596="","",DQE!$D596)</f>
        <v/>
      </c>
      <c r="E593" s="37" t="str">
        <f>IF(BPU!$D596="","",BPU!$D596)</f>
        <v/>
      </c>
      <c r="F593" s="35" t="str">
        <f t="shared" si="0"/>
        <v/>
      </c>
      <c r="G593" s="44" t="str">
        <f t="shared" si="1"/>
        <v/>
      </c>
      <c r="H593" s="36" t="n"/>
      <c r="I593" s="23" t="n"/>
      <c r="J593" s="36" t="n"/>
      <c r="K593" s="36" t="n"/>
      <c r="L593" s="44" t="str">
        <f t="shared" si="2"/>
        <v/>
      </c>
      <c r="M593" s="35" t="str">
        <f t="shared" si="3"/>
        <v/>
      </c>
      <c r="N593" s="35" t="str">
        <f t="shared" si="4"/>
        <v/>
      </c>
      <c r="O593" s="35" t="str">
        <f t="shared" si="5"/>
        <v/>
      </c>
      <c r="P593" s="35" t="str">
        <f t="shared" si="6"/>
        <v/>
      </c>
      <c r="Q593" s="35" t="str">
        <f t="shared" si="7"/>
        <v/>
      </c>
      <c r="R593" s="35" t="str">
        <f t="shared" si="8"/>
        <v/>
      </c>
      <c r="S593" s="35" t="str">
        <f t="shared" si="9"/>
        <v/>
      </c>
      <c r="T593" s="35" t="str">
        <f t="shared" si="10"/>
        <v/>
      </c>
      <c r="U593" s="35" t="str">
        <f t="shared" si="11"/>
        <v/>
      </c>
      <c r="V593" s="35" t="str">
        <f t="shared" si="12"/>
        <v/>
      </c>
      <c r="W593" s="77" t="str">
        <f t="shared" si="13"/>
        <v/>
      </c>
      <c r="X593" s="35" t="str">
        <f t="shared" si="14"/>
        <v/>
      </c>
      <c r="Y593" s="35" t="str">
        <f t="shared" si="15"/>
        <v/>
      </c>
      <c r="Z593" s="35" t="str">
        <f t="shared" si="16"/>
        <v/>
      </c>
      <c r="AA593" s="35" t="str">
        <f t="shared" si="17"/>
        <v/>
      </c>
      <c r="AB593" s="77">
        <f t="shared" si="29"/>
        <v>6336</v>
      </c>
      <c r="AC593" s="77">
        <f t="shared" si="30"/>
        <v>0</v>
      </c>
      <c r="AD593" s="77">
        <f t="shared" si="31"/>
        <v>0</v>
      </c>
      <c r="AE593" s="78" t="str">
        <f t="shared" si="18"/>
        <v/>
      </c>
      <c r="AF593" s="35" t="str">
        <f t="shared" si="19"/>
        <v/>
      </c>
      <c r="AG593" s="77" t="str">
        <f t="shared" si="20"/>
        <v/>
      </c>
      <c r="AH593" s="77" t="str">
        <f t="shared" si="21"/>
        <v/>
      </c>
      <c r="AI593" s="35">
        <f t="shared" si="22"/>
        <v>0</v>
      </c>
      <c r="AJ593" s="35">
        <f t="shared" si="23"/>
        <v>0</v>
      </c>
      <c r="AK593" s="35">
        <f t="shared" si="24"/>
        <v>0</v>
      </c>
      <c r="AL593" s="35">
        <f t="shared" si="25"/>
        <v>0</v>
      </c>
      <c r="AM593" s="35" t="n"/>
      <c r="AN593" s="44" t="str">
        <f t="shared" si="26"/>
        <v/>
      </c>
      <c r="AO593" s="44" t="str">
        <f t="shared" si="27"/>
        <v/>
      </c>
      <c r="AP593" s="35" t="str">
        <f>IF('DQE marché-cadre'!$D596="","",'DQE marché-cadre'!$D596)</f>
        <v/>
      </c>
      <c r="AQ593" s="35" t="str">
        <f>IF('DQE marché-cadre'!$E596="","",'DQE marché-cadre'!$E596)</f>
        <v/>
      </c>
      <c r="AR593" s="77" t="str">
        <f>DQE!$F596</f>
        <v/>
      </c>
      <c r="AS593" s="77" t="str">
        <f>BPDE!$G596</f>
        <v/>
      </c>
      <c r="AT593" s="35" t="str">
        <f t="shared" si="28"/>
        <v/>
      </c>
    </row>
    <row r="594">
      <c r="A594" s="35" t="str">
        <f>IF(BPU!$A597="","",BPU!$A597)</f>
        <v/>
      </c>
      <c r="B594" s="44" t="str">
        <f>IF(BPU!$B597="","",BPU!$B597)</f>
        <v/>
      </c>
      <c r="C594" s="35" t="str">
        <f>IF(BPU!$C597="","",BPU!$C597)</f>
        <v/>
      </c>
      <c r="D594" s="44" t="str">
        <f>IF(DQE!$D597="","",DQE!$D597)</f>
        <v/>
      </c>
      <c r="E594" s="37" t="str">
        <f>IF(BPU!$D597="","",BPU!$D597)</f>
        <v/>
      </c>
      <c r="F594" s="35" t="str">
        <f t="shared" si="0"/>
        <v/>
      </c>
      <c r="G594" s="44" t="str">
        <f t="shared" si="1"/>
        <v/>
      </c>
      <c r="H594" s="36" t="n"/>
      <c r="I594" s="23" t="n"/>
      <c r="J594" s="36" t="n"/>
      <c r="K594" s="36" t="n"/>
      <c r="L594" s="44" t="str">
        <f t="shared" si="2"/>
        <v/>
      </c>
      <c r="M594" s="35" t="str">
        <f t="shared" si="3"/>
        <v/>
      </c>
      <c r="N594" s="35" t="str">
        <f t="shared" si="4"/>
        <v/>
      </c>
      <c r="O594" s="35" t="str">
        <f t="shared" si="5"/>
        <v/>
      </c>
      <c r="P594" s="35" t="str">
        <f t="shared" si="6"/>
        <v/>
      </c>
      <c r="Q594" s="35" t="str">
        <f t="shared" si="7"/>
        <v/>
      </c>
      <c r="R594" s="35" t="str">
        <f t="shared" si="8"/>
        <v/>
      </c>
      <c r="S594" s="35" t="str">
        <f t="shared" si="9"/>
        <v/>
      </c>
      <c r="T594" s="35" t="str">
        <f t="shared" si="10"/>
        <v/>
      </c>
      <c r="U594" s="35" t="str">
        <f t="shared" si="11"/>
        <v/>
      </c>
      <c r="V594" s="35" t="str">
        <f t="shared" si="12"/>
        <v/>
      </c>
      <c r="W594" s="77" t="str">
        <f t="shared" si="13"/>
        <v/>
      </c>
      <c r="X594" s="35" t="str">
        <f t="shared" si="14"/>
        <v/>
      </c>
      <c r="Y594" s="35" t="str">
        <f t="shared" si="15"/>
        <v/>
      </c>
      <c r="Z594" s="35" t="str">
        <f t="shared" si="16"/>
        <v/>
      </c>
      <c r="AA594" s="35" t="str">
        <f t="shared" si="17"/>
        <v/>
      </c>
      <c r="AB594" s="77">
        <f t="shared" si="29"/>
        <v>6336</v>
      </c>
      <c r="AC594" s="77">
        <f t="shared" si="30"/>
        <v>0</v>
      </c>
      <c r="AD594" s="77">
        <f t="shared" si="31"/>
        <v>0</v>
      </c>
      <c r="AE594" s="78" t="str">
        <f t="shared" si="18"/>
        <v/>
      </c>
      <c r="AF594" s="35" t="str">
        <f t="shared" si="19"/>
        <v/>
      </c>
      <c r="AG594" s="77" t="str">
        <f t="shared" si="20"/>
        <v/>
      </c>
      <c r="AH594" s="77" t="str">
        <f t="shared" si="21"/>
        <v/>
      </c>
      <c r="AI594" s="35">
        <f t="shared" si="22"/>
        <v>0</v>
      </c>
      <c r="AJ594" s="35">
        <f t="shared" si="23"/>
        <v>0</v>
      </c>
      <c r="AK594" s="35">
        <f t="shared" si="24"/>
        <v>0</v>
      </c>
      <c r="AL594" s="35">
        <f t="shared" si="25"/>
        <v>0</v>
      </c>
      <c r="AM594" s="35" t="n"/>
      <c r="AN594" s="44" t="str">
        <f t="shared" si="26"/>
        <v/>
      </c>
      <c r="AO594" s="44" t="str">
        <f t="shared" si="27"/>
        <v/>
      </c>
      <c r="AP594" s="35" t="str">
        <f>IF('DQE marché-cadre'!$D597="","",'DQE marché-cadre'!$D597)</f>
        <v/>
      </c>
      <c r="AQ594" s="35" t="str">
        <f>IF('DQE marché-cadre'!$E597="","",'DQE marché-cadre'!$E597)</f>
        <v/>
      </c>
      <c r="AR594" s="77" t="str">
        <f>DQE!$F597</f>
        <v/>
      </c>
      <c r="AS594" s="77" t="str">
        <f>BPDE!$G597</f>
        <v/>
      </c>
      <c r="AT594" s="35" t="str">
        <f t="shared" si="28"/>
        <v/>
      </c>
    </row>
    <row r="595">
      <c r="A595" s="35" t="str">
        <f>IF(BPU!$A598="","",BPU!$A598)</f>
        <v/>
      </c>
      <c r="B595" s="44" t="str">
        <f>IF(BPU!$B598="","",BPU!$B598)</f>
        <v/>
      </c>
      <c r="C595" s="35" t="str">
        <f>IF(BPU!$C598="","",BPU!$C598)</f>
        <v/>
      </c>
      <c r="D595" s="44" t="str">
        <f>IF(DQE!$D598="","",DQE!$D598)</f>
        <v/>
      </c>
      <c r="E595" s="37" t="str">
        <f>IF(BPU!$D598="","",BPU!$D598)</f>
        <v/>
      </c>
      <c r="F595" s="35" t="str">
        <f t="shared" si="0"/>
        <v/>
      </c>
      <c r="G595" s="44" t="str">
        <f t="shared" si="1"/>
        <v/>
      </c>
      <c r="H595" s="36" t="n"/>
      <c r="I595" s="23" t="n"/>
      <c r="J595" s="36" t="n"/>
      <c r="K595" s="36" t="n"/>
      <c r="L595" s="44" t="str">
        <f t="shared" si="2"/>
        <v/>
      </c>
      <c r="M595" s="35" t="str">
        <f t="shared" si="3"/>
        <v/>
      </c>
      <c r="N595" s="35" t="str">
        <f t="shared" si="4"/>
        <v/>
      </c>
      <c r="O595" s="35" t="str">
        <f t="shared" si="5"/>
        <v/>
      </c>
      <c r="P595" s="35" t="str">
        <f t="shared" si="6"/>
        <v/>
      </c>
      <c r="Q595" s="35" t="str">
        <f t="shared" si="7"/>
        <v/>
      </c>
      <c r="R595" s="35" t="str">
        <f t="shared" si="8"/>
        <v/>
      </c>
      <c r="S595" s="35" t="str">
        <f t="shared" si="9"/>
        <v/>
      </c>
      <c r="T595" s="35" t="str">
        <f t="shared" si="10"/>
        <v/>
      </c>
      <c r="U595" s="35" t="str">
        <f t="shared" si="11"/>
        <v/>
      </c>
      <c r="V595" s="35" t="str">
        <f t="shared" si="12"/>
        <v/>
      </c>
      <c r="W595" s="77" t="str">
        <f t="shared" si="13"/>
        <v/>
      </c>
      <c r="X595" s="35" t="str">
        <f t="shared" si="14"/>
        <v/>
      </c>
      <c r="Y595" s="35" t="str">
        <f t="shared" si="15"/>
        <v/>
      </c>
      <c r="Z595" s="35" t="str">
        <f t="shared" si="16"/>
        <v/>
      </c>
      <c r="AA595" s="35" t="str">
        <f t="shared" si="17"/>
        <v/>
      </c>
      <c r="AB595" s="77">
        <f t="shared" si="29"/>
        <v>6336</v>
      </c>
      <c r="AC595" s="77">
        <f t="shared" si="30"/>
        <v>0</v>
      </c>
      <c r="AD595" s="77">
        <f t="shared" si="31"/>
        <v>0</v>
      </c>
      <c r="AE595" s="78" t="str">
        <f t="shared" si="18"/>
        <v/>
      </c>
      <c r="AF595" s="35" t="str">
        <f t="shared" si="19"/>
        <v/>
      </c>
      <c r="AG595" s="77" t="str">
        <f t="shared" si="20"/>
        <v/>
      </c>
      <c r="AH595" s="77" t="str">
        <f t="shared" si="21"/>
        <v/>
      </c>
      <c r="AI595" s="35">
        <f t="shared" si="22"/>
        <v>0</v>
      </c>
      <c r="AJ595" s="35">
        <f t="shared" si="23"/>
        <v>0</v>
      </c>
      <c r="AK595" s="35">
        <f t="shared" si="24"/>
        <v>0</v>
      </c>
      <c r="AL595" s="35">
        <f t="shared" si="25"/>
        <v>0</v>
      </c>
      <c r="AM595" s="35" t="n"/>
      <c r="AN595" s="44" t="str">
        <f t="shared" si="26"/>
        <v/>
      </c>
      <c r="AO595" s="44" t="str">
        <f t="shared" si="27"/>
        <v/>
      </c>
      <c r="AP595" s="35" t="str">
        <f>IF('DQE marché-cadre'!$D598="","",'DQE marché-cadre'!$D598)</f>
        <v/>
      </c>
      <c r="AQ595" s="35" t="str">
        <f>IF('DQE marché-cadre'!$E598="","",'DQE marché-cadre'!$E598)</f>
        <v/>
      </c>
      <c r="AR595" s="77" t="str">
        <f>DQE!$F598</f>
        <v/>
      </c>
      <c r="AS595" s="77" t="str">
        <f>BPDE!$G598</f>
        <v/>
      </c>
      <c r="AT595" s="35" t="str">
        <f t="shared" si="28"/>
        <v/>
      </c>
    </row>
    <row r="596">
      <c r="A596" s="35" t="str">
        <f>IF(BPU!$A599="","",BPU!$A599)</f>
        <v/>
      </c>
      <c r="B596" s="44" t="str">
        <f>IF(BPU!$B599="","",BPU!$B599)</f>
        <v/>
      </c>
      <c r="C596" s="35" t="str">
        <f>IF(BPU!$C599="","",BPU!$C599)</f>
        <v/>
      </c>
      <c r="D596" s="44" t="str">
        <f>IF(DQE!$D599="","",DQE!$D599)</f>
        <v/>
      </c>
      <c r="E596" s="37" t="str">
        <f>IF(BPU!$D599="","",BPU!$D599)</f>
        <v/>
      </c>
      <c r="F596" s="35" t="str">
        <f t="shared" si="0"/>
        <v/>
      </c>
      <c r="G596" s="44" t="str">
        <f t="shared" si="1"/>
        <v/>
      </c>
      <c r="H596" s="36" t="n"/>
      <c r="I596" s="23" t="n"/>
      <c r="J596" s="36" t="n"/>
      <c r="K596" s="36" t="n"/>
      <c r="L596" s="44" t="str">
        <f t="shared" si="2"/>
        <v/>
      </c>
      <c r="M596" s="35" t="str">
        <f t="shared" si="3"/>
        <v/>
      </c>
      <c r="N596" s="35" t="str">
        <f t="shared" si="4"/>
        <v/>
      </c>
      <c r="O596" s="35" t="str">
        <f t="shared" si="5"/>
        <v/>
      </c>
      <c r="P596" s="35" t="str">
        <f t="shared" si="6"/>
        <v/>
      </c>
      <c r="Q596" s="35" t="str">
        <f t="shared" si="7"/>
        <v/>
      </c>
      <c r="R596" s="35" t="str">
        <f t="shared" si="8"/>
        <v/>
      </c>
      <c r="S596" s="35" t="str">
        <f t="shared" si="9"/>
        <v/>
      </c>
      <c r="T596" s="35" t="str">
        <f t="shared" si="10"/>
        <v/>
      </c>
      <c r="U596" s="35" t="str">
        <f t="shared" si="11"/>
        <v/>
      </c>
      <c r="V596" s="35" t="str">
        <f t="shared" si="12"/>
        <v/>
      </c>
      <c r="W596" s="77" t="str">
        <f t="shared" si="13"/>
        <v/>
      </c>
      <c r="X596" s="35" t="str">
        <f t="shared" si="14"/>
        <v/>
      </c>
      <c r="Y596" s="35" t="str">
        <f t="shared" si="15"/>
        <v/>
      </c>
      <c r="Z596" s="35" t="str">
        <f t="shared" si="16"/>
        <v/>
      </c>
      <c r="AA596" s="35" t="str">
        <f t="shared" si="17"/>
        <v/>
      </c>
      <c r="AB596" s="77">
        <f t="shared" si="29"/>
        <v>6336</v>
      </c>
      <c r="AC596" s="77">
        <f t="shared" si="30"/>
        <v>0</v>
      </c>
      <c r="AD596" s="77">
        <f t="shared" si="31"/>
        <v>0</v>
      </c>
      <c r="AE596" s="78" t="str">
        <f t="shared" si="18"/>
        <v/>
      </c>
      <c r="AF596" s="35" t="str">
        <f t="shared" si="19"/>
        <v/>
      </c>
      <c r="AG596" s="77" t="str">
        <f t="shared" si="20"/>
        <v/>
      </c>
      <c r="AH596" s="77" t="str">
        <f t="shared" si="21"/>
        <v/>
      </c>
      <c r="AI596" s="35">
        <f t="shared" si="22"/>
        <v>0</v>
      </c>
      <c r="AJ596" s="35">
        <f t="shared" si="23"/>
        <v>0</v>
      </c>
      <c r="AK596" s="35">
        <f t="shared" si="24"/>
        <v>0</v>
      </c>
      <c r="AL596" s="35">
        <f t="shared" si="25"/>
        <v>0</v>
      </c>
      <c r="AM596" s="35" t="n"/>
      <c r="AN596" s="44" t="str">
        <f t="shared" si="26"/>
        <v/>
      </c>
      <c r="AO596" s="44" t="str">
        <f t="shared" si="27"/>
        <v/>
      </c>
      <c r="AP596" s="35" t="str">
        <f>IF('DQE marché-cadre'!$D599="","",'DQE marché-cadre'!$D599)</f>
        <v/>
      </c>
      <c r="AQ596" s="35" t="str">
        <f>IF('DQE marché-cadre'!$E599="","",'DQE marché-cadre'!$E599)</f>
        <v/>
      </c>
      <c r="AR596" s="77" t="str">
        <f>DQE!$F599</f>
        <v/>
      </c>
      <c r="AS596" s="77" t="str">
        <f>BPDE!$G599</f>
        <v/>
      </c>
      <c r="AT596" s="35" t="str">
        <f t="shared" si="28"/>
        <v/>
      </c>
    </row>
    <row r="597">
      <c r="A597" s="35" t="str">
        <f>IF(BPU!$A600="","",BPU!$A600)</f>
        <v/>
      </c>
      <c r="B597" s="44" t="str">
        <f>IF(BPU!$B600="","",BPU!$B600)</f>
        <v/>
      </c>
      <c r="C597" s="35" t="str">
        <f>IF(BPU!$C600="","",BPU!$C600)</f>
        <v/>
      </c>
      <c r="D597" s="44" t="str">
        <f>IF(DQE!$D600="","",DQE!$D600)</f>
        <v/>
      </c>
      <c r="E597" s="37" t="str">
        <f>IF(BPU!$D600="","",BPU!$D600)</f>
        <v/>
      </c>
      <c r="F597" s="35" t="str">
        <f t="shared" si="0"/>
        <v/>
      </c>
      <c r="G597" s="44" t="str">
        <f t="shared" si="1"/>
        <v/>
      </c>
      <c r="H597" s="36" t="n"/>
      <c r="I597" s="23" t="n"/>
      <c r="J597" s="36" t="n"/>
      <c r="K597" s="36" t="n"/>
      <c r="L597" s="44" t="str">
        <f t="shared" si="2"/>
        <v/>
      </c>
      <c r="M597" s="35" t="str">
        <f t="shared" si="3"/>
        <v/>
      </c>
      <c r="N597" s="35" t="str">
        <f t="shared" si="4"/>
        <v/>
      </c>
      <c r="O597" s="35" t="str">
        <f t="shared" si="5"/>
        <v/>
      </c>
      <c r="P597" s="35" t="str">
        <f t="shared" si="6"/>
        <v/>
      </c>
      <c r="Q597" s="35" t="str">
        <f t="shared" si="7"/>
        <v/>
      </c>
      <c r="R597" s="35" t="str">
        <f t="shared" si="8"/>
        <v/>
      </c>
      <c r="S597" s="35" t="str">
        <f t="shared" si="9"/>
        <v/>
      </c>
      <c r="T597" s="35" t="str">
        <f t="shared" si="10"/>
        <v/>
      </c>
      <c r="U597" s="35" t="str">
        <f t="shared" si="11"/>
        <v/>
      </c>
      <c r="V597" s="35" t="str">
        <f t="shared" si="12"/>
        <v/>
      </c>
      <c r="W597" s="77" t="str">
        <f t="shared" si="13"/>
        <v/>
      </c>
      <c r="X597" s="35" t="str">
        <f t="shared" si="14"/>
        <v/>
      </c>
      <c r="Y597" s="35" t="str">
        <f t="shared" si="15"/>
        <v/>
      </c>
      <c r="Z597" s="35" t="str">
        <f t="shared" si="16"/>
        <v/>
      </c>
      <c r="AA597" s="35" t="str">
        <f t="shared" si="17"/>
        <v/>
      </c>
      <c r="AB597" s="77">
        <f t="shared" si="29"/>
        <v>6336</v>
      </c>
      <c r="AC597" s="77">
        <f t="shared" si="30"/>
        <v>0</v>
      </c>
      <c r="AD597" s="77">
        <f t="shared" si="31"/>
        <v>0</v>
      </c>
      <c r="AE597" s="78" t="str">
        <f t="shared" si="18"/>
        <v/>
      </c>
      <c r="AF597" s="35" t="str">
        <f t="shared" si="19"/>
        <v/>
      </c>
      <c r="AG597" s="77" t="str">
        <f t="shared" si="20"/>
        <v/>
      </c>
      <c r="AH597" s="77" t="str">
        <f t="shared" si="21"/>
        <v/>
      </c>
      <c r="AI597" s="35">
        <f t="shared" si="22"/>
        <v>0</v>
      </c>
      <c r="AJ597" s="35">
        <f t="shared" si="23"/>
        <v>0</v>
      </c>
      <c r="AK597" s="35">
        <f t="shared" si="24"/>
        <v>0</v>
      </c>
      <c r="AL597" s="35">
        <f t="shared" si="25"/>
        <v>0</v>
      </c>
      <c r="AM597" s="35" t="n"/>
      <c r="AN597" s="44" t="str">
        <f t="shared" si="26"/>
        <v/>
      </c>
      <c r="AO597" s="44" t="str">
        <f t="shared" si="27"/>
        <v/>
      </c>
      <c r="AP597" s="35" t="str">
        <f>IF('DQE marché-cadre'!$D600="","",'DQE marché-cadre'!$D600)</f>
        <v/>
      </c>
      <c r="AQ597" s="35" t="str">
        <f>IF('DQE marché-cadre'!$E600="","",'DQE marché-cadre'!$E600)</f>
        <v/>
      </c>
      <c r="AR597" s="77" t="str">
        <f>DQE!$F600</f>
        <v/>
      </c>
      <c r="AS597" s="77" t="str">
        <f>BPDE!$G600</f>
        <v/>
      </c>
      <c r="AT597" s="35" t="str">
        <f t="shared" si="28"/>
        <v/>
      </c>
    </row>
    <row r="598">
      <c r="A598" s="35" t="str">
        <f>IF(BPU!$A601="","",BPU!$A601)</f>
        <v/>
      </c>
      <c r="B598" s="44" t="str">
        <f>IF(BPU!$B601="","",BPU!$B601)</f>
        <v/>
      </c>
      <c r="C598" s="35" t="str">
        <f>IF(BPU!$C601="","",BPU!$C601)</f>
        <v/>
      </c>
      <c r="D598" s="44" t="str">
        <f>IF(DQE!$D601="","",DQE!$D601)</f>
        <v/>
      </c>
      <c r="E598" s="37" t="str">
        <f>IF(BPU!$D601="","",BPU!$D601)</f>
        <v/>
      </c>
      <c r="F598" s="35" t="str">
        <f t="shared" si="0"/>
        <v/>
      </c>
      <c r="G598" s="44" t="str">
        <f t="shared" si="1"/>
        <v/>
      </c>
      <c r="H598" s="36" t="n"/>
      <c r="I598" s="23" t="n"/>
      <c r="J598" s="36" t="n"/>
      <c r="K598" s="36" t="n"/>
      <c r="L598" s="44" t="str">
        <f t="shared" si="2"/>
        <v/>
      </c>
      <c r="M598" s="35" t="str">
        <f t="shared" si="3"/>
        <v/>
      </c>
      <c r="N598" s="35" t="str">
        <f t="shared" si="4"/>
        <v/>
      </c>
      <c r="O598" s="35" t="str">
        <f t="shared" si="5"/>
        <v/>
      </c>
      <c r="P598" s="35" t="str">
        <f t="shared" si="6"/>
        <v/>
      </c>
      <c r="Q598" s="35" t="str">
        <f t="shared" si="7"/>
        <v/>
      </c>
      <c r="R598" s="35" t="str">
        <f t="shared" si="8"/>
        <v/>
      </c>
      <c r="S598" s="35" t="str">
        <f t="shared" si="9"/>
        <v/>
      </c>
      <c r="T598" s="35" t="str">
        <f t="shared" si="10"/>
        <v/>
      </c>
      <c r="U598" s="35" t="str">
        <f t="shared" si="11"/>
        <v/>
      </c>
      <c r="V598" s="35" t="str">
        <f t="shared" si="12"/>
        <v/>
      </c>
      <c r="W598" s="77" t="str">
        <f t="shared" si="13"/>
        <v/>
      </c>
      <c r="X598" s="35" t="str">
        <f t="shared" si="14"/>
        <v/>
      </c>
      <c r="Y598" s="35" t="str">
        <f t="shared" si="15"/>
        <v/>
      </c>
      <c r="Z598" s="35" t="str">
        <f t="shared" si="16"/>
        <v/>
      </c>
      <c r="AA598" s="35" t="str">
        <f t="shared" si="17"/>
        <v/>
      </c>
      <c r="AB598" s="77">
        <f t="shared" si="29"/>
        <v>6336</v>
      </c>
      <c r="AC598" s="77">
        <f t="shared" si="30"/>
        <v>0</v>
      </c>
      <c r="AD598" s="77">
        <f t="shared" si="31"/>
        <v>0</v>
      </c>
      <c r="AE598" s="78" t="str">
        <f t="shared" si="18"/>
        <v/>
      </c>
      <c r="AF598" s="35" t="str">
        <f t="shared" si="19"/>
        <v/>
      </c>
      <c r="AG598" s="77" t="str">
        <f t="shared" si="20"/>
        <v/>
      </c>
      <c r="AH598" s="77" t="str">
        <f t="shared" si="21"/>
        <v/>
      </c>
      <c r="AI598" s="35">
        <f t="shared" si="22"/>
        <v>0</v>
      </c>
      <c r="AJ598" s="35">
        <f t="shared" si="23"/>
        <v>0</v>
      </c>
      <c r="AK598" s="35">
        <f t="shared" si="24"/>
        <v>0</v>
      </c>
      <c r="AL598" s="35">
        <f t="shared" si="25"/>
        <v>0</v>
      </c>
      <c r="AM598" s="35" t="n"/>
      <c r="AN598" s="44" t="str">
        <f t="shared" si="26"/>
        <v/>
      </c>
      <c r="AO598" s="44" t="str">
        <f t="shared" si="27"/>
        <v/>
      </c>
      <c r="AP598" s="35" t="str">
        <f>IF('DQE marché-cadre'!$D601="","",'DQE marché-cadre'!$D601)</f>
        <v/>
      </c>
      <c r="AQ598" s="35" t="str">
        <f>IF('DQE marché-cadre'!$E601="","",'DQE marché-cadre'!$E601)</f>
        <v/>
      </c>
      <c r="AR598" s="77" t="str">
        <f>DQE!$F601</f>
        <v/>
      </c>
      <c r="AS598" s="77" t="str">
        <f>BPDE!$G601</f>
        <v/>
      </c>
      <c r="AT598" s="35" t="str">
        <f t="shared" si="28"/>
        <v/>
      </c>
    </row>
    <row r="599">
      <c r="A599" s="35" t="str">
        <f>IF(BPU!$A602="","",BPU!$A602)</f>
        <v/>
      </c>
      <c r="B599" s="44" t="str">
        <f>IF(BPU!$B602="","",BPU!$B602)</f>
        <v/>
      </c>
      <c r="C599" s="35" t="str">
        <f>IF(BPU!$C602="","",BPU!$C602)</f>
        <v/>
      </c>
      <c r="D599" s="44" t="str">
        <f>IF(DQE!$D602="","",DQE!$D602)</f>
        <v/>
      </c>
      <c r="E599" s="37" t="str">
        <f>IF(BPU!$D602="","",BPU!$D602)</f>
        <v/>
      </c>
      <c r="F599" s="35" t="str">
        <f t="shared" si="0"/>
        <v/>
      </c>
      <c r="G599" s="44" t="str">
        <f t="shared" si="1"/>
        <v/>
      </c>
      <c r="H599" s="36" t="n"/>
      <c r="I599" s="23" t="n"/>
      <c r="J599" s="36" t="n"/>
      <c r="K599" s="36" t="n"/>
      <c r="L599" s="44" t="str">
        <f t="shared" si="2"/>
        <v/>
      </c>
      <c r="M599" s="35" t="str">
        <f t="shared" si="3"/>
        <v/>
      </c>
      <c r="N599" s="35" t="str">
        <f t="shared" si="4"/>
        <v/>
      </c>
      <c r="O599" s="35" t="str">
        <f t="shared" si="5"/>
        <v/>
      </c>
      <c r="P599" s="35" t="str">
        <f t="shared" si="6"/>
        <v/>
      </c>
      <c r="Q599" s="35" t="str">
        <f t="shared" si="7"/>
        <v/>
      </c>
      <c r="R599" s="35" t="str">
        <f t="shared" si="8"/>
        <v/>
      </c>
      <c r="S599" s="35" t="str">
        <f t="shared" si="9"/>
        <v/>
      </c>
      <c r="T599" s="35" t="str">
        <f t="shared" si="10"/>
        <v/>
      </c>
      <c r="U599" s="35" t="str">
        <f t="shared" si="11"/>
        <v/>
      </c>
      <c r="V599" s="35" t="str">
        <f t="shared" si="12"/>
        <v/>
      </c>
      <c r="W599" s="77" t="str">
        <f t="shared" si="13"/>
        <v/>
      </c>
      <c r="X599" s="35" t="str">
        <f t="shared" si="14"/>
        <v/>
      </c>
      <c r="Y599" s="35" t="str">
        <f t="shared" si="15"/>
        <v/>
      </c>
      <c r="Z599" s="35" t="str">
        <f t="shared" si="16"/>
        <v/>
      </c>
      <c r="AA599" s="35" t="str">
        <f t="shared" si="17"/>
        <v/>
      </c>
      <c r="AB599" s="77">
        <f t="shared" si="29"/>
        <v>6336</v>
      </c>
      <c r="AC599" s="77">
        <f t="shared" si="30"/>
        <v>0</v>
      </c>
      <c r="AD599" s="77">
        <f t="shared" si="31"/>
        <v>0</v>
      </c>
      <c r="AE599" s="78" t="str">
        <f t="shared" si="18"/>
        <v/>
      </c>
      <c r="AF599" s="35" t="str">
        <f t="shared" si="19"/>
        <v/>
      </c>
      <c r="AG599" s="77" t="str">
        <f t="shared" si="20"/>
        <v/>
      </c>
      <c r="AH599" s="77" t="str">
        <f t="shared" si="21"/>
        <v/>
      </c>
      <c r="AI599" s="35">
        <f t="shared" si="22"/>
        <v>0</v>
      </c>
      <c r="AJ599" s="35">
        <f t="shared" si="23"/>
        <v>0</v>
      </c>
      <c r="AK599" s="35">
        <f t="shared" si="24"/>
        <v>0</v>
      </c>
      <c r="AL599" s="35">
        <f t="shared" si="25"/>
        <v>0</v>
      </c>
      <c r="AM599" s="35" t="n"/>
      <c r="AN599" s="44" t="str">
        <f t="shared" si="26"/>
        <v/>
      </c>
      <c r="AO599" s="44" t="str">
        <f t="shared" si="27"/>
        <v/>
      </c>
      <c r="AP599" s="35" t="str">
        <f>IF('DQE marché-cadre'!$D602="","",'DQE marché-cadre'!$D602)</f>
        <v/>
      </c>
      <c r="AQ599" s="35" t="str">
        <f>IF('DQE marché-cadre'!$E602="","",'DQE marché-cadre'!$E602)</f>
        <v/>
      </c>
      <c r="AR599" s="77" t="str">
        <f>DQE!$F602</f>
        <v/>
      </c>
      <c r="AS599" s="77" t="str">
        <f>BPDE!$G602</f>
        <v/>
      </c>
      <c r="AT599" s="35" t="str">
        <f t="shared" si="28"/>
        <v/>
      </c>
    </row>
    <row r="600">
      <c r="A600" s="35" t="str">
        <f>IF(BPU!$A603="","",BPU!$A603)</f>
        <v/>
      </c>
      <c r="B600" s="44" t="str">
        <f>IF(BPU!$B603="","",BPU!$B603)</f>
        <v/>
      </c>
      <c r="C600" s="35" t="str">
        <f>IF(BPU!$C603="","",BPU!$C603)</f>
        <v/>
      </c>
      <c r="D600" s="44" t="str">
        <f>IF(DQE!$D603="","",DQE!$D603)</f>
        <v/>
      </c>
      <c r="E600" s="37" t="str">
        <f>IF(BPU!$D603="","",BPU!$D603)</f>
        <v/>
      </c>
      <c r="F600" s="35" t="str">
        <f t="shared" si="0"/>
        <v/>
      </c>
      <c r="G600" s="44" t="str">
        <f t="shared" si="1"/>
        <v/>
      </c>
      <c r="H600" s="36" t="n"/>
      <c r="I600" s="23" t="n"/>
      <c r="J600" s="36" t="n"/>
      <c r="K600" s="36" t="n"/>
      <c r="L600" s="44" t="str">
        <f t="shared" si="2"/>
        <v/>
      </c>
      <c r="M600" s="35" t="str">
        <f t="shared" si="3"/>
        <v/>
      </c>
      <c r="N600" s="35" t="str">
        <f t="shared" si="4"/>
        <v/>
      </c>
      <c r="O600" s="35" t="str">
        <f t="shared" si="5"/>
        <v/>
      </c>
      <c r="P600" s="35" t="str">
        <f t="shared" si="6"/>
        <v/>
      </c>
      <c r="Q600" s="35" t="str">
        <f t="shared" si="7"/>
        <v/>
      </c>
      <c r="R600" s="35" t="str">
        <f t="shared" si="8"/>
        <v/>
      </c>
      <c r="S600" s="35" t="str">
        <f t="shared" si="9"/>
        <v/>
      </c>
      <c r="T600" s="35" t="str">
        <f t="shared" si="10"/>
        <v/>
      </c>
      <c r="U600" s="35" t="str">
        <f t="shared" si="11"/>
        <v/>
      </c>
      <c r="V600" s="35" t="str">
        <f t="shared" si="12"/>
        <v/>
      </c>
      <c r="W600" s="77" t="str">
        <f t="shared" si="13"/>
        <v/>
      </c>
      <c r="X600" s="35" t="str">
        <f t="shared" si="14"/>
        <v/>
      </c>
      <c r="Y600" s="35" t="str">
        <f t="shared" si="15"/>
        <v/>
      </c>
      <c r="Z600" s="35" t="str">
        <f t="shared" si="16"/>
        <v/>
      </c>
      <c r="AA600" s="35" t="str">
        <f t="shared" si="17"/>
        <v/>
      </c>
      <c r="AB600" s="77">
        <f t="shared" si="29"/>
        <v>6336</v>
      </c>
      <c r="AC600" s="77">
        <f t="shared" si="30"/>
        <v>0</v>
      </c>
      <c r="AD600" s="77">
        <f t="shared" si="31"/>
        <v>0</v>
      </c>
      <c r="AE600" s="78" t="str">
        <f t="shared" si="18"/>
        <v/>
      </c>
      <c r="AF600" s="35" t="str">
        <f t="shared" si="19"/>
        <v/>
      </c>
      <c r="AG600" s="77" t="str">
        <f t="shared" si="20"/>
        <v/>
      </c>
      <c r="AH600" s="77" t="str">
        <f t="shared" si="21"/>
        <v/>
      </c>
      <c r="AI600" s="35">
        <f t="shared" si="22"/>
        <v>0</v>
      </c>
      <c r="AJ600" s="35">
        <f t="shared" si="23"/>
        <v>0</v>
      </c>
      <c r="AK600" s="35">
        <f t="shared" si="24"/>
        <v>0</v>
      </c>
      <c r="AL600" s="35">
        <f t="shared" si="25"/>
        <v>0</v>
      </c>
      <c r="AM600" s="35" t="n"/>
      <c r="AN600" s="44" t="str">
        <f t="shared" si="26"/>
        <v/>
      </c>
      <c r="AO600" s="44" t="str">
        <f t="shared" si="27"/>
        <v/>
      </c>
      <c r="AP600" s="35" t="str">
        <f>IF('DQE marché-cadre'!$D603="","",'DQE marché-cadre'!$D603)</f>
        <v/>
      </c>
      <c r="AQ600" s="35" t="str">
        <f>IF('DQE marché-cadre'!$E603="","",'DQE marché-cadre'!$E603)</f>
        <v/>
      </c>
      <c r="AR600" s="77" t="str">
        <f>DQE!$F603</f>
        <v/>
      </c>
      <c r="AS600" s="77" t="str">
        <f>BPDE!$G603</f>
        <v/>
      </c>
      <c r="AT600" s="35" t="str">
        <f t="shared" si="28"/>
        <v/>
      </c>
    </row>
    <row r="601">
      <c r="A601" s="35" t="str">
        <f>IF(BPU!$A604="","",BPU!$A604)</f>
        <v/>
      </c>
      <c r="B601" s="44" t="str">
        <f>IF(BPU!$B604="","",BPU!$B604)</f>
        <v/>
      </c>
      <c r="C601" s="35" t="str">
        <f>IF(BPU!$C604="","",BPU!$C604)</f>
        <v/>
      </c>
      <c r="D601" s="44" t="str">
        <f>IF(DQE!$D604="","",DQE!$D604)</f>
        <v/>
      </c>
      <c r="E601" s="37" t="str">
        <f>IF(BPU!$D604="","",BPU!$D604)</f>
        <v/>
      </c>
      <c r="F601" s="35" t="str">
        <f t="shared" si="0"/>
        <v/>
      </c>
      <c r="G601" s="44" t="str">
        <f t="shared" si="1"/>
        <v/>
      </c>
      <c r="H601" s="36" t="n"/>
      <c r="I601" s="23" t="n"/>
      <c r="J601" s="36" t="n"/>
      <c r="K601" s="36" t="n"/>
      <c r="L601" s="44" t="str">
        <f t="shared" si="2"/>
        <v/>
      </c>
      <c r="M601" s="35" t="str">
        <f t="shared" si="3"/>
        <v/>
      </c>
      <c r="N601" s="35" t="str">
        <f t="shared" si="4"/>
        <v/>
      </c>
      <c r="O601" s="35" t="str">
        <f t="shared" si="5"/>
        <v/>
      </c>
      <c r="P601" s="35" t="str">
        <f t="shared" si="6"/>
        <v/>
      </c>
      <c r="Q601" s="35" t="str">
        <f t="shared" si="7"/>
        <v/>
      </c>
      <c r="R601" s="35" t="str">
        <f t="shared" si="8"/>
        <v/>
      </c>
      <c r="S601" s="35" t="str">
        <f t="shared" si="9"/>
        <v/>
      </c>
      <c r="T601" s="35" t="str">
        <f t="shared" si="10"/>
        <v/>
      </c>
      <c r="U601" s="35" t="str">
        <f t="shared" si="11"/>
        <v/>
      </c>
      <c r="V601" s="35" t="str">
        <f t="shared" si="12"/>
        <v/>
      </c>
      <c r="W601" s="77" t="str">
        <f t="shared" si="13"/>
        <v/>
      </c>
      <c r="X601" s="35" t="str">
        <f t="shared" si="14"/>
        <v/>
      </c>
      <c r="Y601" s="35" t="str">
        <f t="shared" si="15"/>
        <v/>
      </c>
      <c r="Z601" s="35" t="str">
        <f t="shared" si="16"/>
        <v/>
      </c>
      <c r="AA601" s="35" t="str">
        <f t="shared" si="17"/>
        <v/>
      </c>
      <c r="AB601" s="77">
        <f t="shared" si="29"/>
        <v>6336</v>
      </c>
      <c r="AC601" s="77">
        <f t="shared" si="30"/>
        <v>0</v>
      </c>
      <c r="AD601" s="77">
        <f t="shared" si="31"/>
        <v>0</v>
      </c>
      <c r="AE601" s="78" t="str">
        <f t="shared" si="18"/>
        <v/>
      </c>
      <c r="AF601" s="35" t="str">
        <f t="shared" si="19"/>
        <v/>
      </c>
      <c r="AG601" s="77" t="str">
        <f t="shared" si="20"/>
        <v/>
      </c>
      <c r="AH601" s="77" t="str">
        <f t="shared" si="21"/>
        <v/>
      </c>
      <c r="AI601" s="35">
        <f t="shared" si="22"/>
        <v>0</v>
      </c>
      <c r="AJ601" s="35">
        <f t="shared" si="23"/>
        <v>0</v>
      </c>
      <c r="AK601" s="35">
        <f t="shared" si="24"/>
        <v>0</v>
      </c>
      <c r="AL601" s="35">
        <f t="shared" si="25"/>
        <v>0</v>
      </c>
      <c r="AM601" s="35" t="n"/>
      <c r="AN601" s="44" t="str">
        <f t="shared" si="26"/>
        <v/>
      </c>
      <c r="AO601" s="44" t="str">
        <f t="shared" si="27"/>
        <v/>
      </c>
      <c r="AP601" s="35" t="str">
        <f>IF('DQE marché-cadre'!$D604="","",'DQE marché-cadre'!$D604)</f>
        <v/>
      </c>
      <c r="AQ601" s="35" t="str">
        <f>IF('DQE marché-cadre'!$E604="","",'DQE marché-cadre'!$E604)</f>
        <v/>
      </c>
      <c r="AR601" s="77" t="str">
        <f>DQE!$F604</f>
        <v/>
      </c>
      <c r="AS601" s="77" t="str">
        <f>BPDE!$G604</f>
        <v/>
      </c>
      <c r="AT601" s="35" t="str">
        <f t="shared" si="28"/>
        <v/>
      </c>
    </row>
    <row r="602">
      <c r="A602" s="35" t="str">
        <f>IF(BPU!$A605="","",BPU!$A605)</f>
        <v/>
      </c>
      <c r="B602" s="44" t="str">
        <f>IF(BPU!$B605="","",BPU!$B605)</f>
        <v/>
      </c>
      <c r="C602" s="35" t="str">
        <f>IF(BPU!$C605="","",BPU!$C605)</f>
        <v/>
      </c>
      <c r="D602" s="44" t="str">
        <f>IF(DQE!$D605="","",DQE!$D605)</f>
        <v/>
      </c>
      <c r="E602" s="37" t="str">
        <f>IF(BPU!$D605="","",BPU!$D605)</f>
        <v/>
      </c>
      <c r="F602" s="35" t="str">
        <f t="shared" si="0"/>
        <v/>
      </c>
      <c r="G602" s="44" t="str">
        <f t="shared" si="1"/>
        <v/>
      </c>
      <c r="H602" s="36" t="n"/>
      <c r="I602" s="23" t="n"/>
      <c r="J602" s="36" t="n"/>
      <c r="K602" s="36" t="n"/>
      <c r="L602" s="44" t="str">
        <f t="shared" si="2"/>
        <v/>
      </c>
      <c r="M602" s="35" t="str">
        <f t="shared" si="3"/>
        <v/>
      </c>
      <c r="N602" s="35" t="str">
        <f t="shared" si="4"/>
        <v/>
      </c>
      <c r="O602" s="35" t="str">
        <f t="shared" si="5"/>
        <v/>
      </c>
      <c r="P602" s="35" t="str">
        <f t="shared" si="6"/>
        <v/>
      </c>
      <c r="Q602" s="35" t="str">
        <f t="shared" si="7"/>
        <v/>
      </c>
      <c r="R602" s="35" t="str">
        <f t="shared" si="8"/>
        <v/>
      </c>
      <c r="S602" s="35" t="str">
        <f t="shared" si="9"/>
        <v/>
      </c>
      <c r="T602" s="35" t="str">
        <f t="shared" si="10"/>
        <v/>
      </c>
      <c r="U602" s="35" t="str">
        <f t="shared" si="11"/>
        <v/>
      </c>
      <c r="V602" s="35" t="str">
        <f t="shared" si="12"/>
        <v/>
      </c>
      <c r="W602" s="77" t="str">
        <f t="shared" si="13"/>
        <v/>
      </c>
      <c r="X602" s="35" t="str">
        <f t="shared" si="14"/>
        <v/>
      </c>
      <c r="Y602" s="35" t="str">
        <f t="shared" si="15"/>
        <v/>
      </c>
      <c r="Z602" s="35" t="str">
        <f t="shared" si="16"/>
        <v/>
      </c>
      <c r="AA602" s="35" t="str">
        <f t="shared" si="17"/>
        <v/>
      </c>
      <c r="AB602" s="77">
        <f t="shared" si="29"/>
        <v>6336</v>
      </c>
      <c r="AC602" s="77">
        <f t="shared" si="30"/>
        <v>0</v>
      </c>
      <c r="AD602" s="77">
        <f t="shared" si="31"/>
        <v>0</v>
      </c>
      <c r="AE602" s="78" t="str">
        <f t="shared" si="18"/>
        <v/>
      </c>
      <c r="AF602" s="35" t="str">
        <f t="shared" si="19"/>
        <v/>
      </c>
      <c r="AG602" s="77" t="str">
        <f t="shared" si="20"/>
        <v/>
      </c>
      <c r="AH602" s="77" t="str">
        <f t="shared" si="21"/>
        <v/>
      </c>
      <c r="AI602" s="35">
        <f t="shared" si="22"/>
        <v>0</v>
      </c>
      <c r="AJ602" s="35">
        <f t="shared" si="23"/>
        <v>0</v>
      </c>
      <c r="AK602" s="35">
        <f t="shared" si="24"/>
        <v>0</v>
      </c>
      <c r="AL602" s="35">
        <f t="shared" si="25"/>
        <v>0</v>
      </c>
      <c r="AM602" s="35" t="n"/>
      <c r="AN602" s="44" t="str">
        <f t="shared" si="26"/>
        <v/>
      </c>
      <c r="AO602" s="44" t="str">
        <f t="shared" si="27"/>
        <v/>
      </c>
      <c r="AP602" s="35" t="str">
        <f>IF('DQE marché-cadre'!$D605="","",'DQE marché-cadre'!$D605)</f>
        <v/>
      </c>
      <c r="AQ602" s="35" t="str">
        <f>IF('DQE marché-cadre'!$E605="","",'DQE marché-cadre'!$E605)</f>
        <v/>
      </c>
      <c r="AR602" s="77" t="str">
        <f>DQE!$F605</f>
        <v/>
      </c>
      <c r="AS602" s="77" t="str">
        <f>BPDE!$G605</f>
        <v/>
      </c>
      <c r="AT602" s="35" t="str">
        <f t="shared" si="28"/>
        <v/>
      </c>
    </row>
    <row r="603">
      <c r="A603" s="35" t="str">
        <f>IF(BPU!$A606="","",BPU!$A606)</f>
        <v/>
      </c>
      <c r="B603" s="44" t="str">
        <f>IF(BPU!$B606="","",BPU!$B606)</f>
        <v/>
      </c>
      <c r="C603" s="35" t="str">
        <f>IF(BPU!$C606="","",BPU!$C606)</f>
        <v/>
      </c>
      <c r="D603" s="44" t="str">
        <f>IF(DQE!$D606="","",DQE!$D606)</f>
        <v/>
      </c>
      <c r="E603" s="37" t="str">
        <f>IF(BPU!$D606="","",BPU!$D606)</f>
        <v/>
      </c>
      <c r="F603" s="35" t="str">
        <f t="shared" si="0"/>
        <v/>
      </c>
      <c r="G603" s="44" t="str">
        <f t="shared" si="1"/>
        <v/>
      </c>
      <c r="H603" s="36" t="n"/>
      <c r="I603" s="23" t="n"/>
      <c r="J603" s="36" t="n"/>
      <c r="K603" s="36" t="n"/>
      <c r="L603" s="44" t="str">
        <f t="shared" si="2"/>
        <v/>
      </c>
      <c r="M603" s="35" t="str">
        <f t="shared" si="3"/>
        <v/>
      </c>
      <c r="N603" s="35" t="str">
        <f t="shared" si="4"/>
        <v/>
      </c>
      <c r="O603" s="35" t="str">
        <f t="shared" si="5"/>
        <v/>
      </c>
      <c r="P603" s="35" t="str">
        <f t="shared" si="6"/>
        <v/>
      </c>
      <c r="Q603" s="35" t="str">
        <f t="shared" si="7"/>
        <v/>
      </c>
      <c r="R603" s="35" t="str">
        <f t="shared" si="8"/>
        <v/>
      </c>
      <c r="S603" s="35" t="str">
        <f t="shared" si="9"/>
        <v/>
      </c>
      <c r="T603" s="35" t="str">
        <f t="shared" si="10"/>
        <v/>
      </c>
      <c r="U603" s="35" t="str">
        <f t="shared" si="11"/>
        <v/>
      </c>
      <c r="V603" s="35" t="str">
        <f t="shared" si="12"/>
        <v/>
      </c>
      <c r="W603" s="77" t="str">
        <f t="shared" si="13"/>
        <v/>
      </c>
      <c r="X603" s="35" t="str">
        <f t="shared" si="14"/>
        <v/>
      </c>
      <c r="Y603" s="35" t="str">
        <f t="shared" si="15"/>
        <v/>
      </c>
      <c r="Z603" s="35" t="str">
        <f t="shared" si="16"/>
        <v/>
      </c>
      <c r="AA603" s="35" t="str">
        <f t="shared" si="17"/>
        <v/>
      </c>
      <c r="AB603" s="77">
        <f t="shared" si="29"/>
        <v>6336</v>
      </c>
      <c r="AC603" s="77">
        <f t="shared" si="30"/>
        <v>0</v>
      </c>
      <c r="AD603" s="77">
        <f t="shared" si="31"/>
        <v>0</v>
      </c>
      <c r="AE603" s="78" t="str">
        <f t="shared" si="18"/>
        <v/>
      </c>
      <c r="AF603" s="35" t="str">
        <f t="shared" si="19"/>
        <v/>
      </c>
      <c r="AG603" s="77" t="str">
        <f t="shared" si="20"/>
        <v/>
      </c>
      <c r="AH603" s="77" t="str">
        <f t="shared" si="21"/>
        <v/>
      </c>
      <c r="AI603" s="35">
        <f t="shared" si="22"/>
        <v>0</v>
      </c>
      <c r="AJ603" s="35">
        <f t="shared" si="23"/>
        <v>0</v>
      </c>
      <c r="AK603" s="35">
        <f t="shared" si="24"/>
        <v>0</v>
      </c>
      <c r="AL603" s="35">
        <f t="shared" si="25"/>
        <v>0</v>
      </c>
      <c r="AM603" s="35" t="n"/>
      <c r="AN603" s="44" t="str">
        <f t="shared" si="26"/>
        <v/>
      </c>
      <c r="AO603" s="44" t="str">
        <f t="shared" si="27"/>
        <v/>
      </c>
      <c r="AP603" s="35" t="str">
        <f>IF('DQE marché-cadre'!$D606="","",'DQE marché-cadre'!$D606)</f>
        <v/>
      </c>
      <c r="AQ603" s="35" t="str">
        <f>IF('DQE marché-cadre'!$E606="","",'DQE marché-cadre'!$E606)</f>
        <v/>
      </c>
      <c r="AR603" s="77" t="str">
        <f>DQE!$F606</f>
        <v/>
      </c>
      <c r="AS603" s="77" t="str">
        <f>BPDE!$G606</f>
        <v/>
      </c>
      <c r="AT603" s="35" t="str">
        <f t="shared" si="28"/>
        <v/>
      </c>
    </row>
    <row r="604">
      <c r="A604" s="35" t="str">
        <f>IF(BPU!$A607="","",BPU!$A607)</f>
        <v/>
      </c>
      <c r="B604" s="44" t="str">
        <f>IF(BPU!$B607="","",BPU!$B607)</f>
        <v/>
      </c>
      <c r="C604" s="35" t="str">
        <f>IF(BPU!$C607="","",BPU!$C607)</f>
        <v/>
      </c>
      <c r="D604" s="44" t="str">
        <f>IF(DQE!$D607="","",DQE!$D607)</f>
        <v/>
      </c>
      <c r="E604" s="37" t="str">
        <f>IF(BPU!$D607="","",BPU!$D607)</f>
        <v/>
      </c>
      <c r="F604" s="35" t="str">
        <f t="shared" si="0"/>
        <v/>
      </c>
      <c r="G604" s="44" t="str">
        <f t="shared" si="1"/>
        <v/>
      </c>
      <c r="H604" s="36" t="n"/>
      <c r="I604" s="23" t="n"/>
      <c r="J604" s="36" t="n"/>
      <c r="K604" s="36" t="n"/>
      <c r="L604" s="44" t="str">
        <f t="shared" si="2"/>
        <v/>
      </c>
      <c r="M604" s="35" t="str">
        <f t="shared" si="3"/>
        <v/>
      </c>
      <c r="N604" s="35" t="str">
        <f t="shared" si="4"/>
        <v/>
      </c>
      <c r="O604" s="35" t="str">
        <f t="shared" si="5"/>
        <v/>
      </c>
      <c r="P604" s="35" t="str">
        <f t="shared" si="6"/>
        <v/>
      </c>
      <c r="Q604" s="35" t="str">
        <f t="shared" si="7"/>
        <v/>
      </c>
      <c r="R604" s="35" t="str">
        <f t="shared" si="8"/>
        <v/>
      </c>
      <c r="S604" s="35" t="str">
        <f t="shared" si="9"/>
        <v/>
      </c>
      <c r="T604" s="35" t="str">
        <f t="shared" si="10"/>
        <v/>
      </c>
      <c r="U604" s="35" t="str">
        <f t="shared" si="11"/>
        <v/>
      </c>
      <c r="V604" s="35" t="str">
        <f t="shared" si="12"/>
        <v/>
      </c>
      <c r="W604" s="77" t="str">
        <f t="shared" si="13"/>
        <v/>
      </c>
      <c r="X604" s="35" t="str">
        <f t="shared" si="14"/>
        <v/>
      </c>
      <c r="Y604" s="35" t="str">
        <f t="shared" si="15"/>
        <v/>
      </c>
      <c r="Z604" s="35" t="str">
        <f t="shared" si="16"/>
        <v/>
      </c>
      <c r="AA604" s="35" t="str">
        <f t="shared" si="17"/>
        <v/>
      </c>
      <c r="AB604" s="77">
        <f t="shared" si="29"/>
        <v>6336</v>
      </c>
      <c r="AC604" s="77">
        <f t="shared" si="30"/>
        <v>0</v>
      </c>
      <c r="AD604" s="77">
        <f t="shared" si="31"/>
        <v>0</v>
      </c>
      <c r="AE604" s="78" t="str">
        <f t="shared" si="18"/>
        <v/>
      </c>
      <c r="AF604" s="35" t="str">
        <f t="shared" si="19"/>
        <v/>
      </c>
      <c r="AG604" s="77" t="str">
        <f t="shared" si="20"/>
        <v/>
      </c>
      <c r="AH604" s="77" t="str">
        <f t="shared" si="21"/>
        <v/>
      </c>
      <c r="AI604" s="35">
        <f t="shared" si="22"/>
        <v>0</v>
      </c>
      <c r="AJ604" s="35">
        <f t="shared" si="23"/>
        <v>0</v>
      </c>
      <c r="AK604" s="35">
        <f t="shared" si="24"/>
        <v>0</v>
      </c>
      <c r="AL604" s="35">
        <f t="shared" si="25"/>
        <v>0</v>
      </c>
      <c r="AM604" s="35" t="n"/>
      <c r="AN604" s="44" t="str">
        <f t="shared" si="26"/>
        <v/>
      </c>
      <c r="AO604" s="44" t="str">
        <f t="shared" si="27"/>
        <v/>
      </c>
      <c r="AP604" s="35" t="str">
        <f>IF('DQE marché-cadre'!$D607="","",'DQE marché-cadre'!$D607)</f>
        <v/>
      </c>
      <c r="AQ604" s="35" t="str">
        <f>IF('DQE marché-cadre'!$E607="","",'DQE marché-cadre'!$E607)</f>
        <v/>
      </c>
      <c r="AR604" s="77" t="str">
        <f>DQE!$F607</f>
        <v/>
      </c>
      <c r="AS604" s="77" t="str">
        <f>BPDE!$G607</f>
        <v/>
      </c>
      <c r="AT604" s="35" t="str">
        <f t="shared" si="28"/>
        <v/>
      </c>
    </row>
    <row r="605">
      <c r="A605" s="35" t="str">
        <f>IF(BPU!$A608="","",BPU!$A608)</f>
        <v/>
      </c>
      <c r="B605" s="44" t="str">
        <f>IF(BPU!$B608="","",BPU!$B608)</f>
        <v/>
      </c>
      <c r="C605" s="35" t="str">
        <f>IF(BPU!$C608="","",BPU!$C608)</f>
        <v/>
      </c>
      <c r="D605" s="44" t="str">
        <f>IF(DQE!$D608="","",DQE!$D608)</f>
        <v/>
      </c>
      <c r="E605" s="37" t="str">
        <f>IF(BPU!$D608="","",BPU!$D608)</f>
        <v/>
      </c>
      <c r="F605" s="35" t="str">
        <f t="shared" si="0"/>
        <v/>
      </c>
      <c r="G605" s="44" t="str">
        <f t="shared" si="1"/>
        <v/>
      </c>
      <c r="H605" s="36" t="n"/>
      <c r="I605" s="23" t="n"/>
      <c r="J605" s="36" t="n"/>
      <c r="K605" s="36" t="n"/>
      <c r="L605" s="44" t="str">
        <f t="shared" si="2"/>
        <v/>
      </c>
      <c r="M605" s="35" t="str">
        <f t="shared" si="3"/>
        <v/>
      </c>
      <c r="N605" s="35" t="str">
        <f t="shared" si="4"/>
        <v/>
      </c>
      <c r="O605" s="35" t="str">
        <f t="shared" si="5"/>
        <v/>
      </c>
      <c r="P605" s="35" t="str">
        <f t="shared" si="6"/>
        <v/>
      </c>
      <c r="Q605" s="35" t="str">
        <f t="shared" si="7"/>
        <v/>
      </c>
      <c r="R605" s="35" t="str">
        <f t="shared" si="8"/>
        <v/>
      </c>
      <c r="S605" s="35" t="str">
        <f t="shared" si="9"/>
        <v/>
      </c>
      <c r="T605" s="35" t="str">
        <f t="shared" si="10"/>
        <v/>
      </c>
      <c r="U605" s="35" t="str">
        <f t="shared" si="11"/>
        <v/>
      </c>
      <c r="V605" s="35" t="str">
        <f t="shared" si="12"/>
        <v/>
      </c>
      <c r="W605" s="77" t="str">
        <f t="shared" si="13"/>
        <v/>
      </c>
      <c r="X605" s="35" t="str">
        <f t="shared" si="14"/>
        <v/>
      </c>
      <c r="Y605" s="35" t="str">
        <f t="shared" si="15"/>
        <v/>
      </c>
      <c r="Z605" s="35" t="str">
        <f t="shared" si="16"/>
        <v/>
      </c>
      <c r="AA605" s="35" t="str">
        <f t="shared" si="17"/>
        <v/>
      </c>
      <c r="AB605" s="77">
        <f t="shared" si="29"/>
        <v>6336</v>
      </c>
      <c r="AC605" s="77">
        <f t="shared" si="30"/>
        <v>0</v>
      </c>
      <c r="AD605" s="77">
        <f t="shared" si="31"/>
        <v>0</v>
      </c>
      <c r="AE605" s="78" t="str">
        <f t="shared" si="18"/>
        <v/>
      </c>
      <c r="AF605" s="35" t="str">
        <f t="shared" si="19"/>
        <v/>
      </c>
      <c r="AG605" s="77" t="str">
        <f t="shared" si="20"/>
        <v/>
      </c>
      <c r="AH605" s="77" t="str">
        <f t="shared" si="21"/>
        <v/>
      </c>
      <c r="AI605" s="35">
        <f t="shared" si="22"/>
        <v>0</v>
      </c>
      <c r="AJ605" s="35">
        <f t="shared" si="23"/>
        <v>0</v>
      </c>
      <c r="AK605" s="35">
        <f t="shared" si="24"/>
        <v>0</v>
      </c>
      <c r="AL605" s="35">
        <f t="shared" si="25"/>
        <v>0</v>
      </c>
      <c r="AM605" s="35" t="n"/>
      <c r="AN605" s="44" t="str">
        <f t="shared" si="26"/>
        <v/>
      </c>
      <c r="AO605" s="44" t="str">
        <f t="shared" si="27"/>
        <v/>
      </c>
      <c r="AP605" s="35" t="str">
        <f>IF('DQE marché-cadre'!$D608="","",'DQE marché-cadre'!$D608)</f>
        <v/>
      </c>
      <c r="AQ605" s="35" t="str">
        <f>IF('DQE marché-cadre'!$E608="","",'DQE marché-cadre'!$E608)</f>
        <v/>
      </c>
      <c r="AR605" s="77" t="str">
        <f>DQE!$F608</f>
        <v/>
      </c>
      <c r="AS605" s="77" t="str">
        <f>BPDE!$G608</f>
        <v/>
      </c>
      <c r="AT605" s="35" t="str">
        <f t="shared" si="28"/>
        <v/>
      </c>
    </row>
    <row r="606">
      <c r="A606" s="35" t="str">
        <f>IF(BPU!$A609="","",BPU!$A609)</f>
        <v/>
      </c>
      <c r="B606" s="44" t="str">
        <f>IF(BPU!$B609="","",BPU!$B609)</f>
        <v/>
      </c>
      <c r="C606" s="35" t="str">
        <f>IF(BPU!$C609="","",BPU!$C609)</f>
        <v/>
      </c>
      <c r="D606" s="44" t="str">
        <f>IF(DQE!$D609="","",DQE!$D609)</f>
        <v/>
      </c>
      <c r="E606" s="37" t="str">
        <f>IF(BPU!$D609="","",BPU!$D609)</f>
        <v/>
      </c>
      <c r="F606" s="35" t="str">
        <f t="shared" si="0"/>
        <v/>
      </c>
      <c r="G606" s="44" t="str">
        <f t="shared" si="1"/>
        <v/>
      </c>
      <c r="H606" s="36" t="n"/>
      <c r="I606" s="23" t="n"/>
      <c r="J606" s="36" t="n"/>
      <c r="K606" s="36" t="n"/>
      <c r="L606" s="44" t="str">
        <f t="shared" si="2"/>
        <v/>
      </c>
      <c r="M606" s="35" t="str">
        <f t="shared" si="3"/>
        <v/>
      </c>
      <c r="N606" s="35" t="str">
        <f t="shared" si="4"/>
        <v/>
      </c>
      <c r="O606" s="35" t="str">
        <f t="shared" si="5"/>
        <v/>
      </c>
      <c r="P606" s="35" t="str">
        <f t="shared" si="6"/>
        <v/>
      </c>
      <c r="Q606" s="35" t="str">
        <f t="shared" si="7"/>
        <v/>
      </c>
      <c r="R606" s="35" t="str">
        <f t="shared" si="8"/>
        <v/>
      </c>
      <c r="S606" s="35" t="str">
        <f t="shared" si="9"/>
        <v/>
      </c>
      <c r="T606" s="35" t="str">
        <f t="shared" si="10"/>
        <v/>
      </c>
      <c r="U606" s="35" t="str">
        <f t="shared" si="11"/>
        <v/>
      </c>
      <c r="V606" s="35" t="str">
        <f t="shared" si="12"/>
        <v/>
      </c>
      <c r="W606" s="77" t="str">
        <f t="shared" si="13"/>
        <v/>
      </c>
      <c r="X606" s="35" t="str">
        <f t="shared" si="14"/>
        <v/>
      </c>
      <c r="Y606" s="35" t="str">
        <f t="shared" si="15"/>
        <v/>
      </c>
      <c r="Z606" s="35" t="str">
        <f t="shared" si="16"/>
        <v/>
      </c>
      <c r="AA606" s="35" t="str">
        <f t="shared" si="17"/>
        <v/>
      </c>
      <c r="AB606" s="77">
        <f t="shared" si="29"/>
        <v>6336</v>
      </c>
      <c r="AC606" s="77">
        <f t="shared" si="30"/>
        <v>0</v>
      </c>
      <c r="AD606" s="77">
        <f t="shared" si="31"/>
        <v>0</v>
      </c>
      <c r="AE606" s="78" t="str">
        <f t="shared" si="18"/>
        <v/>
      </c>
      <c r="AF606" s="35" t="str">
        <f t="shared" si="19"/>
        <v/>
      </c>
      <c r="AG606" s="77" t="str">
        <f t="shared" si="20"/>
        <v/>
      </c>
      <c r="AH606" s="77" t="str">
        <f t="shared" si="21"/>
        <v/>
      </c>
      <c r="AI606" s="35">
        <f t="shared" si="22"/>
        <v>0</v>
      </c>
      <c r="AJ606" s="35">
        <f t="shared" si="23"/>
        <v>0</v>
      </c>
      <c r="AK606" s="35">
        <f t="shared" si="24"/>
        <v>0</v>
      </c>
      <c r="AL606" s="35">
        <f t="shared" si="25"/>
        <v>0</v>
      </c>
      <c r="AM606" s="35" t="n"/>
      <c r="AN606" s="44" t="str">
        <f t="shared" si="26"/>
        <v/>
      </c>
      <c r="AO606" s="44" t="str">
        <f t="shared" si="27"/>
        <v/>
      </c>
      <c r="AP606" s="35" t="str">
        <f>IF('DQE marché-cadre'!$D609="","",'DQE marché-cadre'!$D609)</f>
        <v/>
      </c>
      <c r="AQ606" s="35" t="str">
        <f>IF('DQE marché-cadre'!$E609="","",'DQE marché-cadre'!$E609)</f>
        <v/>
      </c>
      <c r="AR606" s="77" t="str">
        <f>DQE!$F609</f>
        <v/>
      </c>
      <c r="AS606" s="77" t="str">
        <f>BPDE!$G609</f>
        <v/>
      </c>
      <c r="AT606" s="35" t="str">
        <f t="shared" si="28"/>
        <v/>
      </c>
    </row>
    <row r="607">
      <c r="A607" s="35" t="str">
        <f>IF(BPU!$A610="","",BPU!$A610)</f>
        <v/>
      </c>
      <c r="B607" s="44" t="str">
        <f>IF(BPU!$B610="","",BPU!$B610)</f>
        <v/>
      </c>
      <c r="C607" s="35" t="str">
        <f>IF(BPU!$C610="","",BPU!$C610)</f>
        <v/>
      </c>
      <c r="D607" s="44" t="str">
        <f>IF(DQE!$D610="","",DQE!$D610)</f>
        <v/>
      </c>
      <c r="E607" s="37" t="str">
        <f>IF(BPU!$D610="","",BPU!$D610)</f>
        <v/>
      </c>
      <c r="F607" s="35" t="str">
        <f t="shared" si="0"/>
        <v/>
      </c>
      <c r="G607" s="44" t="str">
        <f t="shared" si="1"/>
        <v/>
      </c>
      <c r="H607" s="36" t="n"/>
      <c r="I607" s="23" t="n"/>
      <c r="J607" s="36" t="n"/>
      <c r="K607" s="36" t="n"/>
      <c r="L607" s="44" t="str">
        <f t="shared" si="2"/>
        <v/>
      </c>
      <c r="M607" s="35" t="str">
        <f t="shared" si="3"/>
        <v/>
      </c>
      <c r="N607" s="35" t="str">
        <f t="shared" si="4"/>
        <v/>
      </c>
      <c r="O607" s="35" t="str">
        <f t="shared" si="5"/>
        <v/>
      </c>
      <c r="P607" s="35" t="str">
        <f t="shared" si="6"/>
        <v/>
      </c>
      <c r="Q607" s="35" t="str">
        <f t="shared" si="7"/>
        <v/>
      </c>
      <c r="R607" s="35" t="str">
        <f t="shared" si="8"/>
        <v/>
      </c>
      <c r="S607" s="35" t="str">
        <f t="shared" si="9"/>
        <v/>
      </c>
      <c r="T607" s="35" t="str">
        <f t="shared" si="10"/>
        <v/>
      </c>
      <c r="U607" s="35" t="str">
        <f t="shared" si="11"/>
        <v/>
      </c>
      <c r="V607" s="35" t="str">
        <f t="shared" si="12"/>
        <v/>
      </c>
      <c r="W607" s="77" t="str">
        <f t="shared" si="13"/>
        <v/>
      </c>
      <c r="X607" s="35" t="str">
        <f t="shared" si="14"/>
        <v/>
      </c>
      <c r="Y607" s="35" t="str">
        <f t="shared" si="15"/>
        <v/>
      </c>
      <c r="Z607" s="35" t="str">
        <f t="shared" si="16"/>
        <v/>
      </c>
      <c r="AA607" s="35" t="str">
        <f t="shared" si="17"/>
        <v/>
      </c>
      <c r="AB607" s="77">
        <f t="shared" si="29"/>
        <v>6336</v>
      </c>
      <c r="AC607" s="77">
        <f t="shared" si="30"/>
        <v>0</v>
      </c>
      <c r="AD607" s="77">
        <f t="shared" si="31"/>
        <v>0</v>
      </c>
      <c r="AE607" s="78" t="str">
        <f t="shared" si="18"/>
        <v/>
      </c>
      <c r="AF607" s="35" t="str">
        <f t="shared" si="19"/>
        <v/>
      </c>
      <c r="AG607" s="77" t="str">
        <f t="shared" si="20"/>
        <v/>
      </c>
      <c r="AH607" s="77" t="str">
        <f t="shared" si="21"/>
        <v/>
      </c>
      <c r="AI607" s="35">
        <f t="shared" si="22"/>
        <v>0</v>
      </c>
      <c r="AJ607" s="35">
        <f t="shared" si="23"/>
        <v>0</v>
      </c>
      <c r="AK607" s="35">
        <f t="shared" si="24"/>
        <v>0</v>
      </c>
      <c r="AL607" s="35">
        <f t="shared" si="25"/>
        <v>0</v>
      </c>
      <c r="AM607" s="35" t="n"/>
      <c r="AN607" s="44" t="str">
        <f t="shared" si="26"/>
        <v/>
      </c>
      <c r="AO607" s="44" t="str">
        <f t="shared" si="27"/>
        <v/>
      </c>
      <c r="AP607" s="35" t="str">
        <f>IF('DQE marché-cadre'!$D610="","",'DQE marché-cadre'!$D610)</f>
        <v/>
      </c>
      <c r="AQ607" s="35" t="str">
        <f>IF('DQE marché-cadre'!$E610="","",'DQE marché-cadre'!$E610)</f>
        <v/>
      </c>
      <c r="AR607" s="77" t="str">
        <f>DQE!$F610</f>
        <v/>
      </c>
      <c r="AS607" s="77" t="str">
        <f>BPDE!$G610</f>
        <v/>
      </c>
      <c r="AT607" s="35" t="str">
        <f t="shared" si="28"/>
        <v/>
      </c>
    </row>
    <row r="608">
      <c r="A608" s="35" t="str">
        <f>IF(BPU!$A611="","",BPU!$A611)</f>
        <v/>
      </c>
      <c r="B608" s="44" t="str">
        <f>IF(BPU!$B611="","",BPU!$B611)</f>
        <v/>
      </c>
      <c r="C608" s="35" t="str">
        <f>IF(BPU!$C611="","",BPU!$C611)</f>
        <v/>
      </c>
      <c r="D608" s="44" t="str">
        <f>IF(DQE!$D611="","",DQE!$D611)</f>
        <v/>
      </c>
      <c r="E608" s="37" t="str">
        <f>IF(BPU!$D611="","",BPU!$D611)</f>
        <v/>
      </c>
      <c r="F608" s="35" t="str">
        <f t="shared" si="0"/>
        <v/>
      </c>
      <c r="G608" s="44" t="str">
        <f t="shared" si="1"/>
        <v/>
      </c>
      <c r="H608" s="36" t="n"/>
      <c r="I608" s="23" t="n"/>
      <c r="J608" s="36" t="n"/>
      <c r="K608" s="36" t="n"/>
      <c r="L608" s="44" t="str">
        <f t="shared" si="2"/>
        <v/>
      </c>
      <c r="M608" s="35" t="str">
        <f t="shared" si="3"/>
        <v/>
      </c>
      <c r="N608" s="35" t="str">
        <f t="shared" si="4"/>
        <v/>
      </c>
      <c r="O608" s="35" t="str">
        <f t="shared" si="5"/>
        <v/>
      </c>
      <c r="P608" s="35" t="str">
        <f t="shared" si="6"/>
        <v/>
      </c>
      <c r="Q608" s="35" t="str">
        <f t="shared" si="7"/>
        <v/>
      </c>
      <c r="R608" s="35" t="str">
        <f t="shared" si="8"/>
        <v/>
      </c>
      <c r="S608" s="35" t="str">
        <f t="shared" si="9"/>
        <v/>
      </c>
      <c r="T608" s="35" t="str">
        <f t="shared" si="10"/>
        <v/>
      </c>
      <c r="U608" s="35" t="str">
        <f t="shared" si="11"/>
        <v/>
      </c>
      <c r="V608" s="35" t="str">
        <f t="shared" si="12"/>
        <v/>
      </c>
      <c r="W608" s="77" t="str">
        <f t="shared" si="13"/>
        <v/>
      </c>
      <c r="X608" s="35" t="str">
        <f t="shared" si="14"/>
        <v/>
      </c>
      <c r="Y608" s="35" t="str">
        <f t="shared" si="15"/>
        <v/>
      </c>
      <c r="Z608" s="35" t="str">
        <f t="shared" si="16"/>
        <v/>
      </c>
      <c r="AA608" s="35" t="str">
        <f t="shared" si="17"/>
        <v/>
      </c>
      <c r="AB608" s="77">
        <f t="shared" si="29"/>
        <v>6336</v>
      </c>
      <c r="AC608" s="77">
        <f t="shared" si="30"/>
        <v>0</v>
      </c>
      <c r="AD608" s="77">
        <f t="shared" si="31"/>
        <v>0</v>
      </c>
      <c r="AE608" s="78" t="str">
        <f t="shared" si="18"/>
        <v/>
      </c>
      <c r="AF608" s="35" t="str">
        <f t="shared" si="19"/>
        <v/>
      </c>
      <c r="AG608" s="77" t="str">
        <f t="shared" si="20"/>
        <v/>
      </c>
      <c r="AH608" s="77" t="str">
        <f t="shared" si="21"/>
        <v/>
      </c>
      <c r="AI608" s="35">
        <f t="shared" si="22"/>
        <v>0</v>
      </c>
      <c r="AJ608" s="35">
        <f t="shared" si="23"/>
        <v>0</v>
      </c>
      <c r="AK608" s="35">
        <f t="shared" si="24"/>
        <v>0</v>
      </c>
      <c r="AL608" s="35">
        <f t="shared" si="25"/>
        <v>0</v>
      </c>
      <c r="AM608" s="35" t="n"/>
      <c r="AN608" s="44" t="str">
        <f t="shared" si="26"/>
        <v/>
      </c>
      <c r="AO608" s="44" t="str">
        <f t="shared" si="27"/>
        <v/>
      </c>
      <c r="AP608" s="35" t="str">
        <f>IF('DQE marché-cadre'!$D611="","",'DQE marché-cadre'!$D611)</f>
        <v/>
      </c>
      <c r="AQ608" s="35" t="str">
        <f>IF('DQE marché-cadre'!$E611="","",'DQE marché-cadre'!$E611)</f>
        <v/>
      </c>
      <c r="AR608" s="77" t="str">
        <f>DQE!$F611</f>
        <v/>
      </c>
      <c r="AS608" s="77" t="str">
        <f>BPDE!$G611</f>
        <v/>
      </c>
      <c r="AT608" s="35" t="str">
        <f t="shared" si="28"/>
        <v/>
      </c>
    </row>
    <row r="609">
      <c r="A609" s="35" t="str">
        <f>IF(BPU!$A612="","",BPU!$A612)</f>
        <v/>
      </c>
      <c r="B609" s="44" t="str">
        <f>IF(BPU!$B612="","",BPU!$B612)</f>
        <v/>
      </c>
      <c r="C609" s="35" t="str">
        <f>IF(BPU!$C612="","",BPU!$C612)</f>
        <v/>
      </c>
      <c r="D609" s="44" t="str">
        <f>IF(DQE!$D612="","",DQE!$D612)</f>
        <v/>
      </c>
      <c r="E609" s="37" t="str">
        <f>IF(BPU!$D612="","",BPU!$D612)</f>
        <v/>
      </c>
      <c r="F609" s="35" t="str">
        <f t="shared" si="0"/>
        <v/>
      </c>
      <c r="G609" s="44" t="str">
        <f t="shared" si="1"/>
        <v/>
      </c>
      <c r="H609" s="36" t="n"/>
      <c r="I609" s="23" t="n"/>
      <c r="J609" s="36" t="n"/>
      <c r="K609" s="36" t="n"/>
      <c r="L609" s="44" t="str">
        <f t="shared" si="2"/>
        <v/>
      </c>
      <c r="M609" s="35" t="str">
        <f t="shared" si="3"/>
        <v/>
      </c>
      <c r="N609" s="35" t="str">
        <f t="shared" si="4"/>
        <v/>
      </c>
      <c r="O609" s="35" t="str">
        <f t="shared" si="5"/>
        <v/>
      </c>
      <c r="P609" s="35" t="str">
        <f t="shared" si="6"/>
        <v/>
      </c>
      <c r="Q609" s="35" t="str">
        <f t="shared" si="7"/>
        <v/>
      </c>
      <c r="R609" s="35" t="str">
        <f t="shared" si="8"/>
        <v/>
      </c>
      <c r="S609" s="35" t="str">
        <f t="shared" si="9"/>
        <v/>
      </c>
      <c r="T609" s="35" t="str">
        <f t="shared" si="10"/>
        <v/>
      </c>
      <c r="U609" s="35" t="str">
        <f t="shared" si="11"/>
        <v/>
      </c>
      <c r="V609" s="35" t="str">
        <f t="shared" si="12"/>
        <v/>
      </c>
      <c r="W609" s="77" t="str">
        <f t="shared" si="13"/>
        <v/>
      </c>
      <c r="X609" s="35" t="str">
        <f t="shared" si="14"/>
        <v/>
      </c>
      <c r="Y609" s="35" t="str">
        <f t="shared" si="15"/>
        <v/>
      </c>
      <c r="Z609" s="35" t="str">
        <f t="shared" si="16"/>
        <v/>
      </c>
      <c r="AA609" s="35" t="str">
        <f t="shared" si="17"/>
        <v/>
      </c>
      <c r="AB609" s="77">
        <f t="shared" si="29"/>
        <v>6336</v>
      </c>
      <c r="AC609" s="77">
        <f t="shared" si="30"/>
        <v>0</v>
      </c>
      <c r="AD609" s="77">
        <f t="shared" si="31"/>
        <v>0</v>
      </c>
      <c r="AE609" s="78" t="str">
        <f t="shared" si="18"/>
        <v/>
      </c>
      <c r="AF609" s="35" t="str">
        <f t="shared" si="19"/>
        <v/>
      </c>
      <c r="AG609" s="77" t="str">
        <f t="shared" si="20"/>
        <v/>
      </c>
      <c r="AH609" s="77" t="str">
        <f t="shared" si="21"/>
        <v/>
      </c>
      <c r="AI609" s="35">
        <f t="shared" si="22"/>
        <v>0</v>
      </c>
      <c r="AJ609" s="35">
        <f t="shared" si="23"/>
        <v>0</v>
      </c>
      <c r="AK609" s="35">
        <f t="shared" si="24"/>
        <v>0</v>
      </c>
      <c r="AL609" s="35">
        <f t="shared" si="25"/>
        <v>0</v>
      </c>
      <c r="AM609" s="35" t="n"/>
      <c r="AN609" s="44" t="str">
        <f t="shared" si="26"/>
        <v/>
      </c>
      <c r="AO609" s="44" t="str">
        <f t="shared" si="27"/>
        <v/>
      </c>
      <c r="AP609" s="35" t="str">
        <f>IF('DQE marché-cadre'!$D612="","",'DQE marché-cadre'!$D612)</f>
        <v/>
      </c>
      <c r="AQ609" s="35" t="str">
        <f>IF('DQE marché-cadre'!$E612="","",'DQE marché-cadre'!$E612)</f>
        <v/>
      </c>
      <c r="AR609" s="77" t="str">
        <f>DQE!$F612</f>
        <v/>
      </c>
      <c r="AS609" s="77" t="str">
        <f>BPDE!$G612</f>
        <v/>
      </c>
      <c r="AT609" s="35" t="str">
        <f t="shared" si="28"/>
        <v/>
      </c>
    </row>
    <row r="610">
      <c r="A610" s="35" t="str">
        <f>IF(BPU!$A613="","",BPU!$A613)</f>
        <v/>
      </c>
      <c r="B610" s="44" t="str">
        <f>IF(BPU!$B613="","",BPU!$B613)</f>
        <v/>
      </c>
      <c r="C610" s="35" t="str">
        <f>IF(BPU!$C613="","",BPU!$C613)</f>
        <v/>
      </c>
      <c r="D610" s="44" t="str">
        <f>IF(DQE!$D613="","",DQE!$D613)</f>
        <v/>
      </c>
      <c r="E610" s="37" t="str">
        <f>IF(BPU!$D613="","",BPU!$D613)</f>
        <v/>
      </c>
      <c r="F610" s="35" t="str">
        <f t="shared" si="0"/>
        <v/>
      </c>
      <c r="G610" s="44" t="str">
        <f t="shared" si="1"/>
        <v/>
      </c>
      <c r="H610" s="36" t="n"/>
      <c r="I610" s="23" t="n"/>
      <c r="J610" s="36" t="n"/>
      <c r="K610" s="36" t="n"/>
      <c r="L610" s="44" t="str">
        <f t="shared" si="2"/>
        <v/>
      </c>
      <c r="M610" s="35" t="str">
        <f t="shared" si="3"/>
        <v/>
      </c>
      <c r="N610" s="35" t="str">
        <f t="shared" si="4"/>
        <v/>
      </c>
      <c r="O610" s="35" t="str">
        <f t="shared" si="5"/>
        <v/>
      </c>
      <c r="P610" s="35" t="str">
        <f t="shared" si="6"/>
        <v/>
      </c>
      <c r="Q610" s="35" t="str">
        <f t="shared" si="7"/>
        <v/>
      </c>
      <c r="R610" s="35" t="str">
        <f t="shared" si="8"/>
        <v/>
      </c>
      <c r="S610" s="35" t="str">
        <f t="shared" si="9"/>
        <v/>
      </c>
      <c r="T610" s="35" t="str">
        <f t="shared" si="10"/>
        <v/>
      </c>
      <c r="U610" s="35" t="str">
        <f t="shared" si="11"/>
        <v/>
      </c>
      <c r="V610" s="35" t="str">
        <f t="shared" si="12"/>
        <v/>
      </c>
      <c r="W610" s="77" t="str">
        <f t="shared" si="13"/>
        <v/>
      </c>
      <c r="X610" s="35" t="str">
        <f t="shared" si="14"/>
        <v/>
      </c>
      <c r="Y610" s="35" t="str">
        <f t="shared" si="15"/>
        <v/>
      </c>
      <c r="Z610" s="35" t="str">
        <f t="shared" si="16"/>
        <v/>
      </c>
      <c r="AA610" s="35" t="str">
        <f t="shared" si="17"/>
        <v/>
      </c>
      <c r="AB610" s="77">
        <f t="shared" si="29"/>
        <v>6336</v>
      </c>
      <c r="AC610" s="77">
        <f t="shared" si="30"/>
        <v>0</v>
      </c>
      <c r="AD610" s="77">
        <f t="shared" si="31"/>
        <v>0</v>
      </c>
      <c r="AE610" s="78" t="str">
        <f t="shared" si="18"/>
        <v/>
      </c>
      <c r="AF610" s="35" t="str">
        <f t="shared" si="19"/>
        <v/>
      </c>
      <c r="AG610" s="77" t="str">
        <f t="shared" si="20"/>
        <v/>
      </c>
      <c r="AH610" s="77" t="str">
        <f t="shared" si="21"/>
        <v/>
      </c>
      <c r="AI610" s="35">
        <f t="shared" si="22"/>
        <v>0</v>
      </c>
      <c r="AJ610" s="35">
        <f t="shared" si="23"/>
        <v>0</v>
      </c>
      <c r="AK610" s="35">
        <f t="shared" si="24"/>
        <v>0</v>
      </c>
      <c r="AL610" s="35">
        <f t="shared" si="25"/>
        <v>0</v>
      </c>
      <c r="AM610" s="35" t="n"/>
      <c r="AN610" s="44" t="str">
        <f t="shared" si="26"/>
        <v/>
      </c>
      <c r="AO610" s="44" t="str">
        <f t="shared" si="27"/>
        <v/>
      </c>
      <c r="AP610" s="35" t="str">
        <f>IF('DQE marché-cadre'!$D613="","",'DQE marché-cadre'!$D613)</f>
        <v/>
      </c>
      <c r="AQ610" s="35" t="str">
        <f>IF('DQE marché-cadre'!$E613="","",'DQE marché-cadre'!$E613)</f>
        <v/>
      </c>
      <c r="AR610" s="77" t="str">
        <f>DQE!$F613</f>
        <v/>
      </c>
      <c r="AS610" s="77" t="str">
        <f>BPDE!$G613</f>
        <v/>
      </c>
      <c r="AT610" s="35" t="str">
        <f t="shared" si="28"/>
        <v/>
      </c>
    </row>
    <row r="611">
      <c r="A611" s="35" t="str">
        <f>IF(BPU!$A614="","",BPU!$A614)</f>
        <v/>
      </c>
      <c r="B611" s="44" t="str">
        <f>IF(BPU!$B614="","",BPU!$B614)</f>
        <v/>
      </c>
      <c r="C611" s="35" t="str">
        <f>IF(BPU!$C614="","",BPU!$C614)</f>
        <v/>
      </c>
      <c r="D611" s="44" t="str">
        <f>IF(DQE!$D614="","",DQE!$D614)</f>
        <v/>
      </c>
      <c r="E611" s="37" t="str">
        <f>IF(BPU!$D614="","",BPU!$D614)</f>
        <v/>
      </c>
      <c r="F611" s="35" t="str">
        <f t="shared" si="0"/>
        <v/>
      </c>
      <c r="G611" s="44" t="str">
        <f t="shared" si="1"/>
        <v/>
      </c>
      <c r="H611" s="36" t="n"/>
      <c r="I611" s="23" t="n"/>
      <c r="J611" s="36" t="n"/>
      <c r="K611" s="36" t="n"/>
      <c r="L611" s="44" t="str">
        <f t="shared" si="2"/>
        <v/>
      </c>
      <c r="M611" s="35" t="str">
        <f t="shared" si="3"/>
        <v/>
      </c>
      <c r="N611" s="35" t="str">
        <f t="shared" si="4"/>
        <v/>
      </c>
      <c r="O611" s="35" t="str">
        <f t="shared" si="5"/>
        <v/>
      </c>
      <c r="P611" s="35" t="str">
        <f t="shared" si="6"/>
        <v/>
      </c>
      <c r="Q611" s="35" t="str">
        <f t="shared" si="7"/>
        <v/>
      </c>
      <c r="R611" s="35" t="str">
        <f t="shared" si="8"/>
        <v/>
      </c>
      <c r="S611" s="35" t="str">
        <f t="shared" si="9"/>
        <v/>
      </c>
      <c r="T611" s="35" t="str">
        <f t="shared" si="10"/>
        <v/>
      </c>
      <c r="U611" s="35" t="str">
        <f t="shared" si="11"/>
        <v/>
      </c>
      <c r="V611" s="35" t="str">
        <f t="shared" si="12"/>
        <v/>
      </c>
      <c r="W611" s="77" t="str">
        <f t="shared" si="13"/>
        <v/>
      </c>
      <c r="X611" s="35" t="str">
        <f t="shared" si="14"/>
        <v/>
      </c>
      <c r="Y611" s="35" t="str">
        <f t="shared" si="15"/>
        <v/>
      </c>
      <c r="Z611" s="35" t="str">
        <f t="shared" si="16"/>
        <v/>
      </c>
      <c r="AA611" s="35" t="str">
        <f t="shared" si="17"/>
        <v/>
      </c>
      <c r="AB611" s="77">
        <f t="shared" si="29"/>
        <v>6336</v>
      </c>
      <c r="AC611" s="77">
        <f t="shared" si="30"/>
        <v>0</v>
      </c>
      <c r="AD611" s="77">
        <f t="shared" si="31"/>
        <v>0</v>
      </c>
      <c r="AE611" s="78" t="str">
        <f t="shared" si="18"/>
        <v/>
      </c>
      <c r="AF611" s="35" t="str">
        <f t="shared" si="19"/>
        <v/>
      </c>
      <c r="AG611" s="77" t="str">
        <f t="shared" si="20"/>
        <v/>
      </c>
      <c r="AH611" s="77" t="str">
        <f t="shared" si="21"/>
        <v/>
      </c>
      <c r="AI611" s="35">
        <f t="shared" si="22"/>
        <v>0</v>
      </c>
      <c r="AJ611" s="35">
        <f t="shared" si="23"/>
        <v>0</v>
      </c>
      <c r="AK611" s="35">
        <f t="shared" si="24"/>
        <v>0</v>
      </c>
      <c r="AL611" s="35">
        <f t="shared" si="25"/>
        <v>0</v>
      </c>
      <c r="AM611" s="35" t="n"/>
      <c r="AN611" s="44" t="str">
        <f t="shared" si="26"/>
        <v/>
      </c>
      <c r="AO611" s="44" t="str">
        <f t="shared" si="27"/>
        <v/>
      </c>
      <c r="AP611" s="35" t="str">
        <f>IF('DQE marché-cadre'!$D614="","",'DQE marché-cadre'!$D614)</f>
        <v/>
      </c>
      <c r="AQ611" s="35" t="str">
        <f>IF('DQE marché-cadre'!$E614="","",'DQE marché-cadre'!$E614)</f>
        <v/>
      </c>
      <c r="AR611" s="77" t="str">
        <f>DQE!$F614</f>
        <v/>
      </c>
      <c r="AS611" s="77" t="str">
        <f>BPDE!$G614</f>
        <v/>
      </c>
      <c r="AT611" s="35" t="str">
        <f t="shared" si="28"/>
        <v/>
      </c>
    </row>
    <row r="612">
      <c r="A612" s="35" t="str">
        <f>IF(BPU!$A615="","",BPU!$A615)</f>
        <v/>
      </c>
      <c r="B612" s="44" t="str">
        <f>IF(BPU!$B615="","",BPU!$B615)</f>
        <v/>
      </c>
      <c r="C612" s="35" t="str">
        <f>IF(BPU!$C615="","",BPU!$C615)</f>
        <v/>
      </c>
      <c r="D612" s="44" t="str">
        <f>IF(DQE!$D615="","",DQE!$D615)</f>
        <v/>
      </c>
      <c r="E612" s="37" t="str">
        <f>IF(BPU!$D615="","",BPU!$D615)</f>
        <v/>
      </c>
      <c r="F612" s="35" t="str">
        <f t="shared" si="0"/>
        <v/>
      </c>
      <c r="G612" s="44" t="str">
        <f t="shared" si="1"/>
        <v/>
      </c>
      <c r="H612" s="36" t="n"/>
      <c r="I612" s="23" t="n"/>
      <c r="J612" s="36" t="n"/>
      <c r="K612" s="36" t="n"/>
      <c r="L612" s="44" t="str">
        <f t="shared" si="2"/>
        <v/>
      </c>
      <c r="M612" s="35" t="str">
        <f t="shared" si="3"/>
        <v/>
      </c>
      <c r="N612" s="35" t="str">
        <f t="shared" si="4"/>
        <v/>
      </c>
      <c r="O612" s="35" t="str">
        <f t="shared" si="5"/>
        <v/>
      </c>
      <c r="P612" s="35" t="str">
        <f t="shared" si="6"/>
        <v/>
      </c>
      <c r="Q612" s="35" t="str">
        <f t="shared" si="7"/>
        <v/>
      </c>
      <c r="R612" s="35" t="str">
        <f t="shared" si="8"/>
        <v/>
      </c>
      <c r="S612" s="35" t="str">
        <f t="shared" si="9"/>
        <v/>
      </c>
      <c r="T612" s="35" t="str">
        <f t="shared" si="10"/>
        <v/>
      </c>
      <c r="U612" s="35" t="str">
        <f t="shared" si="11"/>
        <v/>
      </c>
      <c r="V612" s="35" t="str">
        <f t="shared" si="12"/>
        <v/>
      </c>
      <c r="W612" s="77" t="str">
        <f t="shared" si="13"/>
        <v/>
      </c>
      <c r="X612" s="35" t="str">
        <f t="shared" si="14"/>
        <v/>
      </c>
      <c r="Y612" s="35" t="str">
        <f t="shared" si="15"/>
        <v/>
      </c>
      <c r="Z612" s="35" t="str">
        <f t="shared" si="16"/>
        <v/>
      </c>
      <c r="AA612" s="35" t="str">
        <f t="shared" si="17"/>
        <v/>
      </c>
      <c r="AB612" s="77">
        <f t="shared" si="29"/>
        <v>6336</v>
      </c>
      <c r="AC612" s="77">
        <f t="shared" si="30"/>
        <v>0</v>
      </c>
      <c r="AD612" s="77">
        <f t="shared" si="31"/>
        <v>0</v>
      </c>
      <c r="AE612" s="78" t="str">
        <f t="shared" si="18"/>
        <v/>
      </c>
      <c r="AF612" s="35" t="str">
        <f t="shared" si="19"/>
        <v/>
      </c>
      <c r="AG612" s="77" t="str">
        <f t="shared" si="20"/>
        <v/>
      </c>
      <c r="AH612" s="77" t="str">
        <f t="shared" si="21"/>
        <v/>
      </c>
      <c r="AI612" s="35">
        <f t="shared" si="22"/>
        <v>0</v>
      </c>
      <c r="AJ612" s="35">
        <f t="shared" si="23"/>
        <v>0</v>
      </c>
      <c r="AK612" s="35">
        <f t="shared" si="24"/>
        <v>0</v>
      </c>
      <c r="AL612" s="35">
        <f t="shared" si="25"/>
        <v>0</v>
      </c>
      <c r="AM612" s="35" t="n"/>
      <c r="AN612" s="44" t="str">
        <f t="shared" si="26"/>
        <v/>
      </c>
      <c r="AO612" s="44" t="str">
        <f t="shared" si="27"/>
        <v/>
      </c>
      <c r="AP612" s="35" t="str">
        <f>IF('DQE marché-cadre'!$D615="","",'DQE marché-cadre'!$D615)</f>
        <v/>
      </c>
      <c r="AQ612" s="35" t="str">
        <f>IF('DQE marché-cadre'!$E615="","",'DQE marché-cadre'!$E615)</f>
        <v/>
      </c>
      <c r="AR612" s="77" t="str">
        <f>DQE!$F615</f>
        <v/>
      </c>
      <c r="AS612" s="77" t="str">
        <f>BPDE!$G615</f>
        <v/>
      </c>
      <c r="AT612" s="35" t="str">
        <f t="shared" si="28"/>
        <v/>
      </c>
    </row>
    <row r="613">
      <c r="A613" s="35" t="str">
        <f>IF(BPU!$A616="","",BPU!$A616)</f>
        <v/>
      </c>
      <c r="B613" s="44" t="str">
        <f>IF(BPU!$B616="","",BPU!$B616)</f>
        <v/>
      </c>
      <c r="C613" s="35" t="str">
        <f>IF(BPU!$C616="","",BPU!$C616)</f>
        <v/>
      </c>
      <c r="D613" s="44" t="str">
        <f>IF(DQE!$D616="","",DQE!$D616)</f>
        <v/>
      </c>
      <c r="E613" s="37" t="str">
        <f>IF(BPU!$D616="","",BPU!$D616)</f>
        <v/>
      </c>
      <c r="F613" s="35" t="str">
        <f t="shared" si="0"/>
        <v/>
      </c>
      <c r="G613" s="44" t="str">
        <f t="shared" si="1"/>
        <v/>
      </c>
      <c r="H613" s="36" t="n"/>
      <c r="I613" s="23" t="n"/>
      <c r="J613" s="36" t="n"/>
      <c r="K613" s="36" t="n"/>
      <c r="L613" s="44" t="str">
        <f t="shared" si="2"/>
        <v/>
      </c>
      <c r="M613" s="35" t="str">
        <f t="shared" si="3"/>
        <v/>
      </c>
      <c r="N613" s="35" t="str">
        <f t="shared" si="4"/>
        <v/>
      </c>
      <c r="O613" s="35" t="str">
        <f t="shared" si="5"/>
        <v/>
      </c>
      <c r="P613" s="35" t="str">
        <f t="shared" si="6"/>
        <v/>
      </c>
      <c r="Q613" s="35" t="str">
        <f t="shared" si="7"/>
        <v/>
      </c>
      <c r="R613" s="35" t="str">
        <f t="shared" si="8"/>
        <v/>
      </c>
      <c r="S613" s="35" t="str">
        <f t="shared" si="9"/>
        <v/>
      </c>
      <c r="T613" s="35" t="str">
        <f t="shared" si="10"/>
        <v/>
      </c>
      <c r="U613" s="35" t="str">
        <f t="shared" si="11"/>
        <v/>
      </c>
      <c r="V613" s="35" t="str">
        <f t="shared" si="12"/>
        <v/>
      </c>
      <c r="W613" s="77" t="str">
        <f t="shared" si="13"/>
        <v/>
      </c>
      <c r="X613" s="35" t="str">
        <f t="shared" si="14"/>
        <v/>
      </c>
      <c r="Y613" s="35" t="str">
        <f t="shared" si="15"/>
        <v/>
      </c>
      <c r="Z613" s="35" t="str">
        <f t="shared" si="16"/>
        <v/>
      </c>
      <c r="AA613" s="35" t="str">
        <f t="shared" si="17"/>
        <v/>
      </c>
      <c r="AB613" s="77">
        <f t="shared" si="29"/>
        <v>6336</v>
      </c>
      <c r="AC613" s="77">
        <f t="shared" si="30"/>
        <v>0</v>
      </c>
      <c r="AD613" s="77">
        <f t="shared" si="31"/>
        <v>0</v>
      </c>
      <c r="AE613" s="78" t="str">
        <f t="shared" si="18"/>
        <v/>
      </c>
      <c r="AF613" s="35" t="str">
        <f t="shared" si="19"/>
        <v/>
      </c>
      <c r="AG613" s="77" t="str">
        <f t="shared" si="20"/>
        <v/>
      </c>
      <c r="AH613" s="77" t="str">
        <f t="shared" si="21"/>
        <v/>
      </c>
      <c r="AI613" s="35">
        <f t="shared" si="22"/>
        <v>0</v>
      </c>
      <c r="AJ613" s="35">
        <f t="shared" si="23"/>
        <v>0</v>
      </c>
      <c r="AK613" s="35">
        <f t="shared" si="24"/>
        <v>0</v>
      </c>
      <c r="AL613" s="35">
        <f t="shared" si="25"/>
        <v>0</v>
      </c>
      <c r="AM613" s="35" t="n"/>
      <c r="AN613" s="44" t="str">
        <f t="shared" si="26"/>
        <v/>
      </c>
      <c r="AO613" s="44" t="str">
        <f t="shared" si="27"/>
        <v/>
      </c>
      <c r="AP613" s="35" t="str">
        <f>IF('DQE marché-cadre'!$D616="","",'DQE marché-cadre'!$D616)</f>
        <v/>
      </c>
      <c r="AQ613" s="35" t="str">
        <f>IF('DQE marché-cadre'!$E616="","",'DQE marché-cadre'!$E616)</f>
        <v/>
      </c>
      <c r="AR613" s="77" t="str">
        <f>DQE!$F616</f>
        <v/>
      </c>
      <c r="AS613" s="77" t="str">
        <f>BPDE!$G616</f>
        <v/>
      </c>
      <c r="AT613" s="35" t="str">
        <f t="shared" si="28"/>
        <v/>
      </c>
    </row>
    <row r="614">
      <c r="A614" s="35" t="str">
        <f>IF(BPU!$A617="","",BPU!$A617)</f>
        <v/>
      </c>
      <c r="B614" s="44" t="str">
        <f>IF(BPU!$B617="","",BPU!$B617)</f>
        <v/>
      </c>
      <c r="C614" s="35" t="str">
        <f>IF(BPU!$C617="","",BPU!$C617)</f>
        <v/>
      </c>
      <c r="D614" s="44" t="str">
        <f>IF(DQE!$D617="","",DQE!$D617)</f>
        <v/>
      </c>
      <c r="E614" s="37" t="str">
        <f>IF(BPU!$D617="","",BPU!$D617)</f>
        <v/>
      </c>
      <c r="F614" s="35" t="str">
        <f t="shared" si="0"/>
        <v/>
      </c>
      <c r="G614" s="44" t="str">
        <f t="shared" si="1"/>
        <v/>
      </c>
      <c r="H614" s="36" t="n"/>
      <c r="I614" s="23" t="n"/>
      <c r="J614" s="36" t="n"/>
      <c r="K614" s="36" t="n"/>
      <c r="L614" s="44" t="str">
        <f t="shared" si="2"/>
        <v/>
      </c>
      <c r="M614" s="35" t="str">
        <f t="shared" si="3"/>
        <v/>
      </c>
      <c r="N614" s="35" t="str">
        <f t="shared" si="4"/>
        <v/>
      </c>
      <c r="O614" s="35" t="str">
        <f t="shared" si="5"/>
        <v/>
      </c>
      <c r="P614" s="35" t="str">
        <f t="shared" si="6"/>
        <v/>
      </c>
      <c r="Q614" s="35" t="str">
        <f t="shared" si="7"/>
        <v/>
      </c>
      <c r="R614" s="35" t="str">
        <f t="shared" si="8"/>
        <v/>
      </c>
      <c r="S614" s="35" t="str">
        <f t="shared" si="9"/>
        <v/>
      </c>
      <c r="T614" s="35" t="str">
        <f t="shared" si="10"/>
        <v/>
      </c>
      <c r="U614" s="35" t="str">
        <f t="shared" si="11"/>
        <v/>
      </c>
      <c r="V614" s="35" t="str">
        <f t="shared" si="12"/>
        <v/>
      </c>
      <c r="W614" s="77" t="str">
        <f t="shared" si="13"/>
        <v/>
      </c>
      <c r="X614" s="35" t="str">
        <f t="shared" si="14"/>
        <v/>
      </c>
      <c r="Y614" s="35" t="str">
        <f t="shared" si="15"/>
        <v/>
      </c>
      <c r="Z614" s="35" t="str">
        <f t="shared" si="16"/>
        <v/>
      </c>
      <c r="AA614" s="35" t="str">
        <f t="shared" si="17"/>
        <v/>
      </c>
      <c r="AB614" s="77">
        <f t="shared" si="29"/>
        <v>6336</v>
      </c>
      <c r="AC614" s="77">
        <f t="shared" si="30"/>
        <v>0</v>
      </c>
      <c r="AD614" s="77">
        <f t="shared" si="31"/>
        <v>0</v>
      </c>
      <c r="AE614" s="78" t="str">
        <f t="shared" si="18"/>
        <v/>
      </c>
      <c r="AF614" s="35" t="str">
        <f t="shared" si="19"/>
        <v/>
      </c>
      <c r="AG614" s="77" t="str">
        <f t="shared" si="20"/>
        <v/>
      </c>
      <c r="AH614" s="77" t="str">
        <f t="shared" si="21"/>
        <v/>
      </c>
      <c r="AI614" s="35">
        <f t="shared" si="22"/>
        <v>0</v>
      </c>
      <c r="AJ614" s="35">
        <f t="shared" si="23"/>
        <v>0</v>
      </c>
      <c r="AK614" s="35">
        <f t="shared" si="24"/>
        <v>0</v>
      </c>
      <c r="AL614" s="35">
        <f t="shared" si="25"/>
        <v>0</v>
      </c>
      <c r="AM614" s="35" t="n"/>
      <c r="AN614" s="44" t="str">
        <f t="shared" si="26"/>
        <v/>
      </c>
      <c r="AO614" s="44" t="str">
        <f t="shared" si="27"/>
        <v/>
      </c>
      <c r="AP614" s="35" t="str">
        <f>IF('DQE marché-cadre'!$D617="","",'DQE marché-cadre'!$D617)</f>
        <v/>
      </c>
      <c r="AQ614" s="35" t="str">
        <f>IF('DQE marché-cadre'!$E617="","",'DQE marché-cadre'!$E617)</f>
        <v/>
      </c>
      <c r="AR614" s="77" t="str">
        <f>DQE!$F617</f>
        <v/>
      </c>
      <c r="AS614" s="77" t="str">
        <f>BPDE!$G617</f>
        <v/>
      </c>
      <c r="AT614" s="35" t="str">
        <f t="shared" si="28"/>
        <v/>
      </c>
    </row>
    <row r="615">
      <c r="A615" s="35" t="str">
        <f>IF(BPU!$A618="","",BPU!$A618)</f>
        <v/>
      </c>
      <c r="B615" s="44" t="str">
        <f>IF(BPU!$B618="","",BPU!$B618)</f>
        <v/>
      </c>
      <c r="C615" s="35" t="str">
        <f>IF(BPU!$C618="","",BPU!$C618)</f>
        <v/>
      </c>
      <c r="D615" s="44" t="str">
        <f>IF(DQE!$D618="","",DQE!$D618)</f>
        <v/>
      </c>
      <c r="E615" s="37" t="str">
        <f>IF(BPU!$D618="","",BPU!$D618)</f>
        <v/>
      </c>
      <c r="F615" s="35" t="str">
        <f t="shared" si="0"/>
        <v/>
      </c>
      <c r="G615" s="44" t="str">
        <f t="shared" si="1"/>
        <v/>
      </c>
      <c r="H615" s="36" t="n"/>
      <c r="I615" s="23" t="n"/>
      <c r="J615" s="36" t="n"/>
      <c r="K615" s="36" t="n"/>
      <c r="L615" s="44" t="str">
        <f t="shared" si="2"/>
        <v/>
      </c>
      <c r="M615" s="35" t="str">
        <f t="shared" si="3"/>
        <v/>
      </c>
      <c r="N615" s="35" t="str">
        <f t="shared" si="4"/>
        <v/>
      </c>
      <c r="O615" s="35" t="str">
        <f t="shared" si="5"/>
        <v/>
      </c>
      <c r="P615" s="35" t="str">
        <f t="shared" si="6"/>
        <v/>
      </c>
      <c r="Q615" s="35" t="str">
        <f t="shared" si="7"/>
        <v/>
      </c>
      <c r="R615" s="35" t="str">
        <f t="shared" si="8"/>
        <v/>
      </c>
      <c r="S615" s="35" t="str">
        <f t="shared" si="9"/>
        <v/>
      </c>
      <c r="T615" s="35" t="str">
        <f t="shared" si="10"/>
        <v/>
      </c>
      <c r="U615" s="35" t="str">
        <f t="shared" si="11"/>
        <v/>
      </c>
      <c r="V615" s="35" t="str">
        <f t="shared" si="12"/>
        <v/>
      </c>
      <c r="W615" s="77" t="str">
        <f t="shared" si="13"/>
        <v/>
      </c>
      <c r="X615" s="35" t="str">
        <f t="shared" si="14"/>
        <v/>
      </c>
      <c r="Y615" s="35" t="str">
        <f t="shared" si="15"/>
        <v/>
      </c>
      <c r="Z615" s="35" t="str">
        <f t="shared" si="16"/>
        <v/>
      </c>
      <c r="AA615" s="35" t="str">
        <f t="shared" si="17"/>
        <v/>
      </c>
      <c r="AB615" s="77">
        <f t="shared" si="29"/>
        <v>6336</v>
      </c>
      <c r="AC615" s="77">
        <f t="shared" si="30"/>
        <v>0</v>
      </c>
      <c r="AD615" s="77">
        <f t="shared" si="31"/>
        <v>0</v>
      </c>
      <c r="AE615" s="78" t="str">
        <f t="shared" si="18"/>
        <v/>
      </c>
      <c r="AF615" s="35" t="str">
        <f t="shared" si="19"/>
        <v/>
      </c>
      <c r="AG615" s="77" t="str">
        <f t="shared" si="20"/>
        <v/>
      </c>
      <c r="AH615" s="77" t="str">
        <f t="shared" si="21"/>
        <v/>
      </c>
      <c r="AI615" s="35">
        <f t="shared" si="22"/>
        <v>0</v>
      </c>
      <c r="AJ615" s="35">
        <f t="shared" si="23"/>
        <v>0</v>
      </c>
      <c r="AK615" s="35">
        <f t="shared" si="24"/>
        <v>0</v>
      </c>
      <c r="AL615" s="35">
        <f t="shared" si="25"/>
        <v>0</v>
      </c>
      <c r="AM615" s="35" t="n"/>
      <c r="AN615" s="44" t="str">
        <f t="shared" si="26"/>
        <v/>
      </c>
      <c r="AO615" s="44" t="str">
        <f t="shared" si="27"/>
        <v/>
      </c>
      <c r="AP615" s="35" t="str">
        <f>IF('DQE marché-cadre'!$D618="","",'DQE marché-cadre'!$D618)</f>
        <v/>
      </c>
      <c r="AQ615" s="35" t="str">
        <f>IF('DQE marché-cadre'!$E618="","",'DQE marché-cadre'!$E618)</f>
        <v/>
      </c>
      <c r="AR615" s="77" t="str">
        <f>DQE!$F618</f>
        <v/>
      </c>
      <c r="AS615" s="77" t="str">
        <f>BPDE!$G618</f>
        <v/>
      </c>
      <c r="AT615" s="35" t="str">
        <f t="shared" si="28"/>
        <v/>
      </c>
    </row>
    <row r="616">
      <c r="A616" s="35" t="str">
        <f>IF(BPU!$A619="","",BPU!$A619)</f>
        <v/>
      </c>
      <c r="B616" s="44" t="str">
        <f>IF(BPU!$B619="","",BPU!$B619)</f>
        <v/>
      </c>
      <c r="C616" s="35" t="str">
        <f>IF(BPU!$C619="","",BPU!$C619)</f>
        <v/>
      </c>
      <c r="D616" s="44" t="str">
        <f>IF(DQE!$D619="","",DQE!$D619)</f>
        <v/>
      </c>
      <c r="E616" s="37" t="str">
        <f>IF(BPU!$D619="","",BPU!$D619)</f>
        <v/>
      </c>
      <c r="F616" s="35" t="str">
        <f t="shared" si="0"/>
        <v/>
      </c>
      <c r="G616" s="44" t="str">
        <f t="shared" si="1"/>
        <v/>
      </c>
      <c r="H616" s="36" t="n"/>
      <c r="I616" s="23" t="n"/>
      <c r="J616" s="36" t="n"/>
      <c r="K616" s="36" t="n"/>
      <c r="L616" s="44" t="str">
        <f t="shared" si="2"/>
        <v/>
      </c>
      <c r="M616" s="35" t="str">
        <f t="shared" si="3"/>
        <v/>
      </c>
      <c r="N616" s="35" t="str">
        <f t="shared" si="4"/>
        <v/>
      </c>
      <c r="O616" s="35" t="str">
        <f t="shared" si="5"/>
        <v/>
      </c>
      <c r="P616" s="35" t="str">
        <f t="shared" si="6"/>
        <v/>
      </c>
      <c r="Q616" s="35" t="str">
        <f t="shared" si="7"/>
        <v/>
      </c>
      <c r="R616" s="35" t="str">
        <f t="shared" si="8"/>
        <v/>
      </c>
      <c r="S616" s="35" t="str">
        <f t="shared" si="9"/>
        <v/>
      </c>
      <c r="T616" s="35" t="str">
        <f t="shared" si="10"/>
        <v/>
      </c>
      <c r="U616" s="35" t="str">
        <f t="shared" si="11"/>
        <v/>
      </c>
      <c r="V616" s="35" t="str">
        <f t="shared" si="12"/>
        <v/>
      </c>
      <c r="W616" s="77" t="str">
        <f t="shared" si="13"/>
        <v/>
      </c>
      <c r="X616" s="35" t="str">
        <f t="shared" si="14"/>
        <v/>
      </c>
      <c r="Y616" s="35" t="str">
        <f t="shared" si="15"/>
        <v/>
      </c>
      <c r="Z616" s="35" t="str">
        <f t="shared" si="16"/>
        <v/>
      </c>
      <c r="AA616" s="35" t="str">
        <f t="shared" si="17"/>
        <v/>
      </c>
      <c r="AB616" s="77">
        <f t="shared" si="29"/>
        <v>6336</v>
      </c>
      <c r="AC616" s="77">
        <f t="shared" si="30"/>
        <v>0</v>
      </c>
      <c r="AD616" s="77">
        <f t="shared" si="31"/>
        <v>0</v>
      </c>
      <c r="AE616" s="78" t="str">
        <f t="shared" si="18"/>
        <v/>
      </c>
      <c r="AF616" s="35" t="str">
        <f t="shared" si="19"/>
        <v/>
      </c>
      <c r="AG616" s="77" t="str">
        <f t="shared" si="20"/>
        <v/>
      </c>
      <c r="AH616" s="77" t="str">
        <f t="shared" si="21"/>
        <v/>
      </c>
      <c r="AI616" s="35">
        <f t="shared" si="22"/>
        <v>0</v>
      </c>
      <c r="AJ616" s="35">
        <f t="shared" si="23"/>
        <v>0</v>
      </c>
      <c r="AK616" s="35">
        <f t="shared" si="24"/>
        <v>0</v>
      </c>
      <c r="AL616" s="35">
        <f t="shared" si="25"/>
        <v>0</v>
      </c>
      <c r="AM616" s="35" t="n"/>
      <c r="AN616" s="44" t="str">
        <f t="shared" si="26"/>
        <v/>
      </c>
      <c r="AO616" s="44" t="str">
        <f t="shared" si="27"/>
        <v/>
      </c>
      <c r="AP616" s="35" t="str">
        <f>IF('DQE marché-cadre'!$D619="","",'DQE marché-cadre'!$D619)</f>
        <v/>
      </c>
      <c r="AQ616" s="35" t="str">
        <f>IF('DQE marché-cadre'!$E619="","",'DQE marché-cadre'!$E619)</f>
        <v/>
      </c>
      <c r="AR616" s="77" t="str">
        <f>DQE!$F619</f>
        <v/>
      </c>
      <c r="AS616" s="77" t="str">
        <f>BPDE!$G619</f>
        <v/>
      </c>
      <c r="AT616" s="35" t="str">
        <f t="shared" si="28"/>
        <v/>
      </c>
    </row>
    <row r="617">
      <c r="A617" s="35" t="str">
        <f>IF(BPU!$A620="","",BPU!$A620)</f>
        <v/>
      </c>
      <c r="B617" s="44" t="str">
        <f>IF(BPU!$B620="","",BPU!$B620)</f>
        <v/>
      </c>
      <c r="C617" s="35" t="str">
        <f>IF(BPU!$C620="","",BPU!$C620)</f>
        <v/>
      </c>
      <c r="D617" s="44" t="str">
        <f>IF(DQE!$D620="","",DQE!$D620)</f>
        <v/>
      </c>
      <c r="E617" s="37" t="str">
        <f>IF(BPU!$D620="","",BPU!$D620)</f>
        <v/>
      </c>
      <c r="F617" s="35" t="str">
        <f t="shared" si="0"/>
        <v/>
      </c>
      <c r="G617" s="44" t="str">
        <f t="shared" si="1"/>
        <v/>
      </c>
      <c r="H617" s="36" t="n"/>
      <c r="I617" s="23" t="n"/>
      <c r="J617" s="36" t="n"/>
      <c r="K617" s="36" t="n"/>
      <c r="L617" s="44" t="str">
        <f t="shared" si="2"/>
        <v/>
      </c>
      <c r="M617" s="35" t="str">
        <f t="shared" si="3"/>
        <v/>
      </c>
      <c r="N617" s="35" t="str">
        <f t="shared" si="4"/>
        <v/>
      </c>
      <c r="O617" s="35" t="str">
        <f t="shared" si="5"/>
        <v/>
      </c>
      <c r="P617" s="35" t="str">
        <f t="shared" si="6"/>
        <v/>
      </c>
      <c r="Q617" s="35" t="str">
        <f t="shared" si="7"/>
        <v/>
      </c>
      <c r="R617" s="35" t="str">
        <f t="shared" si="8"/>
        <v/>
      </c>
      <c r="S617" s="35" t="str">
        <f t="shared" si="9"/>
        <v/>
      </c>
      <c r="T617" s="35" t="str">
        <f t="shared" si="10"/>
        <v/>
      </c>
      <c r="U617" s="35" t="str">
        <f t="shared" si="11"/>
        <v/>
      </c>
      <c r="V617" s="35" t="str">
        <f t="shared" si="12"/>
        <v/>
      </c>
      <c r="W617" s="77" t="str">
        <f t="shared" si="13"/>
        <v/>
      </c>
      <c r="X617" s="35" t="str">
        <f t="shared" si="14"/>
        <v/>
      </c>
      <c r="Y617" s="35" t="str">
        <f t="shared" si="15"/>
        <v/>
      </c>
      <c r="Z617" s="35" t="str">
        <f t="shared" si="16"/>
        <v/>
      </c>
      <c r="AA617" s="35" t="str">
        <f t="shared" si="17"/>
        <v/>
      </c>
      <c r="AB617" s="77">
        <f t="shared" si="29"/>
        <v>6336</v>
      </c>
      <c r="AC617" s="77">
        <f t="shared" si="30"/>
        <v>0</v>
      </c>
      <c r="AD617" s="77">
        <f t="shared" si="31"/>
        <v>0</v>
      </c>
      <c r="AE617" s="78" t="str">
        <f t="shared" si="18"/>
        <v/>
      </c>
      <c r="AF617" s="35" t="str">
        <f t="shared" si="19"/>
        <v/>
      </c>
      <c r="AG617" s="77" t="str">
        <f t="shared" si="20"/>
        <v/>
      </c>
      <c r="AH617" s="77" t="str">
        <f t="shared" si="21"/>
        <v/>
      </c>
      <c r="AI617" s="35">
        <f t="shared" si="22"/>
        <v>0</v>
      </c>
      <c r="AJ617" s="35">
        <f t="shared" si="23"/>
        <v>0</v>
      </c>
      <c r="AK617" s="35">
        <f t="shared" si="24"/>
        <v>0</v>
      </c>
      <c r="AL617" s="35">
        <f t="shared" si="25"/>
        <v>0</v>
      </c>
      <c r="AM617" s="35" t="n"/>
      <c r="AN617" s="44" t="str">
        <f t="shared" si="26"/>
        <v/>
      </c>
      <c r="AO617" s="44" t="str">
        <f t="shared" si="27"/>
        <v/>
      </c>
      <c r="AP617" s="35" t="str">
        <f>IF('DQE marché-cadre'!$D620="","",'DQE marché-cadre'!$D620)</f>
        <v/>
      </c>
      <c r="AQ617" s="35" t="str">
        <f>IF('DQE marché-cadre'!$E620="","",'DQE marché-cadre'!$E620)</f>
        <v/>
      </c>
      <c r="AR617" s="77" t="str">
        <f>DQE!$F620</f>
        <v/>
      </c>
      <c r="AS617" s="77" t="str">
        <f>BPDE!$G620</f>
        <v/>
      </c>
      <c r="AT617" s="35" t="str">
        <f t="shared" si="28"/>
        <v/>
      </c>
    </row>
    <row r="618">
      <c r="A618" s="35" t="str">
        <f>IF(BPU!$A621="","",BPU!$A621)</f>
        <v/>
      </c>
      <c r="B618" s="44" t="str">
        <f>IF(BPU!$B621="","",BPU!$B621)</f>
        <v/>
      </c>
      <c r="C618" s="35" t="str">
        <f>IF(BPU!$C621="","",BPU!$C621)</f>
        <v/>
      </c>
      <c r="D618" s="44" t="str">
        <f>IF(DQE!$D621="","",DQE!$D621)</f>
        <v/>
      </c>
      <c r="E618" s="37" t="str">
        <f>IF(BPU!$D621="","",BPU!$D621)</f>
        <v/>
      </c>
      <c r="F618" s="35" t="str">
        <f t="shared" si="0"/>
        <v/>
      </c>
      <c r="G618" s="44" t="str">
        <f t="shared" si="1"/>
        <v/>
      </c>
      <c r="H618" s="36" t="n"/>
      <c r="I618" s="23" t="n"/>
      <c r="J618" s="36" t="n"/>
      <c r="K618" s="36" t="n"/>
      <c r="L618" s="44" t="str">
        <f t="shared" si="2"/>
        <v/>
      </c>
      <c r="M618" s="35" t="str">
        <f t="shared" si="3"/>
        <v/>
      </c>
      <c r="N618" s="35" t="str">
        <f t="shared" si="4"/>
        <v/>
      </c>
      <c r="O618" s="35" t="str">
        <f t="shared" si="5"/>
        <v/>
      </c>
      <c r="P618" s="35" t="str">
        <f t="shared" si="6"/>
        <v/>
      </c>
      <c r="Q618" s="35" t="str">
        <f t="shared" si="7"/>
        <v/>
      </c>
      <c r="R618" s="35" t="str">
        <f t="shared" si="8"/>
        <v/>
      </c>
      <c r="S618" s="35" t="str">
        <f t="shared" si="9"/>
        <v/>
      </c>
      <c r="T618" s="35" t="str">
        <f t="shared" si="10"/>
        <v/>
      </c>
      <c r="U618" s="35" t="str">
        <f t="shared" si="11"/>
        <v/>
      </c>
      <c r="V618" s="35" t="str">
        <f t="shared" si="12"/>
        <v/>
      </c>
      <c r="W618" s="77" t="str">
        <f t="shared" si="13"/>
        <v/>
      </c>
      <c r="X618" s="35" t="str">
        <f t="shared" si="14"/>
        <v/>
      </c>
      <c r="Y618" s="35" t="str">
        <f t="shared" si="15"/>
        <v/>
      </c>
      <c r="Z618" s="35" t="str">
        <f t="shared" si="16"/>
        <v/>
      </c>
      <c r="AA618" s="35" t="str">
        <f t="shared" si="17"/>
        <v/>
      </c>
      <c r="AB618" s="77">
        <f t="shared" si="29"/>
        <v>6336</v>
      </c>
      <c r="AC618" s="77">
        <f t="shared" si="30"/>
        <v>0</v>
      </c>
      <c r="AD618" s="77">
        <f t="shared" si="31"/>
        <v>0</v>
      </c>
      <c r="AE618" s="78" t="str">
        <f t="shared" si="18"/>
        <v/>
      </c>
      <c r="AF618" s="35" t="str">
        <f t="shared" si="19"/>
        <v/>
      </c>
      <c r="AG618" s="77" t="str">
        <f t="shared" si="20"/>
        <v/>
      </c>
      <c r="AH618" s="77" t="str">
        <f t="shared" si="21"/>
        <v/>
      </c>
      <c r="AI618" s="35">
        <f t="shared" si="22"/>
        <v>0</v>
      </c>
      <c r="AJ618" s="35">
        <f t="shared" si="23"/>
        <v>0</v>
      </c>
      <c r="AK618" s="35">
        <f t="shared" si="24"/>
        <v>0</v>
      </c>
      <c r="AL618" s="35">
        <f t="shared" si="25"/>
        <v>0</v>
      </c>
      <c r="AM618" s="35" t="n"/>
      <c r="AN618" s="44" t="str">
        <f t="shared" si="26"/>
        <v/>
      </c>
      <c r="AO618" s="44" t="str">
        <f t="shared" si="27"/>
        <v/>
      </c>
      <c r="AP618" s="35" t="str">
        <f>IF('DQE marché-cadre'!$D621="","",'DQE marché-cadre'!$D621)</f>
        <v/>
      </c>
      <c r="AQ618" s="35" t="str">
        <f>IF('DQE marché-cadre'!$E621="","",'DQE marché-cadre'!$E621)</f>
        <v/>
      </c>
      <c r="AR618" s="77" t="str">
        <f>DQE!$F621</f>
        <v/>
      </c>
      <c r="AS618" s="77" t="str">
        <f>BPDE!$G621</f>
        <v/>
      </c>
      <c r="AT618" s="35" t="str">
        <f t="shared" si="28"/>
        <v/>
      </c>
    </row>
    <row r="619">
      <c r="A619" s="35" t="str">
        <f>IF(BPU!$A622="","",BPU!$A622)</f>
        <v/>
      </c>
      <c r="B619" s="44" t="str">
        <f>IF(BPU!$B622="","",BPU!$B622)</f>
        <v/>
      </c>
      <c r="C619" s="35" t="str">
        <f>IF(BPU!$C622="","",BPU!$C622)</f>
        <v/>
      </c>
      <c r="D619" s="44" t="str">
        <f>IF(DQE!$D622="","",DQE!$D622)</f>
        <v/>
      </c>
      <c r="E619" s="37" t="str">
        <f>IF(BPU!$D622="","",BPU!$D622)</f>
        <v/>
      </c>
      <c r="F619" s="35" t="str">
        <f t="shared" si="0"/>
        <v/>
      </c>
      <c r="G619" s="44" t="str">
        <f t="shared" si="1"/>
        <v/>
      </c>
      <c r="H619" s="36" t="n"/>
      <c r="I619" s="23" t="n"/>
      <c r="J619" s="36" t="n"/>
      <c r="K619" s="36" t="n"/>
      <c r="L619" s="44" t="str">
        <f t="shared" si="2"/>
        <v/>
      </c>
      <c r="M619" s="35" t="str">
        <f t="shared" si="3"/>
        <v/>
      </c>
      <c r="N619" s="35" t="str">
        <f t="shared" si="4"/>
        <v/>
      </c>
      <c r="O619" s="35" t="str">
        <f t="shared" si="5"/>
        <v/>
      </c>
      <c r="P619" s="35" t="str">
        <f t="shared" si="6"/>
        <v/>
      </c>
      <c r="Q619" s="35" t="str">
        <f t="shared" si="7"/>
        <v/>
      </c>
      <c r="R619" s="35" t="str">
        <f t="shared" si="8"/>
        <v/>
      </c>
      <c r="S619" s="35" t="str">
        <f t="shared" si="9"/>
        <v/>
      </c>
      <c r="T619" s="35" t="str">
        <f t="shared" si="10"/>
        <v/>
      </c>
      <c r="U619" s="35" t="str">
        <f t="shared" si="11"/>
        <v/>
      </c>
      <c r="V619" s="35" t="str">
        <f t="shared" si="12"/>
        <v/>
      </c>
      <c r="W619" s="77" t="str">
        <f t="shared" si="13"/>
        <v/>
      </c>
      <c r="X619" s="35" t="str">
        <f t="shared" si="14"/>
        <v/>
      </c>
      <c r="Y619" s="35" t="str">
        <f t="shared" si="15"/>
        <v/>
      </c>
      <c r="Z619" s="35" t="str">
        <f t="shared" si="16"/>
        <v/>
      </c>
      <c r="AA619" s="35" t="str">
        <f t="shared" si="17"/>
        <v/>
      </c>
      <c r="AB619" s="77">
        <f t="shared" si="29"/>
        <v>6336</v>
      </c>
      <c r="AC619" s="77">
        <f t="shared" si="30"/>
        <v>0</v>
      </c>
      <c r="AD619" s="77">
        <f t="shared" si="31"/>
        <v>0</v>
      </c>
      <c r="AE619" s="78" t="str">
        <f t="shared" si="18"/>
        <v/>
      </c>
      <c r="AF619" s="35" t="str">
        <f t="shared" si="19"/>
        <v/>
      </c>
      <c r="AG619" s="77" t="str">
        <f t="shared" si="20"/>
        <v/>
      </c>
      <c r="AH619" s="77" t="str">
        <f t="shared" si="21"/>
        <v/>
      </c>
      <c r="AI619" s="35">
        <f t="shared" si="22"/>
        <v>0</v>
      </c>
      <c r="AJ619" s="35">
        <f t="shared" si="23"/>
        <v>0</v>
      </c>
      <c r="AK619" s="35">
        <f t="shared" si="24"/>
        <v>0</v>
      </c>
      <c r="AL619" s="35">
        <f t="shared" si="25"/>
        <v>0</v>
      </c>
      <c r="AM619" s="35" t="n"/>
      <c r="AN619" s="44" t="str">
        <f t="shared" si="26"/>
        <v/>
      </c>
      <c r="AO619" s="44" t="str">
        <f t="shared" si="27"/>
        <v/>
      </c>
      <c r="AP619" s="35" t="str">
        <f>IF('DQE marché-cadre'!$D622="","",'DQE marché-cadre'!$D622)</f>
        <v/>
      </c>
      <c r="AQ619" s="35" t="str">
        <f>IF('DQE marché-cadre'!$E622="","",'DQE marché-cadre'!$E622)</f>
        <v/>
      </c>
      <c r="AR619" s="77" t="str">
        <f>DQE!$F622</f>
        <v/>
      </c>
      <c r="AS619" s="77" t="str">
        <f>BPDE!$G622</f>
        <v/>
      </c>
      <c r="AT619" s="35" t="str">
        <f t="shared" si="28"/>
        <v/>
      </c>
    </row>
    <row r="620">
      <c r="A620" s="35" t="str">
        <f>IF(BPU!$A623="","",BPU!$A623)</f>
        <v/>
      </c>
      <c r="B620" s="44" t="str">
        <f>IF(BPU!$B623="","",BPU!$B623)</f>
        <v/>
      </c>
      <c r="C620" s="35" t="str">
        <f>IF(BPU!$C623="","",BPU!$C623)</f>
        <v/>
      </c>
      <c r="D620" s="44" t="str">
        <f>IF(DQE!$D623="","",DQE!$D623)</f>
        <v/>
      </c>
      <c r="E620" s="37" t="str">
        <f>IF(BPU!$D623="","",BPU!$D623)</f>
        <v/>
      </c>
      <c r="F620" s="35" t="str">
        <f t="shared" si="0"/>
        <v/>
      </c>
      <c r="G620" s="44" t="str">
        <f t="shared" si="1"/>
        <v/>
      </c>
      <c r="H620" s="36" t="n"/>
      <c r="I620" s="23" t="n"/>
      <c r="J620" s="36" t="n"/>
      <c r="K620" s="36" t="n"/>
      <c r="L620" s="44" t="str">
        <f t="shared" si="2"/>
        <v/>
      </c>
      <c r="M620" s="35" t="str">
        <f t="shared" si="3"/>
        <v/>
      </c>
      <c r="N620" s="35" t="str">
        <f t="shared" si="4"/>
        <v/>
      </c>
      <c r="O620" s="35" t="str">
        <f t="shared" si="5"/>
        <v/>
      </c>
      <c r="P620" s="35" t="str">
        <f t="shared" si="6"/>
        <v/>
      </c>
      <c r="Q620" s="35" t="str">
        <f t="shared" si="7"/>
        <v/>
      </c>
      <c r="R620" s="35" t="str">
        <f t="shared" si="8"/>
        <v/>
      </c>
      <c r="S620" s="35" t="str">
        <f t="shared" si="9"/>
        <v/>
      </c>
      <c r="T620" s="35" t="str">
        <f t="shared" si="10"/>
        <v/>
      </c>
      <c r="U620" s="35" t="str">
        <f t="shared" si="11"/>
        <v/>
      </c>
      <c r="V620" s="35" t="str">
        <f t="shared" si="12"/>
        <v/>
      </c>
      <c r="W620" s="77" t="str">
        <f t="shared" si="13"/>
        <v/>
      </c>
      <c r="X620" s="35" t="str">
        <f t="shared" si="14"/>
        <v/>
      </c>
      <c r="Y620" s="35" t="str">
        <f t="shared" si="15"/>
        <v/>
      </c>
      <c r="Z620" s="35" t="str">
        <f t="shared" si="16"/>
        <v/>
      </c>
      <c r="AA620" s="35" t="str">
        <f t="shared" si="17"/>
        <v/>
      </c>
      <c r="AB620" s="77">
        <f t="shared" si="29"/>
        <v>6336</v>
      </c>
      <c r="AC620" s="77">
        <f t="shared" si="30"/>
        <v>0</v>
      </c>
      <c r="AD620" s="77">
        <f t="shared" si="31"/>
        <v>0</v>
      </c>
      <c r="AE620" s="78" t="str">
        <f t="shared" si="18"/>
        <v/>
      </c>
      <c r="AF620" s="35" t="str">
        <f t="shared" si="19"/>
        <v/>
      </c>
      <c r="AG620" s="77" t="str">
        <f t="shared" si="20"/>
        <v/>
      </c>
      <c r="AH620" s="77" t="str">
        <f t="shared" si="21"/>
        <v/>
      </c>
      <c r="AI620" s="35">
        <f t="shared" si="22"/>
        <v>0</v>
      </c>
      <c r="AJ620" s="35">
        <f t="shared" si="23"/>
        <v>0</v>
      </c>
      <c r="AK620" s="35">
        <f t="shared" si="24"/>
        <v>0</v>
      </c>
      <c r="AL620" s="35">
        <f t="shared" si="25"/>
        <v>0</v>
      </c>
      <c r="AM620" s="35" t="n"/>
      <c r="AN620" s="44" t="str">
        <f t="shared" si="26"/>
        <v/>
      </c>
      <c r="AO620" s="44" t="str">
        <f t="shared" si="27"/>
        <v/>
      </c>
      <c r="AP620" s="35" t="str">
        <f>IF('DQE marché-cadre'!$D623="","",'DQE marché-cadre'!$D623)</f>
        <v/>
      </c>
      <c r="AQ620" s="35" t="str">
        <f>IF('DQE marché-cadre'!$E623="","",'DQE marché-cadre'!$E623)</f>
        <v/>
      </c>
      <c r="AR620" s="77" t="str">
        <f>DQE!$F623</f>
        <v/>
      </c>
      <c r="AS620" s="77" t="str">
        <f>BPDE!$G623</f>
        <v/>
      </c>
      <c r="AT620" s="35" t="str">
        <f t="shared" si="28"/>
        <v/>
      </c>
    </row>
    <row r="621">
      <c r="A621" s="35" t="str">
        <f>IF(BPU!$A624="","",BPU!$A624)</f>
        <v/>
      </c>
      <c r="B621" s="44" t="str">
        <f>IF(BPU!$B624="","",BPU!$B624)</f>
        <v/>
      </c>
      <c r="C621" s="35" t="str">
        <f>IF(BPU!$C624="","",BPU!$C624)</f>
        <v/>
      </c>
      <c r="D621" s="44" t="str">
        <f>IF(DQE!$D624="","",DQE!$D624)</f>
        <v/>
      </c>
      <c r="E621" s="37" t="str">
        <f>IF(BPU!$D624="","",BPU!$D624)</f>
        <v/>
      </c>
      <c r="F621" s="35" t="str">
        <f t="shared" si="0"/>
        <v/>
      </c>
      <c r="G621" s="44" t="str">
        <f t="shared" si="1"/>
        <v/>
      </c>
      <c r="H621" s="36" t="n"/>
      <c r="I621" s="23" t="n"/>
      <c r="J621" s="36" t="n"/>
      <c r="K621" s="36" t="n"/>
      <c r="L621" s="44" t="str">
        <f t="shared" si="2"/>
        <v/>
      </c>
      <c r="M621" s="35" t="str">
        <f t="shared" si="3"/>
        <v/>
      </c>
      <c r="N621" s="35" t="str">
        <f t="shared" si="4"/>
        <v/>
      </c>
      <c r="O621" s="35" t="str">
        <f t="shared" si="5"/>
        <v/>
      </c>
      <c r="P621" s="35" t="str">
        <f t="shared" si="6"/>
        <v/>
      </c>
      <c r="Q621" s="35" t="str">
        <f t="shared" si="7"/>
        <v/>
      </c>
      <c r="R621" s="35" t="str">
        <f t="shared" si="8"/>
        <v/>
      </c>
      <c r="S621" s="35" t="str">
        <f t="shared" si="9"/>
        <v/>
      </c>
      <c r="T621" s="35" t="str">
        <f t="shared" si="10"/>
        <v/>
      </c>
      <c r="U621" s="35" t="str">
        <f t="shared" si="11"/>
        <v/>
      </c>
      <c r="V621" s="35" t="str">
        <f t="shared" si="12"/>
        <v/>
      </c>
      <c r="W621" s="77" t="str">
        <f t="shared" si="13"/>
        <v/>
      </c>
      <c r="X621" s="35" t="str">
        <f t="shared" si="14"/>
        <v/>
      </c>
      <c r="Y621" s="35" t="str">
        <f t="shared" si="15"/>
        <v/>
      </c>
      <c r="Z621" s="35" t="str">
        <f t="shared" si="16"/>
        <v/>
      </c>
      <c r="AA621" s="35" t="str">
        <f t="shared" si="17"/>
        <v/>
      </c>
      <c r="AB621" s="77">
        <f t="shared" si="29"/>
        <v>6336</v>
      </c>
      <c r="AC621" s="77">
        <f t="shared" si="30"/>
        <v>0</v>
      </c>
      <c r="AD621" s="77">
        <f t="shared" si="31"/>
        <v>0</v>
      </c>
      <c r="AE621" s="78" t="str">
        <f t="shared" si="18"/>
        <v/>
      </c>
      <c r="AF621" s="35" t="str">
        <f t="shared" si="19"/>
        <v/>
      </c>
      <c r="AG621" s="77" t="str">
        <f t="shared" si="20"/>
        <v/>
      </c>
      <c r="AH621" s="77" t="str">
        <f t="shared" si="21"/>
        <v/>
      </c>
      <c r="AI621" s="35">
        <f t="shared" si="22"/>
        <v>0</v>
      </c>
      <c r="AJ621" s="35">
        <f t="shared" si="23"/>
        <v>0</v>
      </c>
      <c r="AK621" s="35">
        <f t="shared" si="24"/>
        <v>0</v>
      </c>
      <c r="AL621" s="35">
        <f t="shared" si="25"/>
        <v>0</v>
      </c>
      <c r="AM621" s="35" t="n"/>
      <c r="AN621" s="44" t="str">
        <f t="shared" si="26"/>
        <v/>
      </c>
      <c r="AO621" s="44" t="str">
        <f t="shared" si="27"/>
        <v/>
      </c>
      <c r="AP621" s="35" t="str">
        <f>IF('DQE marché-cadre'!$D624="","",'DQE marché-cadre'!$D624)</f>
        <v/>
      </c>
      <c r="AQ621" s="35" t="str">
        <f>IF('DQE marché-cadre'!$E624="","",'DQE marché-cadre'!$E624)</f>
        <v/>
      </c>
      <c r="AR621" s="77" t="str">
        <f>DQE!$F624</f>
        <v/>
      </c>
      <c r="AS621" s="77" t="str">
        <f>BPDE!$G624</f>
        <v/>
      </c>
      <c r="AT621" s="35" t="str">
        <f t="shared" si="28"/>
        <v/>
      </c>
    </row>
    <row r="622">
      <c r="A622" s="35" t="str">
        <f>IF(BPU!$A625="","",BPU!$A625)</f>
        <v/>
      </c>
      <c r="B622" s="44" t="str">
        <f>IF(BPU!$B625="","",BPU!$B625)</f>
        <v/>
      </c>
      <c r="C622" s="35" t="str">
        <f>IF(BPU!$C625="","",BPU!$C625)</f>
        <v/>
      </c>
      <c r="D622" s="44" t="str">
        <f>IF(DQE!$D625="","",DQE!$D625)</f>
        <v/>
      </c>
      <c r="E622" s="37" t="str">
        <f>IF(BPU!$D625="","",BPU!$D625)</f>
        <v/>
      </c>
      <c r="F622" s="35" t="str">
        <f t="shared" si="0"/>
        <v/>
      </c>
      <c r="G622" s="44" t="str">
        <f t="shared" si="1"/>
        <v/>
      </c>
      <c r="H622" s="36" t="n"/>
      <c r="I622" s="23" t="n"/>
      <c r="J622" s="36" t="n"/>
      <c r="K622" s="36" t="n"/>
      <c r="L622" s="44" t="str">
        <f t="shared" si="2"/>
        <v/>
      </c>
      <c r="M622" s="35" t="str">
        <f t="shared" si="3"/>
        <v/>
      </c>
      <c r="N622" s="35" t="str">
        <f t="shared" si="4"/>
        <v/>
      </c>
      <c r="O622" s="35" t="str">
        <f t="shared" si="5"/>
        <v/>
      </c>
      <c r="P622" s="35" t="str">
        <f t="shared" si="6"/>
        <v/>
      </c>
      <c r="Q622" s="35" t="str">
        <f t="shared" si="7"/>
        <v/>
      </c>
      <c r="R622" s="35" t="str">
        <f t="shared" si="8"/>
        <v/>
      </c>
      <c r="S622" s="35" t="str">
        <f t="shared" si="9"/>
        <v/>
      </c>
      <c r="T622" s="35" t="str">
        <f t="shared" si="10"/>
        <v/>
      </c>
      <c r="U622" s="35" t="str">
        <f t="shared" si="11"/>
        <v/>
      </c>
      <c r="V622" s="35" t="str">
        <f t="shared" si="12"/>
        <v/>
      </c>
      <c r="W622" s="77" t="str">
        <f t="shared" si="13"/>
        <v/>
      </c>
      <c r="X622" s="35" t="str">
        <f t="shared" si="14"/>
        <v/>
      </c>
      <c r="Y622" s="35" t="str">
        <f t="shared" si="15"/>
        <v/>
      </c>
      <c r="Z622" s="35" t="str">
        <f t="shared" si="16"/>
        <v/>
      </c>
      <c r="AA622" s="35" t="str">
        <f t="shared" si="17"/>
        <v/>
      </c>
      <c r="AB622" s="77">
        <f t="shared" si="29"/>
        <v>6336</v>
      </c>
      <c r="AC622" s="77">
        <f t="shared" si="30"/>
        <v>0</v>
      </c>
      <c r="AD622" s="77">
        <f t="shared" si="31"/>
        <v>0</v>
      </c>
      <c r="AE622" s="78" t="str">
        <f t="shared" si="18"/>
        <v/>
      </c>
      <c r="AF622" s="35" t="str">
        <f t="shared" si="19"/>
        <v/>
      </c>
      <c r="AG622" s="77" t="str">
        <f t="shared" si="20"/>
        <v/>
      </c>
      <c r="AH622" s="77" t="str">
        <f t="shared" si="21"/>
        <v/>
      </c>
      <c r="AI622" s="35">
        <f t="shared" si="22"/>
        <v>0</v>
      </c>
      <c r="AJ622" s="35">
        <f t="shared" si="23"/>
        <v>0</v>
      </c>
      <c r="AK622" s="35">
        <f t="shared" si="24"/>
        <v>0</v>
      </c>
      <c r="AL622" s="35">
        <f t="shared" si="25"/>
        <v>0</v>
      </c>
      <c r="AM622" s="35" t="n"/>
      <c r="AN622" s="44" t="str">
        <f t="shared" si="26"/>
        <v/>
      </c>
      <c r="AO622" s="44" t="str">
        <f t="shared" si="27"/>
        <v/>
      </c>
      <c r="AP622" s="35" t="str">
        <f>IF('DQE marché-cadre'!$D625="","",'DQE marché-cadre'!$D625)</f>
        <v/>
      </c>
      <c r="AQ622" s="35" t="str">
        <f>IF('DQE marché-cadre'!$E625="","",'DQE marché-cadre'!$E625)</f>
        <v/>
      </c>
      <c r="AR622" s="77" t="str">
        <f>DQE!$F625</f>
        <v/>
      </c>
      <c r="AS622" s="77" t="str">
        <f>BPDE!$G625</f>
        <v/>
      </c>
      <c r="AT622" s="35" t="str">
        <f t="shared" si="28"/>
        <v/>
      </c>
    </row>
    <row r="623">
      <c r="A623" s="35" t="str">
        <f>IF(BPU!$A626="","",BPU!$A626)</f>
        <v/>
      </c>
      <c r="B623" s="44" t="str">
        <f>IF(BPU!$B626="","",BPU!$B626)</f>
        <v/>
      </c>
      <c r="C623" s="35" t="str">
        <f>IF(BPU!$C626="","",BPU!$C626)</f>
        <v/>
      </c>
      <c r="D623" s="44" t="str">
        <f>IF(DQE!$D626="","",DQE!$D626)</f>
        <v/>
      </c>
      <c r="E623" s="37" t="str">
        <f>IF(BPU!$D626="","",BPU!$D626)</f>
        <v/>
      </c>
      <c r="F623" s="35" t="str">
        <f t="shared" si="0"/>
        <v/>
      </c>
      <c r="G623" s="44" t="str">
        <f t="shared" si="1"/>
        <v/>
      </c>
      <c r="H623" s="36" t="n"/>
      <c r="I623" s="23" t="n"/>
      <c r="J623" s="36" t="n"/>
      <c r="K623" s="36" t="n"/>
      <c r="L623" s="44" t="str">
        <f t="shared" si="2"/>
        <v/>
      </c>
      <c r="M623" s="35" t="str">
        <f t="shared" si="3"/>
        <v/>
      </c>
      <c r="N623" s="35" t="str">
        <f t="shared" si="4"/>
        <v/>
      </c>
      <c r="O623" s="35" t="str">
        <f t="shared" si="5"/>
        <v/>
      </c>
      <c r="P623" s="35" t="str">
        <f t="shared" si="6"/>
        <v/>
      </c>
      <c r="Q623" s="35" t="str">
        <f t="shared" si="7"/>
        <v/>
      </c>
      <c r="R623" s="35" t="str">
        <f t="shared" si="8"/>
        <v/>
      </c>
      <c r="S623" s="35" t="str">
        <f t="shared" si="9"/>
        <v/>
      </c>
      <c r="T623" s="35" t="str">
        <f t="shared" si="10"/>
        <v/>
      </c>
      <c r="U623" s="35" t="str">
        <f t="shared" si="11"/>
        <v/>
      </c>
      <c r="V623" s="35" t="str">
        <f t="shared" si="12"/>
        <v/>
      </c>
      <c r="W623" s="77" t="str">
        <f t="shared" si="13"/>
        <v/>
      </c>
      <c r="X623" s="35" t="str">
        <f t="shared" si="14"/>
        <v/>
      </c>
      <c r="Y623" s="35" t="str">
        <f t="shared" si="15"/>
        <v/>
      </c>
      <c r="Z623" s="35" t="str">
        <f t="shared" si="16"/>
        <v/>
      </c>
      <c r="AA623" s="35" t="str">
        <f t="shared" si="17"/>
        <v/>
      </c>
      <c r="AB623" s="77">
        <f t="shared" si="29"/>
        <v>6336</v>
      </c>
      <c r="AC623" s="77">
        <f t="shared" si="30"/>
        <v>0</v>
      </c>
      <c r="AD623" s="77">
        <f t="shared" si="31"/>
        <v>0</v>
      </c>
      <c r="AE623" s="78" t="str">
        <f t="shared" si="18"/>
        <v/>
      </c>
      <c r="AF623" s="35" t="str">
        <f t="shared" si="19"/>
        <v/>
      </c>
      <c r="AG623" s="77" t="str">
        <f t="shared" si="20"/>
        <v/>
      </c>
      <c r="AH623" s="77" t="str">
        <f t="shared" si="21"/>
        <v/>
      </c>
      <c r="AI623" s="35">
        <f t="shared" si="22"/>
        <v>0</v>
      </c>
      <c r="AJ623" s="35">
        <f t="shared" si="23"/>
        <v>0</v>
      </c>
      <c r="AK623" s="35">
        <f t="shared" si="24"/>
        <v>0</v>
      </c>
      <c r="AL623" s="35">
        <f t="shared" si="25"/>
        <v>0</v>
      </c>
      <c r="AM623" s="35" t="n"/>
      <c r="AN623" s="44" t="str">
        <f t="shared" si="26"/>
        <v/>
      </c>
      <c r="AO623" s="44" t="str">
        <f t="shared" si="27"/>
        <v/>
      </c>
      <c r="AP623" s="35" t="str">
        <f>IF('DQE marché-cadre'!$D626="","",'DQE marché-cadre'!$D626)</f>
        <v/>
      </c>
      <c r="AQ623" s="35" t="str">
        <f>IF('DQE marché-cadre'!$E626="","",'DQE marché-cadre'!$E626)</f>
        <v/>
      </c>
      <c r="AR623" s="77" t="str">
        <f>DQE!$F626</f>
        <v/>
      </c>
      <c r="AS623" s="77" t="str">
        <f>BPDE!$G626</f>
        <v/>
      </c>
      <c r="AT623" s="35" t="str">
        <f t="shared" si="28"/>
        <v/>
      </c>
    </row>
    <row r="624">
      <c r="A624" s="35" t="str">
        <f>IF(BPU!$A627="","",BPU!$A627)</f>
        <v/>
      </c>
      <c r="B624" s="44" t="str">
        <f>IF(BPU!$B627="","",BPU!$B627)</f>
        <v/>
      </c>
      <c r="C624" s="35" t="str">
        <f>IF(BPU!$C627="","",BPU!$C627)</f>
        <v/>
      </c>
      <c r="D624" s="44" t="str">
        <f>IF(DQE!$D627="","",DQE!$D627)</f>
        <v/>
      </c>
      <c r="E624" s="37" t="str">
        <f>IF(BPU!$D627="","",BPU!$D627)</f>
        <v/>
      </c>
      <c r="F624" s="35" t="str">
        <f t="shared" si="0"/>
        <v/>
      </c>
      <c r="G624" s="44" t="str">
        <f t="shared" si="1"/>
        <v/>
      </c>
      <c r="H624" s="36" t="n"/>
      <c r="I624" s="23" t="n"/>
      <c r="J624" s="36" t="n"/>
      <c r="K624" s="36" t="n"/>
      <c r="L624" s="44" t="str">
        <f t="shared" si="2"/>
        <v/>
      </c>
      <c r="M624" s="35" t="str">
        <f t="shared" si="3"/>
        <v/>
      </c>
      <c r="N624" s="35" t="str">
        <f t="shared" si="4"/>
        <v/>
      </c>
      <c r="O624" s="35" t="str">
        <f t="shared" si="5"/>
        <v/>
      </c>
      <c r="P624" s="35" t="str">
        <f t="shared" si="6"/>
        <v/>
      </c>
      <c r="Q624" s="35" t="str">
        <f t="shared" si="7"/>
        <v/>
      </c>
      <c r="R624" s="35" t="str">
        <f t="shared" si="8"/>
        <v/>
      </c>
      <c r="S624" s="35" t="str">
        <f t="shared" si="9"/>
        <v/>
      </c>
      <c r="T624" s="35" t="str">
        <f t="shared" si="10"/>
        <v/>
      </c>
      <c r="U624" s="35" t="str">
        <f t="shared" si="11"/>
        <v/>
      </c>
      <c r="V624" s="35" t="str">
        <f t="shared" si="12"/>
        <v/>
      </c>
      <c r="W624" s="77" t="str">
        <f t="shared" si="13"/>
        <v/>
      </c>
      <c r="X624" s="35" t="str">
        <f t="shared" si="14"/>
        <v/>
      </c>
      <c r="Y624" s="35" t="str">
        <f t="shared" si="15"/>
        <v/>
      </c>
      <c r="Z624" s="35" t="str">
        <f t="shared" si="16"/>
        <v/>
      </c>
      <c r="AA624" s="35" t="str">
        <f t="shared" si="17"/>
        <v/>
      </c>
      <c r="AB624" s="77">
        <f t="shared" si="29"/>
        <v>6336</v>
      </c>
      <c r="AC624" s="77">
        <f t="shared" si="30"/>
        <v>0</v>
      </c>
      <c r="AD624" s="77">
        <f t="shared" si="31"/>
        <v>0</v>
      </c>
      <c r="AE624" s="78" t="str">
        <f t="shared" si="18"/>
        <v/>
      </c>
      <c r="AF624" s="35" t="str">
        <f t="shared" si="19"/>
        <v/>
      </c>
      <c r="AG624" s="77" t="str">
        <f t="shared" si="20"/>
        <v/>
      </c>
      <c r="AH624" s="77" t="str">
        <f t="shared" si="21"/>
        <v/>
      </c>
      <c r="AI624" s="35">
        <f t="shared" si="22"/>
        <v>0</v>
      </c>
      <c r="AJ624" s="35">
        <f t="shared" si="23"/>
        <v>0</v>
      </c>
      <c r="AK624" s="35">
        <f t="shared" si="24"/>
        <v>0</v>
      </c>
      <c r="AL624" s="35">
        <f t="shared" si="25"/>
        <v>0</v>
      </c>
      <c r="AM624" s="35" t="n"/>
      <c r="AN624" s="44" t="str">
        <f t="shared" si="26"/>
        <v/>
      </c>
      <c r="AO624" s="44" t="str">
        <f t="shared" si="27"/>
        <v/>
      </c>
      <c r="AP624" s="35" t="str">
        <f>IF('DQE marché-cadre'!$D627="","",'DQE marché-cadre'!$D627)</f>
        <v/>
      </c>
      <c r="AQ624" s="35" t="str">
        <f>IF('DQE marché-cadre'!$E627="","",'DQE marché-cadre'!$E627)</f>
        <v/>
      </c>
      <c r="AR624" s="77" t="str">
        <f>DQE!$F627</f>
        <v/>
      </c>
      <c r="AS624" s="77" t="str">
        <f>BPDE!$G627</f>
        <v/>
      </c>
      <c r="AT624" s="35" t="str">
        <f t="shared" si="28"/>
        <v/>
      </c>
    </row>
    <row r="625">
      <c r="A625" s="35" t="str">
        <f>IF(BPU!$A628="","",BPU!$A628)</f>
        <v/>
      </c>
      <c r="B625" s="44" t="str">
        <f>IF(BPU!$B628="","",BPU!$B628)</f>
        <v/>
      </c>
      <c r="C625" s="35" t="str">
        <f>IF(BPU!$C628="","",BPU!$C628)</f>
        <v/>
      </c>
      <c r="D625" s="44" t="str">
        <f>IF(DQE!$D628="","",DQE!$D628)</f>
        <v/>
      </c>
      <c r="E625" s="37" t="str">
        <f>IF(BPU!$D628="","",BPU!$D628)</f>
        <v/>
      </c>
      <c r="F625" s="35" t="str">
        <f t="shared" si="0"/>
        <v/>
      </c>
      <c r="G625" s="44" t="str">
        <f t="shared" si="1"/>
        <v/>
      </c>
      <c r="H625" s="36" t="n"/>
      <c r="I625" s="23" t="n"/>
      <c r="J625" s="36" t="n"/>
      <c r="K625" s="36" t="n"/>
      <c r="L625" s="44" t="str">
        <f t="shared" si="2"/>
        <v/>
      </c>
      <c r="M625" s="35" t="str">
        <f t="shared" si="3"/>
        <v/>
      </c>
      <c r="N625" s="35" t="str">
        <f t="shared" si="4"/>
        <v/>
      </c>
      <c r="O625" s="35" t="str">
        <f t="shared" si="5"/>
        <v/>
      </c>
      <c r="P625" s="35" t="str">
        <f t="shared" si="6"/>
        <v/>
      </c>
      <c r="Q625" s="35" t="str">
        <f t="shared" si="7"/>
        <v/>
      </c>
      <c r="R625" s="35" t="str">
        <f t="shared" si="8"/>
        <v/>
      </c>
      <c r="S625" s="35" t="str">
        <f t="shared" si="9"/>
        <v/>
      </c>
      <c r="T625" s="35" t="str">
        <f t="shared" si="10"/>
        <v/>
      </c>
      <c r="U625" s="35" t="str">
        <f t="shared" si="11"/>
        <v/>
      </c>
      <c r="V625" s="35" t="str">
        <f t="shared" si="12"/>
        <v/>
      </c>
      <c r="W625" s="77" t="str">
        <f t="shared" si="13"/>
        <v/>
      </c>
      <c r="X625" s="35" t="str">
        <f t="shared" si="14"/>
        <v/>
      </c>
      <c r="Y625" s="35" t="str">
        <f t="shared" si="15"/>
        <v/>
      </c>
      <c r="Z625" s="35" t="str">
        <f t="shared" si="16"/>
        <v/>
      </c>
      <c r="AA625" s="35" t="str">
        <f t="shared" si="17"/>
        <v/>
      </c>
      <c r="AB625" s="77">
        <f t="shared" si="29"/>
        <v>6336</v>
      </c>
      <c r="AC625" s="77">
        <f t="shared" si="30"/>
        <v>0</v>
      </c>
      <c r="AD625" s="77">
        <f t="shared" si="31"/>
        <v>0</v>
      </c>
      <c r="AE625" s="78" t="str">
        <f t="shared" si="18"/>
        <v/>
      </c>
      <c r="AF625" s="35" t="str">
        <f t="shared" si="19"/>
        <v/>
      </c>
      <c r="AG625" s="77" t="str">
        <f t="shared" si="20"/>
        <v/>
      </c>
      <c r="AH625" s="77" t="str">
        <f t="shared" si="21"/>
        <v/>
      </c>
      <c r="AI625" s="35">
        <f t="shared" si="22"/>
        <v>0</v>
      </c>
      <c r="AJ625" s="35">
        <f t="shared" si="23"/>
        <v>0</v>
      </c>
      <c r="AK625" s="35">
        <f t="shared" si="24"/>
        <v>0</v>
      </c>
      <c r="AL625" s="35">
        <f t="shared" si="25"/>
        <v>0</v>
      </c>
      <c r="AM625" s="35" t="n"/>
      <c r="AN625" s="44" t="str">
        <f t="shared" si="26"/>
        <v/>
      </c>
      <c r="AO625" s="44" t="str">
        <f t="shared" si="27"/>
        <v/>
      </c>
      <c r="AP625" s="35" t="str">
        <f>IF('DQE marché-cadre'!$D628="","",'DQE marché-cadre'!$D628)</f>
        <v/>
      </c>
      <c r="AQ625" s="35" t="str">
        <f>IF('DQE marché-cadre'!$E628="","",'DQE marché-cadre'!$E628)</f>
        <v/>
      </c>
      <c r="AR625" s="77" t="str">
        <f>DQE!$F628</f>
        <v/>
      </c>
      <c r="AS625" s="77" t="str">
        <f>BPDE!$G628</f>
        <v/>
      </c>
      <c r="AT625" s="35" t="str">
        <f t="shared" si="28"/>
        <v/>
      </c>
    </row>
    <row r="626">
      <c r="A626" s="35" t="str">
        <f>IF(BPU!$A629="","",BPU!$A629)</f>
        <v/>
      </c>
      <c r="B626" s="44" t="str">
        <f>IF(BPU!$B629="","",BPU!$B629)</f>
        <v/>
      </c>
      <c r="C626" s="35" t="str">
        <f>IF(BPU!$C629="","",BPU!$C629)</f>
        <v/>
      </c>
      <c r="D626" s="44" t="str">
        <f>IF(DQE!$D629="","",DQE!$D629)</f>
        <v/>
      </c>
      <c r="E626" s="37" t="str">
        <f>IF(BPU!$D629="","",BPU!$D629)</f>
        <v/>
      </c>
      <c r="F626" s="35" t="str">
        <f t="shared" si="0"/>
        <v/>
      </c>
      <c r="G626" s="44" t="str">
        <f t="shared" si="1"/>
        <v/>
      </c>
      <c r="H626" s="36" t="n"/>
      <c r="I626" s="23" t="n"/>
      <c r="J626" s="36" t="n"/>
      <c r="K626" s="36" t="n"/>
      <c r="L626" s="44" t="str">
        <f t="shared" si="2"/>
        <v/>
      </c>
      <c r="M626" s="35" t="str">
        <f t="shared" si="3"/>
        <v/>
      </c>
      <c r="N626" s="35" t="str">
        <f t="shared" si="4"/>
        <v/>
      </c>
      <c r="O626" s="35" t="str">
        <f t="shared" si="5"/>
        <v/>
      </c>
      <c r="P626" s="35" t="str">
        <f t="shared" si="6"/>
        <v/>
      </c>
      <c r="Q626" s="35" t="str">
        <f t="shared" si="7"/>
        <v/>
      </c>
      <c r="R626" s="35" t="str">
        <f t="shared" si="8"/>
        <v/>
      </c>
      <c r="S626" s="35" t="str">
        <f t="shared" si="9"/>
        <v/>
      </c>
      <c r="T626" s="35" t="str">
        <f t="shared" si="10"/>
        <v/>
      </c>
      <c r="U626" s="35" t="str">
        <f t="shared" si="11"/>
        <v/>
      </c>
      <c r="V626" s="35" t="str">
        <f t="shared" si="12"/>
        <v/>
      </c>
      <c r="W626" s="77" t="str">
        <f t="shared" si="13"/>
        <v/>
      </c>
      <c r="X626" s="35" t="str">
        <f t="shared" si="14"/>
        <v/>
      </c>
      <c r="Y626" s="35" t="str">
        <f t="shared" si="15"/>
        <v/>
      </c>
      <c r="Z626" s="35" t="str">
        <f t="shared" si="16"/>
        <v/>
      </c>
      <c r="AA626" s="35" t="str">
        <f t="shared" si="17"/>
        <v/>
      </c>
      <c r="AB626" s="77">
        <f t="shared" si="29"/>
        <v>6336</v>
      </c>
      <c r="AC626" s="77">
        <f t="shared" si="30"/>
        <v>0</v>
      </c>
      <c r="AD626" s="77">
        <f t="shared" si="31"/>
        <v>0</v>
      </c>
      <c r="AE626" s="78" t="str">
        <f t="shared" si="18"/>
        <v/>
      </c>
      <c r="AF626" s="35" t="str">
        <f t="shared" si="19"/>
        <v/>
      </c>
      <c r="AG626" s="77" t="str">
        <f t="shared" si="20"/>
        <v/>
      </c>
      <c r="AH626" s="77" t="str">
        <f t="shared" si="21"/>
        <v/>
      </c>
      <c r="AI626" s="35">
        <f t="shared" si="22"/>
        <v>0</v>
      </c>
      <c r="AJ626" s="35">
        <f t="shared" si="23"/>
        <v>0</v>
      </c>
      <c r="AK626" s="35">
        <f t="shared" si="24"/>
        <v>0</v>
      </c>
      <c r="AL626" s="35">
        <f t="shared" si="25"/>
        <v>0</v>
      </c>
      <c r="AM626" s="35" t="n"/>
      <c r="AN626" s="44" t="str">
        <f t="shared" si="26"/>
        <v/>
      </c>
      <c r="AO626" s="44" t="str">
        <f t="shared" si="27"/>
        <v/>
      </c>
      <c r="AP626" s="35" t="str">
        <f>IF('DQE marché-cadre'!$D629="","",'DQE marché-cadre'!$D629)</f>
        <v/>
      </c>
      <c r="AQ626" s="35" t="str">
        <f>IF('DQE marché-cadre'!$E629="","",'DQE marché-cadre'!$E629)</f>
        <v/>
      </c>
      <c r="AR626" s="77" t="str">
        <f>DQE!$F629</f>
        <v/>
      </c>
      <c r="AS626" s="77" t="str">
        <f>BPDE!$G629</f>
        <v/>
      </c>
      <c r="AT626" s="35" t="str">
        <f t="shared" si="28"/>
        <v/>
      </c>
    </row>
    <row r="627">
      <c r="A627" s="35" t="str">
        <f>IF(BPU!$A630="","",BPU!$A630)</f>
        <v/>
      </c>
      <c r="B627" s="44" t="str">
        <f>IF(BPU!$B630="","",BPU!$B630)</f>
        <v/>
      </c>
      <c r="C627" s="35" t="str">
        <f>IF(BPU!$C630="","",BPU!$C630)</f>
        <v/>
      </c>
      <c r="D627" s="44" t="str">
        <f>IF(DQE!$D630="","",DQE!$D630)</f>
        <v/>
      </c>
      <c r="E627" s="37" t="str">
        <f>IF(BPU!$D630="","",BPU!$D630)</f>
        <v/>
      </c>
      <c r="F627" s="35" t="str">
        <f t="shared" si="0"/>
        <v/>
      </c>
      <c r="G627" s="44" t="str">
        <f t="shared" si="1"/>
        <v/>
      </c>
      <c r="H627" s="36" t="n"/>
      <c r="I627" s="23" t="n"/>
      <c r="J627" s="36" t="n"/>
      <c r="K627" s="36" t="n"/>
      <c r="L627" s="44" t="str">
        <f t="shared" si="2"/>
        <v/>
      </c>
      <c r="M627" s="35" t="str">
        <f t="shared" si="3"/>
        <v/>
      </c>
      <c r="N627" s="35" t="str">
        <f t="shared" si="4"/>
        <v/>
      </c>
      <c r="O627" s="35" t="str">
        <f t="shared" si="5"/>
        <v/>
      </c>
      <c r="P627" s="35" t="str">
        <f t="shared" si="6"/>
        <v/>
      </c>
      <c r="Q627" s="35" t="str">
        <f t="shared" si="7"/>
        <v/>
      </c>
      <c r="R627" s="35" t="str">
        <f t="shared" si="8"/>
        <v/>
      </c>
      <c r="S627" s="35" t="str">
        <f t="shared" si="9"/>
        <v/>
      </c>
      <c r="T627" s="35" t="str">
        <f t="shared" si="10"/>
        <v/>
      </c>
      <c r="U627" s="35" t="str">
        <f t="shared" si="11"/>
        <v/>
      </c>
      <c r="V627" s="35" t="str">
        <f t="shared" si="12"/>
        <v/>
      </c>
      <c r="W627" s="77" t="str">
        <f t="shared" si="13"/>
        <v/>
      </c>
      <c r="X627" s="35" t="str">
        <f t="shared" si="14"/>
        <v/>
      </c>
      <c r="Y627" s="35" t="str">
        <f t="shared" si="15"/>
        <v/>
      </c>
      <c r="Z627" s="35" t="str">
        <f t="shared" si="16"/>
        <v/>
      </c>
      <c r="AA627" s="35" t="str">
        <f t="shared" si="17"/>
        <v/>
      </c>
      <c r="AB627" s="77">
        <f t="shared" si="29"/>
        <v>6336</v>
      </c>
      <c r="AC627" s="77">
        <f t="shared" si="30"/>
        <v>0</v>
      </c>
      <c r="AD627" s="77">
        <f t="shared" si="31"/>
        <v>0</v>
      </c>
      <c r="AE627" s="78" t="str">
        <f t="shared" si="18"/>
        <v/>
      </c>
      <c r="AF627" s="35" t="str">
        <f t="shared" si="19"/>
        <v/>
      </c>
      <c r="AG627" s="77" t="str">
        <f t="shared" si="20"/>
        <v/>
      </c>
      <c r="AH627" s="77" t="str">
        <f t="shared" si="21"/>
        <v/>
      </c>
      <c r="AI627" s="35">
        <f t="shared" si="22"/>
        <v>0</v>
      </c>
      <c r="AJ627" s="35">
        <f t="shared" si="23"/>
        <v>0</v>
      </c>
      <c r="AK627" s="35">
        <f t="shared" si="24"/>
        <v>0</v>
      </c>
      <c r="AL627" s="35">
        <f t="shared" si="25"/>
        <v>0</v>
      </c>
      <c r="AM627" s="35" t="n"/>
      <c r="AN627" s="44" t="str">
        <f t="shared" si="26"/>
        <v/>
      </c>
      <c r="AO627" s="44" t="str">
        <f t="shared" si="27"/>
        <v/>
      </c>
      <c r="AP627" s="35" t="str">
        <f>IF('DQE marché-cadre'!$D630="","",'DQE marché-cadre'!$D630)</f>
        <v/>
      </c>
      <c r="AQ627" s="35" t="str">
        <f>IF('DQE marché-cadre'!$E630="","",'DQE marché-cadre'!$E630)</f>
        <v/>
      </c>
      <c r="AR627" s="77" t="str">
        <f>DQE!$F630</f>
        <v/>
      </c>
      <c r="AS627" s="77" t="str">
        <f>BPDE!$G630</f>
        <v/>
      </c>
      <c r="AT627" s="35" t="str">
        <f t="shared" si="28"/>
        <v/>
      </c>
    </row>
    <row r="628">
      <c r="A628" s="35" t="str">
        <f>IF(BPU!$A631="","",BPU!$A631)</f>
        <v/>
      </c>
      <c r="B628" s="44" t="str">
        <f>IF(BPU!$B631="","",BPU!$B631)</f>
        <v/>
      </c>
      <c r="C628" s="35" t="str">
        <f>IF(BPU!$C631="","",BPU!$C631)</f>
        <v/>
      </c>
      <c r="D628" s="44" t="str">
        <f>IF(DQE!$D631="","",DQE!$D631)</f>
        <v/>
      </c>
      <c r="E628" s="37" t="str">
        <f>IF(BPU!$D631="","",BPU!$D631)</f>
        <v/>
      </c>
      <c r="F628" s="35" t="str">
        <f t="shared" si="0"/>
        <v/>
      </c>
      <c r="G628" s="44" t="str">
        <f t="shared" si="1"/>
        <v/>
      </c>
      <c r="H628" s="36" t="n"/>
      <c r="I628" s="23" t="n"/>
      <c r="J628" s="36" t="n"/>
      <c r="K628" s="36" t="n"/>
      <c r="L628" s="44" t="str">
        <f t="shared" si="2"/>
        <v/>
      </c>
      <c r="M628" s="35" t="str">
        <f t="shared" si="3"/>
        <v/>
      </c>
      <c r="N628" s="35" t="str">
        <f t="shared" si="4"/>
        <v/>
      </c>
      <c r="O628" s="35" t="str">
        <f t="shared" si="5"/>
        <v/>
      </c>
      <c r="P628" s="35" t="str">
        <f t="shared" si="6"/>
        <v/>
      </c>
      <c r="Q628" s="35" t="str">
        <f t="shared" si="7"/>
        <v/>
      </c>
      <c r="R628" s="35" t="str">
        <f t="shared" si="8"/>
        <v/>
      </c>
      <c r="S628" s="35" t="str">
        <f t="shared" si="9"/>
        <v/>
      </c>
      <c r="T628" s="35" t="str">
        <f t="shared" si="10"/>
        <v/>
      </c>
      <c r="U628" s="35" t="str">
        <f t="shared" si="11"/>
        <v/>
      </c>
      <c r="V628" s="35" t="str">
        <f t="shared" si="12"/>
        <v/>
      </c>
      <c r="W628" s="77" t="str">
        <f t="shared" si="13"/>
        <v/>
      </c>
      <c r="X628" s="35" t="str">
        <f t="shared" si="14"/>
        <v/>
      </c>
      <c r="Y628" s="35" t="str">
        <f t="shared" si="15"/>
        <v/>
      </c>
      <c r="Z628" s="35" t="str">
        <f t="shared" si="16"/>
        <v/>
      </c>
      <c r="AA628" s="35" t="str">
        <f t="shared" si="17"/>
        <v/>
      </c>
      <c r="AB628" s="77">
        <f t="shared" si="29"/>
        <v>6336</v>
      </c>
      <c r="AC628" s="77">
        <f t="shared" si="30"/>
        <v>0</v>
      </c>
      <c r="AD628" s="77">
        <f t="shared" si="31"/>
        <v>0</v>
      </c>
      <c r="AE628" s="78" t="str">
        <f t="shared" si="18"/>
        <v/>
      </c>
      <c r="AF628" s="35" t="str">
        <f t="shared" si="19"/>
        <v/>
      </c>
      <c r="AG628" s="77" t="str">
        <f t="shared" si="20"/>
        <v/>
      </c>
      <c r="AH628" s="77" t="str">
        <f t="shared" si="21"/>
        <v/>
      </c>
      <c r="AI628" s="35">
        <f t="shared" si="22"/>
        <v>0</v>
      </c>
      <c r="AJ628" s="35">
        <f t="shared" si="23"/>
        <v>0</v>
      </c>
      <c r="AK628" s="35">
        <f t="shared" si="24"/>
        <v>0</v>
      </c>
      <c r="AL628" s="35">
        <f t="shared" si="25"/>
        <v>0</v>
      </c>
      <c r="AM628" s="35" t="n"/>
      <c r="AN628" s="44" t="str">
        <f t="shared" si="26"/>
        <v/>
      </c>
      <c r="AO628" s="44" t="str">
        <f t="shared" si="27"/>
        <v/>
      </c>
      <c r="AP628" s="35" t="str">
        <f>IF('DQE marché-cadre'!$D631="","",'DQE marché-cadre'!$D631)</f>
        <v/>
      </c>
      <c r="AQ628" s="35" t="str">
        <f>IF('DQE marché-cadre'!$E631="","",'DQE marché-cadre'!$E631)</f>
        <v/>
      </c>
      <c r="AR628" s="77" t="str">
        <f>DQE!$F631</f>
        <v/>
      </c>
      <c r="AS628" s="77" t="str">
        <f>BPDE!$G631</f>
        <v/>
      </c>
      <c r="AT628" s="35" t="str">
        <f t="shared" si="28"/>
        <v/>
      </c>
    </row>
    <row r="629">
      <c r="A629" s="35" t="str">
        <f>IF(BPU!$A632="","",BPU!$A632)</f>
        <v/>
      </c>
      <c r="B629" s="44" t="str">
        <f>IF(BPU!$B632="","",BPU!$B632)</f>
        <v/>
      </c>
      <c r="C629" s="35" t="str">
        <f>IF(BPU!$C632="","",BPU!$C632)</f>
        <v/>
      </c>
      <c r="D629" s="44" t="str">
        <f>IF(DQE!$D632="","",DQE!$D632)</f>
        <v/>
      </c>
      <c r="E629" s="37" t="str">
        <f>IF(BPU!$D632="","",BPU!$D632)</f>
        <v/>
      </c>
      <c r="F629" s="35" t="str">
        <f t="shared" si="0"/>
        <v/>
      </c>
      <c r="G629" s="44" t="str">
        <f t="shared" si="1"/>
        <v/>
      </c>
      <c r="H629" s="36" t="n"/>
      <c r="I629" s="23" t="n"/>
      <c r="J629" s="36" t="n"/>
      <c r="K629" s="36" t="n"/>
      <c r="L629" s="44" t="str">
        <f t="shared" si="2"/>
        <v/>
      </c>
      <c r="M629" s="35" t="str">
        <f t="shared" si="3"/>
        <v/>
      </c>
      <c r="N629" s="35" t="str">
        <f t="shared" si="4"/>
        <v/>
      </c>
      <c r="O629" s="35" t="str">
        <f t="shared" si="5"/>
        <v/>
      </c>
      <c r="P629" s="35" t="str">
        <f t="shared" si="6"/>
        <v/>
      </c>
      <c r="Q629" s="35" t="str">
        <f t="shared" si="7"/>
        <v/>
      </c>
      <c r="R629" s="35" t="str">
        <f t="shared" si="8"/>
        <v/>
      </c>
      <c r="S629" s="35" t="str">
        <f t="shared" si="9"/>
        <v/>
      </c>
      <c r="T629" s="35" t="str">
        <f t="shared" si="10"/>
        <v/>
      </c>
      <c r="U629" s="35" t="str">
        <f t="shared" si="11"/>
        <v/>
      </c>
      <c r="V629" s="35" t="str">
        <f t="shared" si="12"/>
        <v/>
      </c>
      <c r="W629" s="77" t="str">
        <f t="shared" si="13"/>
        <v/>
      </c>
      <c r="X629" s="35" t="str">
        <f t="shared" si="14"/>
        <v/>
      </c>
      <c r="Y629" s="35" t="str">
        <f t="shared" si="15"/>
        <v/>
      </c>
      <c r="Z629" s="35" t="str">
        <f t="shared" si="16"/>
        <v/>
      </c>
      <c r="AA629" s="35" t="str">
        <f t="shared" si="17"/>
        <v/>
      </c>
      <c r="AB629" s="77">
        <f t="shared" si="29"/>
        <v>6336</v>
      </c>
      <c r="AC629" s="77">
        <f t="shared" si="30"/>
        <v>0</v>
      </c>
      <c r="AD629" s="77">
        <f t="shared" si="31"/>
        <v>0</v>
      </c>
      <c r="AE629" s="78" t="str">
        <f t="shared" si="18"/>
        <v/>
      </c>
      <c r="AF629" s="35" t="str">
        <f t="shared" si="19"/>
        <v/>
      </c>
      <c r="AG629" s="77" t="str">
        <f t="shared" si="20"/>
        <v/>
      </c>
      <c r="AH629" s="77" t="str">
        <f t="shared" si="21"/>
        <v/>
      </c>
      <c r="AI629" s="35">
        <f t="shared" si="22"/>
        <v>0</v>
      </c>
      <c r="AJ629" s="35">
        <f t="shared" si="23"/>
        <v>0</v>
      </c>
      <c r="AK629" s="35">
        <f t="shared" si="24"/>
        <v>0</v>
      </c>
      <c r="AL629" s="35">
        <f t="shared" si="25"/>
        <v>0</v>
      </c>
      <c r="AM629" s="35" t="n"/>
      <c r="AN629" s="44" t="str">
        <f t="shared" si="26"/>
        <v/>
      </c>
      <c r="AO629" s="44" t="str">
        <f t="shared" si="27"/>
        <v/>
      </c>
      <c r="AP629" s="35" t="str">
        <f>IF('DQE marché-cadre'!$D632="","",'DQE marché-cadre'!$D632)</f>
        <v/>
      </c>
      <c r="AQ629" s="35" t="str">
        <f>IF('DQE marché-cadre'!$E632="","",'DQE marché-cadre'!$E632)</f>
        <v/>
      </c>
      <c r="AR629" s="77" t="str">
        <f>DQE!$F632</f>
        <v/>
      </c>
      <c r="AS629" s="77" t="str">
        <f>BPDE!$G632</f>
        <v/>
      </c>
      <c r="AT629" s="35" t="str">
        <f t="shared" si="28"/>
        <v/>
      </c>
    </row>
    <row r="630">
      <c r="A630" s="35" t="str">
        <f>IF(BPU!$A633="","",BPU!$A633)</f>
        <v/>
      </c>
      <c r="B630" s="44" t="str">
        <f>IF(BPU!$B633="","",BPU!$B633)</f>
        <v/>
      </c>
      <c r="C630" s="35" t="str">
        <f>IF(BPU!$C633="","",BPU!$C633)</f>
        <v/>
      </c>
      <c r="D630" s="44" t="str">
        <f>IF(DQE!$D633="","",DQE!$D633)</f>
        <v/>
      </c>
      <c r="E630" s="37" t="str">
        <f>IF(BPU!$D633="","",BPU!$D633)</f>
        <v/>
      </c>
      <c r="F630" s="35" t="str">
        <f t="shared" si="0"/>
        <v/>
      </c>
      <c r="G630" s="44" t="str">
        <f t="shared" si="1"/>
        <v/>
      </c>
      <c r="H630" s="36" t="n"/>
      <c r="I630" s="23" t="n"/>
      <c r="J630" s="36" t="n"/>
      <c r="K630" s="36" t="n"/>
      <c r="L630" s="44" t="str">
        <f t="shared" si="2"/>
        <v/>
      </c>
      <c r="M630" s="35" t="str">
        <f t="shared" si="3"/>
        <v/>
      </c>
      <c r="N630" s="35" t="str">
        <f t="shared" si="4"/>
        <v/>
      </c>
      <c r="O630" s="35" t="str">
        <f t="shared" si="5"/>
        <v/>
      </c>
      <c r="P630" s="35" t="str">
        <f t="shared" si="6"/>
        <v/>
      </c>
      <c r="Q630" s="35" t="str">
        <f t="shared" si="7"/>
        <v/>
      </c>
      <c r="R630" s="35" t="str">
        <f t="shared" si="8"/>
        <v/>
      </c>
      <c r="S630" s="35" t="str">
        <f t="shared" si="9"/>
        <v/>
      </c>
      <c r="T630" s="35" t="str">
        <f t="shared" si="10"/>
        <v/>
      </c>
      <c r="U630" s="35" t="str">
        <f t="shared" si="11"/>
        <v/>
      </c>
      <c r="V630" s="35" t="str">
        <f t="shared" si="12"/>
        <v/>
      </c>
      <c r="W630" s="77" t="str">
        <f t="shared" si="13"/>
        <v/>
      </c>
      <c r="X630" s="35" t="str">
        <f t="shared" si="14"/>
        <v/>
      </c>
      <c r="Y630" s="35" t="str">
        <f t="shared" si="15"/>
        <v/>
      </c>
      <c r="Z630" s="35" t="str">
        <f t="shared" si="16"/>
        <v/>
      </c>
      <c r="AA630" s="35" t="str">
        <f t="shared" si="17"/>
        <v/>
      </c>
      <c r="AB630" s="77">
        <f t="shared" si="29"/>
        <v>6336</v>
      </c>
      <c r="AC630" s="77">
        <f t="shared" si="30"/>
        <v>0</v>
      </c>
      <c r="AD630" s="77">
        <f t="shared" si="31"/>
        <v>0</v>
      </c>
      <c r="AE630" s="78" t="str">
        <f t="shared" si="18"/>
        <v/>
      </c>
      <c r="AF630" s="35" t="str">
        <f t="shared" si="19"/>
        <v/>
      </c>
      <c r="AG630" s="77" t="str">
        <f t="shared" si="20"/>
        <v/>
      </c>
      <c r="AH630" s="77" t="str">
        <f t="shared" si="21"/>
        <v/>
      </c>
      <c r="AI630" s="35">
        <f t="shared" si="22"/>
        <v>0</v>
      </c>
      <c r="AJ630" s="35">
        <f t="shared" si="23"/>
        <v>0</v>
      </c>
      <c r="AK630" s="35">
        <f t="shared" si="24"/>
        <v>0</v>
      </c>
      <c r="AL630" s="35">
        <f t="shared" si="25"/>
        <v>0</v>
      </c>
      <c r="AM630" s="35" t="n"/>
      <c r="AN630" s="44" t="str">
        <f t="shared" si="26"/>
        <v/>
      </c>
      <c r="AO630" s="44" t="str">
        <f t="shared" si="27"/>
        <v/>
      </c>
      <c r="AP630" s="35" t="str">
        <f>IF('DQE marché-cadre'!$D633="","",'DQE marché-cadre'!$D633)</f>
        <v/>
      </c>
      <c r="AQ630" s="35" t="str">
        <f>IF('DQE marché-cadre'!$E633="","",'DQE marché-cadre'!$E633)</f>
        <v/>
      </c>
      <c r="AR630" s="77" t="str">
        <f>DQE!$F633</f>
        <v/>
      </c>
      <c r="AS630" s="77" t="str">
        <f>BPDE!$G633</f>
        <v/>
      </c>
      <c r="AT630" s="35" t="str">
        <f t="shared" si="28"/>
        <v/>
      </c>
    </row>
    <row r="631">
      <c r="A631" s="35" t="str">
        <f>IF(BPU!$A634="","",BPU!$A634)</f>
        <v/>
      </c>
      <c r="B631" s="44" t="str">
        <f>IF(BPU!$B634="","",BPU!$B634)</f>
        <v/>
      </c>
      <c r="C631" s="35" t="str">
        <f>IF(BPU!$C634="","",BPU!$C634)</f>
        <v/>
      </c>
      <c r="D631" s="44" t="str">
        <f>IF(DQE!$D634="","",DQE!$D634)</f>
        <v/>
      </c>
      <c r="E631" s="37" t="str">
        <f>IF(BPU!$D634="","",BPU!$D634)</f>
        <v/>
      </c>
      <c r="F631" s="35" t="str">
        <f t="shared" si="0"/>
        <v/>
      </c>
      <c r="G631" s="44" t="str">
        <f t="shared" si="1"/>
        <v/>
      </c>
      <c r="H631" s="36" t="n"/>
      <c r="I631" s="23" t="n"/>
      <c r="J631" s="36" t="n"/>
      <c r="K631" s="36" t="n"/>
      <c r="L631" s="44" t="str">
        <f t="shared" si="2"/>
        <v/>
      </c>
      <c r="M631" s="35" t="str">
        <f t="shared" si="3"/>
        <v/>
      </c>
      <c r="N631" s="35" t="str">
        <f t="shared" si="4"/>
        <v/>
      </c>
      <c r="O631" s="35" t="str">
        <f t="shared" si="5"/>
        <v/>
      </c>
      <c r="P631" s="35" t="str">
        <f t="shared" si="6"/>
        <v/>
      </c>
      <c r="Q631" s="35" t="str">
        <f t="shared" si="7"/>
        <v/>
      </c>
      <c r="R631" s="35" t="str">
        <f t="shared" si="8"/>
        <v/>
      </c>
      <c r="S631" s="35" t="str">
        <f t="shared" si="9"/>
        <v/>
      </c>
      <c r="T631" s="35" t="str">
        <f t="shared" si="10"/>
        <v/>
      </c>
      <c r="U631" s="35" t="str">
        <f t="shared" si="11"/>
        <v/>
      </c>
      <c r="V631" s="35" t="str">
        <f t="shared" si="12"/>
        <v/>
      </c>
      <c r="W631" s="77" t="str">
        <f t="shared" si="13"/>
        <v/>
      </c>
      <c r="X631" s="35" t="str">
        <f t="shared" si="14"/>
        <v/>
      </c>
      <c r="Y631" s="35" t="str">
        <f t="shared" si="15"/>
        <v/>
      </c>
      <c r="Z631" s="35" t="str">
        <f t="shared" si="16"/>
        <v/>
      </c>
      <c r="AA631" s="35" t="str">
        <f t="shared" si="17"/>
        <v/>
      </c>
      <c r="AB631" s="77">
        <f t="shared" si="29"/>
        <v>6336</v>
      </c>
      <c r="AC631" s="77">
        <f t="shared" si="30"/>
        <v>0</v>
      </c>
      <c r="AD631" s="77">
        <f t="shared" si="31"/>
        <v>0</v>
      </c>
      <c r="AE631" s="78" t="str">
        <f t="shared" si="18"/>
        <v/>
      </c>
      <c r="AF631" s="35" t="str">
        <f t="shared" si="19"/>
        <v/>
      </c>
      <c r="AG631" s="77" t="str">
        <f t="shared" si="20"/>
        <v/>
      </c>
      <c r="AH631" s="77" t="str">
        <f t="shared" si="21"/>
        <v/>
      </c>
      <c r="AI631" s="35">
        <f t="shared" si="22"/>
        <v>0</v>
      </c>
      <c r="AJ631" s="35">
        <f t="shared" si="23"/>
        <v>0</v>
      </c>
      <c r="AK631" s="35">
        <f t="shared" si="24"/>
        <v>0</v>
      </c>
      <c r="AL631" s="35">
        <f t="shared" si="25"/>
        <v>0</v>
      </c>
      <c r="AM631" s="35" t="n"/>
      <c r="AN631" s="44" t="str">
        <f t="shared" si="26"/>
        <v/>
      </c>
      <c r="AO631" s="44" t="str">
        <f t="shared" si="27"/>
        <v/>
      </c>
      <c r="AP631" s="35" t="str">
        <f>IF('DQE marché-cadre'!$D634="","",'DQE marché-cadre'!$D634)</f>
        <v/>
      </c>
      <c r="AQ631" s="35" t="str">
        <f>IF('DQE marché-cadre'!$E634="","",'DQE marché-cadre'!$E634)</f>
        <v/>
      </c>
      <c r="AR631" s="77" t="str">
        <f>DQE!$F634</f>
        <v/>
      </c>
      <c r="AS631" s="77" t="str">
        <f>BPDE!$G634</f>
        <v/>
      </c>
      <c r="AT631" s="35" t="str">
        <f t="shared" si="28"/>
        <v/>
      </c>
    </row>
    <row r="632">
      <c r="A632" s="35" t="str">
        <f>IF(BPU!$A635="","",BPU!$A635)</f>
        <v/>
      </c>
      <c r="B632" s="44" t="str">
        <f>IF(BPU!$B635="","",BPU!$B635)</f>
        <v/>
      </c>
      <c r="C632" s="35" t="str">
        <f>IF(BPU!$C635="","",BPU!$C635)</f>
        <v/>
      </c>
      <c r="D632" s="44" t="str">
        <f>IF(DQE!$D635="","",DQE!$D635)</f>
        <v/>
      </c>
      <c r="E632" s="37" t="str">
        <f>IF(BPU!$D635="","",BPU!$D635)</f>
        <v/>
      </c>
      <c r="F632" s="35" t="str">
        <f t="shared" si="0"/>
        <v/>
      </c>
      <c r="G632" s="44" t="str">
        <f t="shared" si="1"/>
        <v/>
      </c>
      <c r="H632" s="36" t="n"/>
      <c r="I632" s="23" t="n"/>
      <c r="J632" s="36" t="n"/>
      <c r="K632" s="36" t="n"/>
      <c r="L632" s="44" t="str">
        <f t="shared" si="2"/>
        <v/>
      </c>
      <c r="M632" s="35" t="str">
        <f t="shared" si="3"/>
        <v/>
      </c>
      <c r="N632" s="35" t="str">
        <f t="shared" si="4"/>
        <v/>
      </c>
      <c r="O632" s="35" t="str">
        <f t="shared" si="5"/>
        <v/>
      </c>
      <c r="P632" s="35" t="str">
        <f t="shared" si="6"/>
        <v/>
      </c>
      <c r="Q632" s="35" t="str">
        <f t="shared" si="7"/>
        <v/>
      </c>
      <c r="R632" s="35" t="str">
        <f t="shared" si="8"/>
        <v/>
      </c>
      <c r="S632" s="35" t="str">
        <f t="shared" si="9"/>
        <v/>
      </c>
      <c r="T632" s="35" t="str">
        <f t="shared" si="10"/>
        <v/>
      </c>
      <c r="U632" s="35" t="str">
        <f t="shared" si="11"/>
        <v/>
      </c>
      <c r="V632" s="35" t="str">
        <f t="shared" si="12"/>
        <v/>
      </c>
      <c r="W632" s="77" t="str">
        <f t="shared" si="13"/>
        <v/>
      </c>
      <c r="X632" s="35" t="str">
        <f t="shared" si="14"/>
        <v/>
      </c>
      <c r="Y632" s="35" t="str">
        <f t="shared" si="15"/>
        <v/>
      </c>
      <c r="Z632" s="35" t="str">
        <f t="shared" si="16"/>
        <v/>
      </c>
      <c r="AA632" s="35" t="str">
        <f t="shared" si="17"/>
        <v/>
      </c>
      <c r="AB632" s="77">
        <f t="shared" si="29"/>
        <v>6336</v>
      </c>
      <c r="AC632" s="77">
        <f t="shared" si="30"/>
        <v>0</v>
      </c>
      <c r="AD632" s="77">
        <f t="shared" si="31"/>
        <v>0</v>
      </c>
      <c r="AE632" s="78" t="str">
        <f t="shared" si="18"/>
        <v/>
      </c>
      <c r="AF632" s="35" t="str">
        <f t="shared" si="19"/>
        <v/>
      </c>
      <c r="AG632" s="77" t="str">
        <f t="shared" si="20"/>
        <v/>
      </c>
      <c r="AH632" s="77" t="str">
        <f t="shared" si="21"/>
        <v/>
      </c>
      <c r="AI632" s="35">
        <f t="shared" si="22"/>
        <v>0</v>
      </c>
      <c r="AJ632" s="35">
        <f t="shared" si="23"/>
        <v>0</v>
      </c>
      <c r="AK632" s="35">
        <f t="shared" si="24"/>
        <v>0</v>
      </c>
      <c r="AL632" s="35">
        <f t="shared" si="25"/>
        <v>0</v>
      </c>
      <c r="AM632" s="35" t="n"/>
      <c r="AN632" s="44" t="str">
        <f t="shared" si="26"/>
        <v/>
      </c>
      <c r="AO632" s="44" t="str">
        <f t="shared" si="27"/>
        <v/>
      </c>
      <c r="AP632" s="35" t="str">
        <f>IF('DQE marché-cadre'!$D635="","",'DQE marché-cadre'!$D635)</f>
        <v/>
      </c>
      <c r="AQ632" s="35" t="str">
        <f>IF('DQE marché-cadre'!$E635="","",'DQE marché-cadre'!$E635)</f>
        <v/>
      </c>
      <c r="AR632" s="77" t="str">
        <f>DQE!$F635</f>
        <v/>
      </c>
      <c r="AS632" s="77" t="str">
        <f>BPDE!$G635</f>
        <v/>
      </c>
      <c r="AT632" s="35" t="str">
        <f t="shared" si="28"/>
        <v/>
      </c>
    </row>
    <row r="633">
      <c r="A633" s="35" t="str">
        <f>IF(BPU!$A636="","",BPU!$A636)</f>
        <v/>
      </c>
      <c r="B633" s="44" t="str">
        <f>IF(BPU!$B636="","",BPU!$B636)</f>
        <v/>
      </c>
      <c r="C633" s="35" t="str">
        <f>IF(BPU!$C636="","",BPU!$C636)</f>
        <v/>
      </c>
      <c r="D633" s="44" t="str">
        <f>IF(DQE!$D636="","",DQE!$D636)</f>
        <v/>
      </c>
      <c r="E633" s="37" t="str">
        <f>IF(BPU!$D636="","",BPU!$D636)</f>
        <v/>
      </c>
      <c r="F633" s="35" t="str">
        <f t="shared" si="0"/>
        <v/>
      </c>
      <c r="G633" s="44" t="str">
        <f t="shared" si="1"/>
        <v/>
      </c>
      <c r="H633" s="36" t="n"/>
      <c r="I633" s="23" t="n"/>
      <c r="J633" s="36" t="n"/>
      <c r="K633" s="36" t="n"/>
      <c r="L633" s="44" t="str">
        <f t="shared" si="2"/>
        <v/>
      </c>
      <c r="M633" s="35" t="str">
        <f t="shared" si="3"/>
        <v/>
      </c>
      <c r="N633" s="35" t="str">
        <f t="shared" si="4"/>
        <v/>
      </c>
      <c r="O633" s="35" t="str">
        <f t="shared" si="5"/>
        <v/>
      </c>
      <c r="P633" s="35" t="str">
        <f t="shared" si="6"/>
        <v/>
      </c>
      <c r="Q633" s="35" t="str">
        <f t="shared" si="7"/>
        <v/>
      </c>
      <c r="R633" s="35" t="str">
        <f t="shared" si="8"/>
        <v/>
      </c>
      <c r="S633" s="35" t="str">
        <f t="shared" si="9"/>
        <v/>
      </c>
      <c r="T633" s="35" t="str">
        <f t="shared" si="10"/>
        <v/>
      </c>
      <c r="U633" s="35" t="str">
        <f t="shared" si="11"/>
        <v/>
      </c>
      <c r="V633" s="35" t="str">
        <f t="shared" si="12"/>
        <v/>
      </c>
      <c r="W633" s="77" t="str">
        <f t="shared" si="13"/>
        <v/>
      </c>
      <c r="X633" s="35" t="str">
        <f t="shared" si="14"/>
        <v/>
      </c>
      <c r="Y633" s="35" t="str">
        <f t="shared" si="15"/>
        <v/>
      </c>
      <c r="Z633" s="35" t="str">
        <f t="shared" si="16"/>
        <v/>
      </c>
      <c r="AA633" s="35" t="str">
        <f t="shared" si="17"/>
        <v/>
      </c>
      <c r="AB633" s="77">
        <f t="shared" si="29"/>
        <v>6336</v>
      </c>
      <c r="AC633" s="77">
        <f t="shared" si="30"/>
        <v>0</v>
      </c>
      <c r="AD633" s="77">
        <f t="shared" si="31"/>
        <v>0</v>
      </c>
      <c r="AE633" s="78" t="str">
        <f t="shared" si="18"/>
        <v/>
      </c>
      <c r="AF633" s="35" t="str">
        <f t="shared" si="19"/>
        <v/>
      </c>
      <c r="AG633" s="77" t="str">
        <f t="shared" si="20"/>
        <v/>
      </c>
      <c r="AH633" s="77" t="str">
        <f t="shared" si="21"/>
        <v/>
      </c>
      <c r="AI633" s="35">
        <f t="shared" si="22"/>
        <v>0</v>
      </c>
      <c r="AJ633" s="35">
        <f t="shared" si="23"/>
        <v>0</v>
      </c>
      <c r="AK633" s="35">
        <f t="shared" si="24"/>
        <v>0</v>
      </c>
      <c r="AL633" s="35">
        <f t="shared" si="25"/>
        <v>0</v>
      </c>
      <c r="AM633" s="35" t="n"/>
      <c r="AN633" s="44" t="str">
        <f t="shared" si="26"/>
        <v/>
      </c>
      <c r="AO633" s="44" t="str">
        <f t="shared" si="27"/>
        <v/>
      </c>
      <c r="AP633" s="35" t="str">
        <f>IF('DQE marché-cadre'!$D636="","",'DQE marché-cadre'!$D636)</f>
        <v/>
      </c>
      <c r="AQ633" s="35" t="str">
        <f>IF('DQE marché-cadre'!$E636="","",'DQE marché-cadre'!$E636)</f>
        <v/>
      </c>
      <c r="AR633" s="77" t="str">
        <f>DQE!$F636</f>
        <v/>
      </c>
      <c r="AS633" s="77" t="str">
        <f>BPDE!$G636</f>
        <v/>
      </c>
      <c r="AT633" s="35" t="str">
        <f t="shared" si="28"/>
        <v/>
      </c>
    </row>
    <row r="634">
      <c r="A634" s="35" t="str">
        <f>IF(BPU!$A637="","",BPU!$A637)</f>
        <v/>
      </c>
      <c r="B634" s="44" t="str">
        <f>IF(BPU!$B637="","",BPU!$B637)</f>
        <v/>
      </c>
      <c r="C634" s="35" t="str">
        <f>IF(BPU!$C637="","",BPU!$C637)</f>
        <v/>
      </c>
      <c r="D634" s="44" t="str">
        <f>IF(DQE!$D637="","",DQE!$D637)</f>
        <v/>
      </c>
      <c r="E634" s="37" t="str">
        <f>IF(BPU!$D637="","",BPU!$D637)</f>
        <v/>
      </c>
      <c r="F634" s="35" t="str">
        <f t="shared" si="0"/>
        <v/>
      </c>
      <c r="G634" s="44" t="str">
        <f t="shared" si="1"/>
        <v/>
      </c>
      <c r="H634" s="36" t="n"/>
      <c r="I634" s="23" t="n"/>
      <c r="J634" s="36" t="n"/>
      <c r="K634" s="36" t="n"/>
      <c r="L634" s="44" t="str">
        <f t="shared" si="2"/>
        <v/>
      </c>
      <c r="M634" s="35" t="str">
        <f t="shared" si="3"/>
        <v/>
      </c>
      <c r="N634" s="35" t="str">
        <f t="shared" si="4"/>
        <v/>
      </c>
      <c r="O634" s="35" t="str">
        <f t="shared" si="5"/>
        <v/>
      </c>
      <c r="P634" s="35" t="str">
        <f t="shared" si="6"/>
        <v/>
      </c>
      <c r="Q634" s="35" t="str">
        <f t="shared" si="7"/>
        <v/>
      </c>
      <c r="R634" s="35" t="str">
        <f t="shared" si="8"/>
        <v/>
      </c>
      <c r="S634" s="35" t="str">
        <f t="shared" si="9"/>
        <v/>
      </c>
      <c r="T634" s="35" t="str">
        <f t="shared" si="10"/>
        <v/>
      </c>
      <c r="U634" s="35" t="str">
        <f t="shared" si="11"/>
        <v/>
      </c>
      <c r="V634" s="35" t="str">
        <f t="shared" si="12"/>
        <v/>
      </c>
      <c r="W634" s="77" t="str">
        <f t="shared" si="13"/>
        <v/>
      </c>
      <c r="X634" s="35" t="str">
        <f t="shared" si="14"/>
        <v/>
      </c>
      <c r="Y634" s="35" t="str">
        <f t="shared" si="15"/>
        <v/>
      </c>
      <c r="Z634" s="35" t="str">
        <f t="shared" si="16"/>
        <v/>
      </c>
      <c r="AA634" s="35" t="str">
        <f t="shared" si="17"/>
        <v/>
      </c>
      <c r="AB634" s="77">
        <f t="shared" si="29"/>
        <v>6336</v>
      </c>
      <c r="AC634" s="77">
        <f t="shared" si="30"/>
        <v>0</v>
      </c>
      <c r="AD634" s="77">
        <f t="shared" si="31"/>
        <v>0</v>
      </c>
      <c r="AE634" s="78" t="str">
        <f t="shared" si="18"/>
        <v/>
      </c>
      <c r="AF634" s="35" t="str">
        <f t="shared" si="19"/>
        <v/>
      </c>
      <c r="AG634" s="77" t="str">
        <f t="shared" si="20"/>
        <v/>
      </c>
      <c r="AH634" s="77" t="str">
        <f t="shared" si="21"/>
        <v/>
      </c>
      <c r="AI634" s="35">
        <f t="shared" si="22"/>
        <v>0</v>
      </c>
      <c r="AJ634" s="35">
        <f t="shared" si="23"/>
        <v>0</v>
      </c>
      <c r="AK634" s="35">
        <f t="shared" si="24"/>
        <v>0</v>
      </c>
      <c r="AL634" s="35">
        <f t="shared" si="25"/>
        <v>0</v>
      </c>
      <c r="AM634" s="35" t="n"/>
      <c r="AN634" s="44" t="str">
        <f t="shared" si="26"/>
        <v/>
      </c>
      <c r="AO634" s="44" t="str">
        <f t="shared" si="27"/>
        <v/>
      </c>
      <c r="AP634" s="35" t="str">
        <f>IF('DQE marché-cadre'!$D637="","",'DQE marché-cadre'!$D637)</f>
        <v/>
      </c>
      <c r="AQ634" s="35" t="str">
        <f>IF('DQE marché-cadre'!$E637="","",'DQE marché-cadre'!$E637)</f>
        <v/>
      </c>
      <c r="AR634" s="77" t="str">
        <f>DQE!$F637</f>
        <v/>
      </c>
      <c r="AS634" s="77" t="str">
        <f>BPDE!$G637</f>
        <v/>
      </c>
      <c r="AT634" s="35" t="str">
        <f t="shared" si="28"/>
        <v/>
      </c>
    </row>
    <row r="635">
      <c r="A635" s="35" t="str">
        <f>IF(BPU!$A638="","",BPU!$A638)</f>
        <v/>
      </c>
      <c r="B635" s="44" t="str">
        <f>IF(BPU!$B638="","",BPU!$B638)</f>
        <v/>
      </c>
      <c r="C635" s="35" t="str">
        <f>IF(BPU!$C638="","",BPU!$C638)</f>
        <v/>
      </c>
      <c r="D635" s="44" t="str">
        <f>IF(DQE!$D638="","",DQE!$D638)</f>
        <v/>
      </c>
      <c r="E635" s="37" t="str">
        <f>IF(BPU!$D638="","",BPU!$D638)</f>
        <v/>
      </c>
      <c r="F635" s="35" t="str">
        <f t="shared" si="0"/>
        <v/>
      </c>
      <c r="G635" s="44" t="str">
        <f t="shared" si="1"/>
        <v/>
      </c>
      <c r="H635" s="36" t="n"/>
      <c r="I635" s="23" t="n"/>
      <c r="J635" s="36" t="n"/>
      <c r="K635" s="36" t="n"/>
      <c r="L635" s="44" t="str">
        <f t="shared" si="2"/>
        <v/>
      </c>
      <c r="M635" s="35" t="str">
        <f t="shared" si="3"/>
        <v/>
      </c>
      <c r="N635" s="35" t="str">
        <f t="shared" si="4"/>
        <v/>
      </c>
      <c r="O635" s="35" t="str">
        <f t="shared" si="5"/>
        <v/>
      </c>
      <c r="P635" s="35" t="str">
        <f t="shared" si="6"/>
        <v/>
      </c>
      <c r="Q635" s="35" t="str">
        <f t="shared" si="7"/>
        <v/>
      </c>
      <c r="R635" s="35" t="str">
        <f t="shared" si="8"/>
        <v/>
      </c>
      <c r="S635" s="35" t="str">
        <f t="shared" si="9"/>
        <v/>
      </c>
      <c r="T635" s="35" t="str">
        <f t="shared" si="10"/>
        <v/>
      </c>
      <c r="U635" s="35" t="str">
        <f t="shared" si="11"/>
        <v/>
      </c>
      <c r="V635" s="35" t="str">
        <f t="shared" si="12"/>
        <v/>
      </c>
      <c r="W635" s="77" t="str">
        <f t="shared" si="13"/>
        <v/>
      </c>
      <c r="X635" s="35" t="str">
        <f t="shared" si="14"/>
        <v/>
      </c>
      <c r="Y635" s="35" t="str">
        <f t="shared" si="15"/>
        <v/>
      </c>
      <c r="Z635" s="35" t="str">
        <f t="shared" si="16"/>
        <v/>
      </c>
      <c r="AA635" s="35" t="str">
        <f t="shared" si="17"/>
        <v/>
      </c>
      <c r="AB635" s="77">
        <f t="shared" si="29"/>
        <v>6336</v>
      </c>
      <c r="AC635" s="77">
        <f t="shared" si="30"/>
        <v>0</v>
      </c>
      <c r="AD635" s="77">
        <f t="shared" si="31"/>
        <v>0</v>
      </c>
      <c r="AE635" s="78" t="str">
        <f t="shared" si="18"/>
        <v/>
      </c>
      <c r="AF635" s="35" t="str">
        <f t="shared" si="19"/>
        <v/>
      </c>
      <c r="AG635" s="77" t="str">
        <f t="shared" si="20"/>
        <v/>
      </c>
      <c r="AH635" s="77" t="str">
        <f t="shared" si="21"/>
        <v/>
      </c>
      <c r="AI635" s="35">
        <f t="shared" si="22"/>
        <v>0</v>
      </c>
      <c r="AJ635" s="35">
        <f t="shared" si="23"/>
        <v>0</v>
      </c>
      <c r="AK635" s="35">
        <f t="shared" si="24"/>
        <v>0</v>
      </c>
      <c r="AL635" s="35">
        <f t="shared" si="25"/>
        <v>0</v>
      </c>
      <c r="AM635" s="35" t="n"/>
      <c r="AN635" s="44" t="str">
        <f t="shared" si="26"/>
        <v/>
      </c>
      <c r="AO635" s="44" t="str">
        <f t="shared" si="27"/>
        <v/>
      </c>
      <c r="AP635" s="35" t="str">
        <f>IF('DQE marché-cadre'!$D638="","",'DQE marché-cadre'!$D638)</f>
        <v/>
      </c>
      <c r="AQ635" s="35" t="str">
        <f>IF('DQE marché-cadre'!$E638="","",'DQE marché-cadre'!$E638)</f>
        <v/>
      </c>
      <c r="AR635" s="77" t="str">
        <f>DQE!$F638</f>
        <v/>
      </c>
      <c r="AS635" s="77" t="str">
        <f>BPDE!$G638</f>
        <v/>
      </c>
      <c r="AT635" s="35" t="str">
        <f t="shared" si="28"/>
        <v/>
      </c>
    </row>
    <row r="636">
      <c r="A636" s="35" t="str">
        <f>IF(BPU!$A639="","",BPU!$A639)</f>
        <v/>
      </c>
      <c r="B636" s="44" t="str">
        <f>IF(BPU!$B639="","",BPU!$B639)</f>
        <v/>
      </c>
      <c r="C636" s="35" t="str">
        <f>IF(BPU!$C639="","",BPU!$C639)</f>
        <v/>
      </c>
      <c r="D636" s="44" t="str">
        <f>IF(DQE!$D639="","",DQE!$D639)</f>
        <v/>
      </c>
      <c r="E636" s="37" t="str">
        <f>IF(BPU!$D639="","",BPU!$D639)</f>
        <v/>
      </c>
      <c r="F636" s="35" t="str">
        <f t="shared" si="0"/>
        <v/>
      </c>
      <c r="G636" s="44" t="str">
        <f t="shared" si="1"/>
        <v/>
      </c>
      <c r="H636" s="36" t="n"/>
      <c r="I636" s="23" t="n"/>
      <c r="J636" s="36" t="n"/>
      <c r="K636" s="36" t="n"/>
      <c r="L636" s="44" t="str">
        <f t="shared" si="2"/>
        <v/>
      </c>
      <c r="M636" s="35" t="str">
        <f t="shared" si="3"/>
        <v/>
      </c>
      <c r="N636" s="35" t="str">
        <f t="shared" si="4"/>
        <v/>
      </c>
      <c r="O636" s="35" t="str">
        <f t="shared" si="5"/>
        <v/>
      </c>
      <c r="P636" s="35" t="str">
        <f t="shared" si="6"/>
        <v/>
      </c>
      <c r="Q636" s="35" t="str">
        <f t="shared" si="7"/>
        <v/>
      </c>
      <c r="R636" s="35" t="str">
        <f t="shared" si="8"/>
        <v/>
      </c>
      <c r="S636" s="35" t="str">
        <f t="shared" si="9"/>
        <v/>
      </c>
      <c r="T636" s="35" t="str">
        <f t="shared" si="10"/>
        <v/>
      </c>
      <c r="U636" s="35" t="str">
        <f t="shared" si="11"/>
        <v/>
      </c>
      <c r="V636" s="35" t="str">
        <f t="shared" si="12"/>
        <v/>
      </c>
      <c r="W636" s="77" t="str">
        <f t="shared" si="13"/>
        <v/>
      </c>
      <c r="X636" s="35" t="str">
        <f t="shared" si="14"/>
        <v/>
      </c>
      <c r="Y636" s="35" t="str">
        <f t="shared" si="15"/>
        <v/>
      </c>
      <c r="Z636" s="35" t="str">
        <f t="shared" si="16"/>
        <v/>
      </c>
      <c r="AA636" s="35" t="str">
        <f t="shared" si="17"/>
        <v/>
      </c>
      <c r="AB636" s="77">
        <f t="shared" si="29"/>
        <v>6336</v>
      </c>
      <c r="AC636" s="77">
        <f t="shared" si="30"/>
        <v>0</v>
      </c>
      <c r="AD636" s="77">
        <f t="shared" si="31"/>
        <v>0</v>
      </c>
      <c r="AE636" s="78" t="str">
        <f t="shared" si="18"/>
        <v/>
      </c>
      <c r="AF636" s="35" t="str">
        <f t="shared" si="19"/>
        <v/>
      </c>
      <c r="AG636" s="77" t="str">
        <f t="shared" si="20"/>
        <v/>
      </c>
      <c r="AH636" s="77" t="str">
        <f t="shared" si="21"/>
        <v/>
      </c>
      <c r="AI636" s="35">
        <f t="shared" si="22"/>
        <v>0</v>
      </c>
      <c r="AJ636" s="35">
        <f t="shared" si="23"/>
        <v>0</v>
      </c>
      <c r="AK636" s="35">
        <f t="shared" si="24"/>
        <v>0</v>
      </c>
      <c r="AL636" s="35">
        <f t="shared" si="25"/>
        <v>0</v>
      </c>
      <c r="AM636" s="35" t="n"/>
      <c r="AN636" s="44" t="str">
        <f t="shared" si="26"/>
        <v/>
      </c>
      <c r="AO636" s="44" t="str">
        <f t="shared" si="27"/>
        <v/>
      </c>
      <c r="AP636" s="35" t="str">
        <f>IF('DQE marché-cadre'!$D639="","",'DQE marché-cadre'!$D639)</f>
        <v/>
      </c>
      <c r="AQ636" s="35" t="str">
        <f>IF('DQE marché-cadre'!$E639="","",'DQE marché-cadre'!$E639)</f>
        <v/>
      </c>
      <c r="AR636" s="77" t="str">
        <f>DQE!$F639</f>
        <v/>
      </c>
      <c r="AS636" s="77" t="str">
        <f>BPDE!$G639</f>
        <v/>
      </c>
      <c r="AT636" s="35" t="str">
        <f t="shared" si="28"/>
        <v/>
      </c>
    </row>
    <row r="637">
      <c r="A637" s="35" t="str">
        <f>IF(BPU!$A640="","",BPU!$A640)</f>
        <v/>
      </c>
      <c r="B637" s="44" t="str">
        <f>IF(BPU!$B640="","",BPU!$B640)</f>
        <v/>
      </c>
      <c r="C637" s="35" t="str">
        <f>IF(BPU!$C640="","",BPU!$C640)</f>
        <v/>
      </c>
      <c r="D637" s="44" t="str">
        <f>IF(DQE!$D640="","",DQE!$D640)</f>
        <v/>
      </c>
      <c r="E637" s="37" t="str">
        <f>IF(BPU!$D640="","",BPU!$D640)</f>
        <v/>
      </c>
      <c r="F637" s="35" t="str">
        <f t="shared" si="0"/>
        <v/>
      </c>
      <c r="G637" s="44" t="str">
        <f t="shared" si="1"/>
        <v/>
      </c>
      <c r="H637" s="36" t="n"/>
      <c r="I637" s="23" t="n"/>
      <c r="J637" s="36" t="n"/>
      <c r="K637" s="36" t="n"/>
      <c r="L637" s="44" t="str">
        <f t="shared" si="2"/>
        <v/>
      </c>
      <c r="M637" s="35" t="str">
        <f t="shared" si="3"/>
        <v/>
      </c>
      <c r="N637" s="35" t="str">
        <f t="shared" si="4"/>
        <v/>
      </c>
      <c r="O637" s="35" t="str">
        <f t="shared" si="5"/>
        <v/>
      </c>
      <c r="P637" s="35" t="str">
        <f t="shared" si="6"/>
        <v/>
      </c>
      <c r="Q637" s="35" t="str">
        <f t="shared" si="7"/>
        <v/>
      </c>
      <c r="R637" s="35" t="str">
        <f t="shared" si="8"/>
        <v/>
      </c>
      <c r="S637" s="35" t="str">
        <f t="shared" si="9"/>
        <v/>
      </c>
      <c r="T637" s="35" t="str">
        <f t="shared" si="10"/>
        <v/>
      </c>
      <c r="U637" s="35" t="str">
        <f t="shared" si="11"/>
        <v/>
      </c>
      <c r="V637" s="35" t="str">
        <f t="shared" si="12"/>
        <v/>
      </c>
      <c r="W637" s="77" t="str">
        <f t="shared" si="13"/>
        <v/>
      </c>
      <c r="X637" s="35" t="str">
        <f t="shared" si="14"/>
        <v/>
      </c>
      <c r="Y637" s="35" t="str">
        <f t="shared" si="15"/>
        <v/>
      </c>
      <c r="Z637" s="35" t="str">
        <f t="shared" si="16"/>
        <v/>
      </c>
      <c r="AA637" s="35" t="str">
        <f t="shared" si="17"/>
        <v/>
      </c>
      <c r="AB637" s="77">
        <f t="shared" si="29"/>
        <v>6336</v>
      </c>
      <c r="AC637" s="77">
        <f t="shared" si="30"/>
        <v>0</v>
      </c>
      <c r="AD637" s="77">
        <f t="shared" si="31"/>
        <v>0</v>
      </c>
      <c r="AE637" s="78" t="str">
        <f t="shared" si="18"/>
        <v/>
      </c>
      <c r="AF637" s="35" t="str">
        <f t="shared" si="19"/>
        <v/>
      </c>
      <c r="AG637" s="77" t="str">
        <f t="shared" si="20"/>
        <v/>
      </c>
      <c r="AH637" s="77" t="str">
        <f t="shared" si="21"/>
        <v/>
      </c>
      <c r="AI637" s="35">
        <f t="shared" si="22"/>
        <v>0</v>
      </c>
      <c r="AJ637" s="35">
        <f t="shared" si="23"/>
        <v>0</v>
      </c>
      <c r="AK637" s="35">
        <f t="shared" si="24"/>
        <v>0</v>
      </c>
      <c r="AL637" s="35">
        <f t="shared" si="25"/>
        <v>0</v>
      </c>
      <c r="AM637" s="35" t="n"/>
      <c r="AN637" s="44" t="str">
        <f t="shared" si="26"/>
        <v/>
      </c>
      <c r="AO637" s="44" t="str">
        <f t="shared" si="27"/>
        <v/>
      </c>
      <c r="AP637" s="35" t="str">
        <f>IF('DQE marché-cadre'!$D640="","",'DQE marché-cadre'!$D640)</f>
        <v/>
      </c>
      <c r="AQ637" s="35" t="str">
        <f>IF('DQE marché-cadre'!$E640="","",'DQE marché-cadre'!$E640)</f>
        <v/>
      </c>
      <c r="AR637" s="77" t="str">
        <f>DQE!$F640</f>
        <v/>
      </c>
      <c r="AS637" s="77" t="str">
        <f>BPDE!$G640</f>
        <v/>
      </c>
      <c r="AT637" s="35" t="str">
        <f t="shared" si="28"/>
        <v/>
      </c>
    </row>
    <row r="638">
      <c r="A638" s="35" t="str">
        <f>IF(BPU!$A641="","",BPU!$A641)</f>
        <v/>
      </c>
      <c r="B638" s="44" t="str">
        <f>IF(BPU!$B641="","",BPU!$B641)</f>
        <v/>
      </c>
      <c r="C638" s="35" t="str">
        <f>IF(BPU!$C641="","",BPU!$C641)</f>
        <v/>
      </c>
      <c r="D638" s="44" t="str">
        <f>IF(DQE!$D641="","",DQE!$D641)</f>
        <v/>
      </c>
      <c r="E638" s="37" t="str">
        <f>IF(BPU!$D641="","",BPU!$D641)</f>
        <v/>
      </c>
      <c r="F638" s="35" t="str">
        <f t="shared" si="0"/>
        <v/>
      </c>
      <c r="G638" s="44" t="str">
        <f t="shared" si="1"/>
        <v/>
      </c>
      <c r="H638" s="36" t="n"/>
      <c r="I638" s="23" t="n"/>
      <c r="J638" s="36" t="n"/>
      <c r="K638" s="36" t="n"/>
      <c r="L638" s="44" t="str">
        <f t="shared" si="2"/>
        <v/>
      </c>
      <c r="M638" s="35" t="str">
        <f t="shared" si="3"/>
        <v/>
      </c>
      <c r="N638" s="35" t="str">
        <f t="shared" si="4"/>
        <v/>
      </c>
      <c r="O638" s="35" t="str">
        <f t="shared" si="5"/>
        <v/>
      </c>
      <c r="P638" s="35" t="str">
        <f t="shared" si="6"/>
        <v/>
      </c>
      <c r="Q638" s="35" t="str">
        <f t="shared" si="7"/>
        <v/>
      </c>
      <c r="R638" s="35" t="str">
        <f t="shared" si="8"/>
        <v/>
      </c>
      <c r="S638" s="35" t="str">
        <f t="shared" si="9"/>
        <v/>
      </c>
      <c r="T638" s="35" t="str">
        <f t="shared" si="10"/>
        <v/>
      </c>
      <c r="U638" s="35" t="str">
        <f t="shared" si="11"/>
        <v/>
      </c>
      <c r="V638" s="35" t="str">
        <f t="shared" si="12"/>
        <v/>
      </c>
      <c r="W638" s="77" t="str">
        <f t="shared" si="13"/>
        <v/>
      </c>
      <c r="X638" s="35" t="str">
        <f t="shared" si="14"/>
        <v/>
      </c>
      <c r="Y638" s="35" t="str">
        <f t="shared" si="15"/>
        <v/>
      </c>
      <c r="Z638" s="35" t="str">
        <f t="shared" si="16"/>
        <v/>
      </c>
      <c r="AA638" s="35" t="str">
        <f t="shared" si="17"/>
        <v/>
      </c>
      <c r="AB638" s="77">
        <f t="shared" si="29"/>
        <v>6336</v>
      </c>
      <c r="AC638" s="77">
        <f t="shared" si="30"/>
        <v>0</v>
      </c>
      <c r="AD638" s="77">
        <f t="shared" si="31"/>
        <v>0</v>
      </c>
      <c r="AE638" s="78" t="str">
        <f t="shared" si="18"/>
        <v/>
      </c>
      <c r="AF638" s="35" t="str">
        <f t="shared" si="19"/>
        <v/>
      </c>
      <c r="AG638" s="77" t="str">
        <f t="shared" si="20"/>
        <v/>
      </c>
      <c r="AH638" s="77" t="str">
        <f t="shared" si="21"/>
        <v/>
      </c>
      <c r="AI638" s="35">
        <f t="shared" si="22"/>
        <v>0</v>
      </c>
      <c r="AJ638" s="35">
        <f t="shared" si="23"/>
        <v>0</v>
      </c>
      <c r="AK638" s="35">
        <f t="shared" si="24"/>
        <v>0</v>
      </c>
      <c r="AL638" s="35">
        <f t="shared" si="25"/>
        <v>0</v>
      </c>
      <c r="AM638" s="35" t="n"/>
      <c r="AN638" s="44" t="str">
        <f t="shared" si="26"/>
        <v/>
      </c>
      <c r="AO638" s="44" t="str">
        <f t="shared" si="27"/>
        <v/>
      </c>
      <c r="AP638" s="35" t="str">
        <f>IF('DQE marché-cadre'!$D641="","",'DQE marché-cadre'!$D641)</f>
        <v/>
      </c>
      <c r="AQ638" s="35" t="str">
        <f>IF('DQE marché-cadre'!$E641="","",'DQE marché-cadre'!$E641)</f>
        <v/>
      </c>
      <c r="AR638" s="77" t="str">
        <f>DQE!$F641</f>
        <v/>
      </c>
      <c r="AS638" s="77" t="str">
        <f>BPDE!$G641</f>
        <v/>
      </c>
      <c r="AT638" s="35" t="str">
        <f t="shared" si="28"/>
        <v/>
      </c>
    </row>
    <row r="639">
      <c r="A639" s="35" t="str">
        <f>IF(BPU!$A642="","",BPU!$A642)</f>
        <v/>
      </c>
      <c r="B639" s="44" t="str">
        <f>IF(BPU!$B642="","",BPU!$B642)</f>
        <v/>
      </c>
      <c r="C639" s="35" t="str">
        <f>IF(BPU!$C642="","",BPU!$C642)</f>
        <v/>
      </c>
      <c r="D639" s="44" t="str">
        <f>IF(DQE!$D642="","",DQE!$D642)</f>
        <v/>
      </c>
      <c r="E639" s="37" t="str">
        <f>IF(BPU!$D642="","",BPU!$D642)</f>
        <v/>
      </c>
      <c r="F639" s="35" t="str">
        <f t="shared" si="0"/>
        <v/>
      </c>
      <c r="G639" s="44" t="str">
        <f t="shared" si="1"/>
        <v/>
      </c>
      <c r="H639" s="36" t="n"/>
      <c r="I639" s="23" t="n"/>
      <c r="J639" s="36" t="n"/>
      <c r="K639" s="36" t="n"/>
      <c r="L639" s="44" t="str">
        <f t="shared" si="2"/>
        <v/>
      </c>
      <c r="M639" s="35" t="str">
        <f t="shared" si="3"/>
        <v/>
      </c>
      <c r="N639" s="35" t="str">
        <f t="shared" si="4"/>
        <v/>
      </c>
      <c r="O639" s="35" t="str">
        <f t="shared" si="5"/>
        <v/>
      </c>
      <c r="P639" s="35" t="str">
        <f t="shared" si="6"/>
        <v/>
      </c>
      <c r="Q639" s="35" t="str">
        <f t="shared" si="7"/>
        <v/>
      </c>
      <c r="R639" s="35" t="str">
        <f t="shared" si="8"/>
        <v/>
      </c>
      <c r="S639" s="35" t="str">
        <f t="shared" si="9"/>
        <v/>
      </c>
      <c r="T639" s="35" t="str">
        <f t="shared" si="10"/>
        <v/>
      </c>
      <c r="U639" s="35" t="str">
        <f t="shared" si="11"/>
        <v/>
      </c>
      <c r="V639" s="35" t="str">
        <f t="shared" si="12"/>
        <v/>
      </c>
      <c r="W639" s="77" t="str">
        <f t="shared" si="13"/>
        <v/>
      </c>
      <c r="X639" s="35" t="str">
        <f t="shared" si="14"/>
        <v/>
      </c>
      <c r="Y639" s="35" t="str">
        <f t="shared" si="15"/>
        <v/>
      </c>
      <c r="Z639" s="35" t="str">
        <f t="shared" si="16"/>
        <v/>
      </c>
      <c r="AA639" s="35" t="str">
        <f t="shared" si="17"/>
        <v/>
      </c>
      <c r="AB639" s="77">
        <f t="shared" si="29"/>
        <v>6336</v>
      </c>
      <c r="AC639" s="77">
        <f t="shared" si="30"/>
        <v>0</v>
      </c>
      <c r="AD639" s="77">
        <f t="shared" si="31"/>
        <v>0</v>
      </c>
      <c r="AE639" s="78" t="str">
        <f t="shared" si="18"/>
        <v/>
      </c>
      <c r="AF639" s="35" t="str">
        <f t="shared" si="19"/>
        <v/>
      </c>
      <c r="AG639" s="77" t="str">
        <f t="shared" si="20"/>
        <v/>
      </c>
      <c r="AH639" s="77" t="str">
        <f t="shared" si="21"/>
        <v/>
      </c>
      <c r="AI639" s="35">
        <f t="shared" si="22"/>
        <v>0</v>
      </c>
      <c r="AJ639" s="35">
        <f t="shared" si="23"/>
        <v>0</v>
      </c>
      <c r="AK639" s="35">
        <f t="shared" si="24"/>
        <v>0</v>
      </c>
      <c r="AL639" s="35">
        <f t="shared" si="25"/>
        <v>0</v>
      </c>
      <c r="AM639" s="35" t="n"/>
      <c r="AN639" s="44" t="str">
        <f t="shared" si="26"/>
        <v/>
      </c>
      <c r="AO639" s="44" t="str">
        <f t="shared" si="27"/>
        <v/>
      </c>
      <c r="AP639" s="35" t="str">
        <f>IF('DQE marché-cadre'!$D642="","",'DQE marché-cadre'!$D642)</f>
        <v/>
      </c>
      <c r="AQ639" s="35" t="str">
        <f>IF('DQE marché-cadre'!$E642="","",'DQE marché-cadre'!$E642)</f>
        <v/>
      </c>
      <c r="AR639" s="77" t="str">
        <f>DQE!$F642</f>
        <v/>
      </c>
      <c r="AS639" s="77" t="str">
        <f>BPDE!$G642</f>
        <v/>
      </c>
      <c r="AT639" s="35" t="str">
        <f t="shared" si="28"/>
        <v/>
      </c>
    </row>
    <row r="640">
      <c r="A640" s="35" t="str">
        <f>IF(BPU!$A643="","",BPU!$A643)</f>
        <v/>
      </c>
      <c r="B640" s="44" t="str">
        <f>IF(BPU!$B643="","",BPU!$B643)</f>
        <v/>
      </c>
      <c r="C640" s="35" t="str">
        <f>IF(BPU!$C643="","",BPU!$C643)</f>
        <v/>
      </c>
      <c r="D640" s="44" t="str">
        <f>IF(DQE!$D643="","",DQE!$D643)</f>
        <v/>
      </c>
      <c r="E640" s="37" t="str">
        <f>IF(BPU!$D643="","",BPU!$D643)</f>
        <v/>
      </c>
      <c r="F640" s="35" t="str">
        <f t="shared" si="0"/>
        <v/>
      </c>
      <c r="G640" s="44" t="str">
        <f t="shared" si="1"/>
        <v/>
      </c>
      <c r="H640" s="36" t="n"/>
      <c r="I640" s="23" t="n"/>
      <c r="J640" s="36" t="n"/>
      <c r="K640" s="36" t="n"/>
      <c r="L640" s="44" t="str">
        <f t="shared" si="2"/>
        <v/>
      </c>
      <c r="M640" s="35" t="str">
        <f t="shared" si="3"/>
        <v/>
      </c>
      <c r="N640" s="35" t="str">
        <f t="shared" si="4"/>
        <v/>
      </c>
      <c r="O640" s="35" t="str">
        <f t="shared" si="5"/>
        <v/>
      </c>
      <c r="P640" s="35" t="str">
        <f t="shared" si="6"/>
        <v/>
      </c>
      <c r="Q640" s="35" t="str">
        <f t="shared" si="7"/>
        <v/>
      </c>
      <c r="R640" s="35" t="str">
        <f t="shared" si="8"/>
        <v/>
      </c>
      <c r="S640" s="35" t="str">
        <f t="shared" si="9"/>
        <v/>
      </c>
      <c r="T640" s="35" t="str">
        <f t="shared" si="10"/>
        <v/>
      </c>
      <c r="U640" s="35" t="str">
        <f t="shared" si="11"/>
        <v/>
      </c>
      <c r="V640" s="35" t="str">
        <f t="shared" si="12"/>
        <v/>
      </c>
      <c r="W640" s="77" t="str">
        <f t="shared" si="13"/>
        <v/>
      </c>
      <c r="X640" s="35" t="str">
        <f t="shared" si="14"/>
        <v/>
      </c>
      <c r="Y640" s="35" t="str">
        <f t="shared" si="15"/>
        <v/>
      </c>
      <c r="Z640" s="35" t="str">
        <f t="shared" si="16"/>
        <v/>
      </c>
      <c r="AA640" s="35" t="str">
        <f t="shared" si="17"/>
        <v/>
      </c>
      <c r="AB640" s="77">
        <f t="shared" si="29"/>
        <v>6336</v>
      </c>
      <c r="AC640" s="77">
        <f t="shared" si="30"/>
        <v>0</v>
      </c>
      <c r="AD640" s="77">
        <f t="shared" si="31"/>
        <v>0</v>
      </c>
      <c r="AE640" s="78" t="str">
        <f t="shared" si="18"/>
        <v/>
      </c>
      <c r="AF640" s="35" t="str">
        <f t="shared" si="19"/>
        <v/>
      </c>
      <c r="AG640" s="77" t="str">
        <f t="shared" si="20"/>
        <v/>
      </c>
      <c r="AH640" s="77" t="str">
        <f t="shared" si="21"/>
        <v/>
      </c>
      <c r="AI640" s="35">
        <f t="shared" si="22"/>
        <v>0</v>
      </c>
      <c r="AJ640" s="35">
        <f t="shared" si="23"/>
        <v>0</v>
      </c>
      <c r="AK640" s="35">
        <f t="shared" si="24"/>
        <v>0</v>
      </c>
      <c r="AL640" s="35">
        <f t="shared" si="25"/>
        <v>0</v>
      </c>
      <c r="AM640" s="35" t="n"/>
      <c r="AN640" s="44" t="str">
        <f t="shared" si="26"/>
        <v/>
      </c>
      <c r="AO640" s="44" t="str">
        <f t="shared" si="27"/>
        <v/>
      </c>
      <c r="AP640" s="35" t="str">
        <f>IF('DQE marché-cadre'!$D643="","",'DQE marché-cadre'!$D643)</f>
        <v/>
      </c>
      <c r="AQ640" s="35" t="str">
        <f>IF('DQE marché-cadre'!$E643="","",'DQE marché-cadre'!$E643)</f>
        <v/>
      </c>
      <c r="AR640" s="77" t="str">
        <f>DQE!$F643</f>
        <v/>
      </c>
      <c r="AS640" s="77" t="str">
        <f>BPDE!$G643</f>
        <v/>
      </c>
      <c r="AT640" s="35" t="str">
        <f t="shared" si="28"/>
        <v/>
      </c>
    </row>
    <row r="641">
      <c r="A641" s="35" t="str">
        <f>IF(BPU!$A644="","",BPU!$A644)</f>
        <v/>
      </c>
      <c r="B641" s="44" t="str">
        <f>IF(BPU!$B644="","",BPU!$B644)</f>
        <v/>
      </c>
      <c r="C641" s="35" t="str">
        <f>IF(BPU!$C644="","",BPU!$C644)</f>
        <v/>
      </c>
      <c r="D641" s="44" t="str">
        <f>IF(DQE!$D644="","",DQE!$D644)</f>
        <v/>
      </c>
      <c r="E641" s="37" t="str">
        <f>IF(BPU!$D644="","",BPU!$D644)</f>
        <v/>
      </c>
      <c r="F641" s="35" t="str">
        <f t="shared" si="0"/>
        <v/>
      </c>
      <c r="G641" s="44" t="str">
        <f t="shared" si="1"/>
        <v/>
      </c>
      <c r="H641" s="36" t="n"/>
      <c r="I641" s="23" t="n"/>
      <c r="J641" s="36" t="n"/>
      <c r="K641" s="36" t="n"/>
      <c r="L641" s="44" t="str">
        <f t="shared" si="2"/>
        <v/>
      </c>
      <c r="M641" s="35" t="str">
        <f t="shared" si="3"/>
        <v/>
      </c>
      <c r="N641" s="35" t="str">
        <f t="shared" si="4"/>
        <v/>
      </c>
      <c r="O641" s="35" t="str">
        <f t="shared" si="5"/>
        <v/>
      </c>
      <c r="P641" s="35" t="str">
        <f t="shared" si="6"/>
        <v/>
      </c>
      <c r="Q641" s="35" t="str">
        <f t="shared" si="7"/>
        <v/>
      </c>
      <c r="R641" s="35" t="str">
        <f t="shared" si="8"/>
        <v/>
      </c>
      <c r="S641" s="35" t="str">
        <f t="shared" si="9"/>
        <v/>
      </c>
      <c r="T641" s="35" t="str">
        <f t="shared" si="10"/>
        <v/>
      </c>
      <c r="U641" s="35" t="str">
        <f t="shared" si="11"/>
        <v/>
      </c>
      <c r="V641" s="35" t="str">
        <f t="shared" si="12"/>
        <v/>
      </c>
      <c r="W641" s="77" t="str">
        <f t="shared" si="13"/>
        <v/>
      </c>
      <c r="X641" s="35" t="str">
        <f t="shared" si="14"/>
        <v/>
      </c>
      <c r="Y641" s="35" t="str">
        <f t="shared" si="15"/>
        <v/>
      </c>
      <c r="Z641" s="35" t="str">
        <f t="shared" si="16"/>
        <v/>
      </c>
      <c r="AA641" s="35" t="str">
        <f t="shared" si="17"/>
        <v/>
      </c>
      <c r="AB641" s="77">
        <f t="shared" si="29"/>
        <v>6336</v>
      </c>
      <c r="AC641" s="77">
        <f t="shared" si="30"/>
        <v>0</v>
      </c>
      <c r="AD641" s="77">
        <f t="shared" si="31"/>
        <v>0</v>
      </c>
      <c r="AE641" s="78" t="str">
        <f t="shared" si="18"/>
        <v/>
      </c>
      <c r="AF641" s="35" t="str">
        <f t="shared" si="19"/>
        <v/>
      </c>
      <c r="AG641" s="77" t="str">
        <f t="shared" si="20"/>
        <v/>
      </c>
      <c r="AH641" s="77" t="str">
        <f t="shared" si="21"/>
        <v/>
      </c>
      <c r="AI641" s="35">
        <f t="shared" si="22"/>
        <v>0</v>
      </c>
      <c r="AJ641" s="35">
        <f t="shared" si="23"/>
        <v>0</v>
      </c>
      <c r="AK641" s="35">
        <f t="shared" si="24"/>
        <v>0</v>
      </c>
      <c r="AL641" s="35">
        <f t="shared" si="25"/>
        <v>0</v>
      </c>
      <c r="AM641" s="35" t="n"/>
      <c r="AN641" s="44" t="str">
        <f t="shared" si="26"/>
        <v/>
      </c>
      <c r="AO641" s="44" t="str">
        <f t="shared" si="27"/>
        <v/>
      </c>
      <c r="AP641" s="35" t="str">
        <f>IF('DQE marché-cadre'!$D644="","",'DQE marché-cadre'!$D644)</f>
        <v/>
      </c>
      <c r="AQ641" s="35" t="str">
        <f>IF('DQE marché-cadre'!$E644="","",'DQE marché-cadre'!$E644)</f>
        <v/>
      </c>
      <c r="AR641" s="77" t="str">
        <f>DQE!$F644</f>
        <v/>
      </c>
      <c r="AS641" s="77" t="str">
        <f>BPDE!$G644</f>
        <v/>
      </c>
      <c r="AT641" s="35" t="str">
        <f t="shared" si="28"/>
        <v/>
      </c>
    </row>
    <row r="642">
      <c r="A642" s="35" t="str">
        <f>IF(BPU!$A645="","",BPU!$A645)</f>
        <v/>
      </c>
      <c r="B642" s="44" t="str">
        <f>IF(BPU!$B645="","",BPU!$B645)</f>
        <v/>
      </c>
      <c r="C642" s="35" t="str">
        <f>IF(BPU!$C645="","",BPU!$C645)</f>
        <v/>
      </c>
      <c r="D642" s="44" t="str">
        <f>IF(DQE!$D645="","",DQE!$D645)</f>
        <v/>
      </c>
      <c r="E642" s="37" t="str">
        <f>IF(BPU!$D645="","",BPU!$D645)</f>
        <v/>
      </c>
      <c r="F642" s="35" t="str">
        <f t="shared" si="0"/>
        <v/>
      </c>
      <c r="G642" s="44" t="str">
        <f t="shared" si="1"/>
        <v/>
      </c>
      <c r="H642" s="36" t="n"/>
      <c r="I642" s="23" t="n"/>
      <c r="J642" s="36" t="n"/>
      <c r="K642" s="36" t="n"/>
      <c r="L642" s="44" t="str">
        <f t="shared" si="2"/>
        <v/>
      </c>
      <c r="M642" s="35" t="str">
        <f t="shared" si="3"/>
        <v/>
      </c>
      <c r="N642" s="35" t="str">
        <f t="shared" si="4"/>
        <v/>
      </c>
      <c r="O642" s="35" t="str">
        <f t="shared" si="5"/>
        <v/>
      </c>
      <c r="P642" s="35" t="str">
        <f t="shared" si="6"/>
        <v/>
      </c>
      <c r="Q642" s="35" t="str">
        <f t="shared" si="7"/>
        <v/>
      </c>
      <c r="R642" s="35" t="str">
        <f t="shared" si="8"/>
        <v/>
      </c>
      <c r="S642" s="35" t="str">
        <f t="shared" si="9"/>
        <v/>
      </c>
      <c r="T642" s="35" t="str">
        <f t="shared" si="10"/>
        <v/>
      </c>
      <c r="U642" s="35" t="str">
        <f t="shared" si="11"/>
        <v/>
      </c>
      <c r="V642" s="35" t="str">
        <f t="shared" si="12"/>
        <v/>
      </c>
      <c r="W642" s="77" t="str">
        <f t="shared" si="13"/>
        <v/>
      </c>
      <c r="X642" s="35" t="str">
        <f t="shared" si="14"/>
        <v/>
      </c>
      <c r="Y642" s="35" t="str">
        <f t="shared" si="15"/>
        <v/>
      </c>
      <c r="Z642" s="35" t="str">
        <f t="shared" si="16"/>
        <v/>
      </c>
      <c r="AA642" s="35" t="str">
        <f t="shared" si="17"/>
        <v/>
      </c>
      <c r="AB642" s="77">
        <f t="shared" si="29"/>
        <v>6336</v>
      </c>
      <c r="AC642" s="77">
        <f t="shared" si="30"/>
        <v>0</v>
      </c>
      <c r="AD642" s="77">
        <f t="shared" si="31"/>
        <v>0</v>
      </c>
      <c r="AE642" s="78" t="str">
        <f t="shared" si="18"/>
        <v/>
      </c>
      <c r="AF642" s="35" t="str">
        <f t="shared" si="19"/>
        <v/>
      </c>
      <c r="AG642" s="77" t="str">
        <f t="shared" si="20"/>
        <v/>
      </c>
      <c r="AH642" s="77" t="str">
        <f t="shared" si="21"/>
        <v/>
      </c>
      <c r="AI642" s="35">
        <f t="shared" si="22"/>
        <v>0</v>
      </c>
      <c r="AJ642" s="35">
        <f t="shared" si="23"/>
        <v>0</v>
      </c>
      <c r="AK642" s="35">
        <f t="shared" si="24"/>
        <v>0</v>
      </c>
      <c r="AL642" s="35">
        <f t="shared" si="25"/>
        <v>0</v>
      </c>
      <c r="AM642" s="35" t="n"/>
      <c r="AN642" s="44" t="str">
        <f t="shared" si="26"/>
        <v/>
      </c>
      <c r="AO642" s="44" t="str">
        <f t="shared" si="27"/>
        <v/>
      </c>
      <c r="AP642" s="35" t="str">
        <f>IF('DQE marché-cadre'!$D645="","",'DQE marché-cadre'!$D645)</f>
        <v/>
      </c>
      <c r="AQ642" s="35" t="str">
        <f>IF('DQE marché-cadre'!$E645="","",'DQE marché-cadre'!$E645)</f>
        <v/>
      </c>
      <c r="AR642" s="77" t="str">
        <f>DQE!$F645</f>
        <v/>
      </c>
      <c r="AS642" s="77" t="str">
        <f>BPDE!$G645</f>
        <v/>
      </c>
      <c r="AT642" s="35" t="str">
        <f t="shared" si="28"/>
        <v/>
      </c>
    </row>
    <row r="643">
      <c r="A643" s="35" t="str">
        <f>IF(BPU!$A646="","",BPU!$A646)</f>
        <v/>
      </c>
      <c r="B643" s="44" t="str">
        <f>IF(BPU!$B646="","",BPU!$B646)</f>
        <v/>
      </c>
      <c r="C643" s="35" t="str">
        <f>IF(BPU!$C646="","",BPU!$C646)</f>
        <v/>
      </c>
      <c r="D643" s="44" t="str">
        <f>IF(DQE!$D646="","",DQE!$D646)</f>
        <v/>
      </c>
      <c r="E643" s="37" t="str">
        <f>IF(BPU!$D646="","",BPU!$D646)</f>
        <v/>
      </c>
      <c r="F643" s="35" t="str">
        <f t="shared" si="0"/>
        <v/>
      </c>
      <c r="G643" s="44" t="str">
        <f t="shared" si="1"/>
        <v/>
      </c>
      <c r="H643" s="36" t="n"/>
      <c r="I643" s="23" t="n"/>
      <c r="J643" s="36" t="n"/>
      <c r="K643" s="36" t="n"/>
      <c r="L643" s="44" t="str">
        <f t="shared" si="2"/>
        <v/>
      </c>
      <c r="M643" s="35" t="str">
        <f t="shared" si="3"/>
        <v/>
      </c>
      <c r="N643" s="35" t="str">
        <f t="shared" si="4"/>
        <v/>
      </c>
      <c r="O643" s="35" t="str">
        <f t="shared" si="5"/>
        <v/>
      </c>
      <c r="P643" s="35" t="str">
        <f t="shared" si="6"/>
        <v/>
      </c>
      <c r="Q643" s="35" t="str">
        <f t="shared" si="7"/>
        <v/>
      </c>
      <c r="R643" s="35" t="str">
        <f t="shared" si="8"/>
        <v/>
      </c>
      <c r="S643" s="35" t="str">
        <f t="shared" si="9"/>
        <v/>
      </c>
      <c r="T643" s="35" t="str">
        <f t="shared" si="10"/>
        <v/>
      </c>
      <c r="U643" s="35" t="str">
        <f t="shared" si="11"/>
        <v/>
      </c>
      <c r="V643" s="35" t="str">
        <f t="shared" si="12"/>
        <v/>
      </c>
      <c r="W643" s="77" t="str">
        <f t="shared" si="13"/>
        <v/>
      </c>
      <c r="X643" s="35" t="str">
        <f t="shared" si="14"/>
        <v/>
      </c>
      <c r="Y643" s="35" t="str">
        <f t="shared" si="15"/>
        <v/>
      </c>
      <c r="Z643" s="35" t="str">
        <f t="shared" si="16"/>
        <v/>
      </c>
      <c r="AA643" s="35" t="str">
        <f t="shared" si="17"/>
        <v/>
      </c>
      <c r="AB643" s="77">
        <f t="shared" si="29"/>
        <v>6336</v>
      </c>
      <c r="AC643" s="77">
        <f t="shared" si="30"/>
        <v>0</v>
      </c>
      <c r="AD643" s="77">
        <f t="shared" si="31"/>
        <v>0</v>
      </c>
      <c r="AE643" s="78" t="str">
        <f t="shared" si="18"/>
        <v/>
      </c>
      <c r="AF643" s="35" t="str">
        <f t="shared" si="19"/>
        <v/>
      </c>
      <c r="AG643" s="77" t="str">
        <f t="shared" si="20"/>
        <v/>
      </c>
      <c r="AH643" s="77" t="str">
        <f t="shared" si="21"/>
        <v/>
      </c>
      <c r="AI643" s="35">
        <f t="shared" si="22"/>
        <v>0</v>
      </c>
      <c r="AJ643" s="35">
        <f t="shared" si="23"/>
        <v>0</v>
      </c>
      <c r="AK643" s="35">
        <f t="shared" si="24"/>
        <v>0</v>
      </c>
      <c r="AL643" s="35">
        <f t="shared" si="25"/>
        <v>0</v>
      </c>
      <c r="AM643" s="35" t="n"/>
      <c r="AN643" s="44" t="str">
        <f t="shared" si="26"/>
        <v/>
      </c>
      <c r="AO643" s="44" t="str">
        <f t="shared" si="27"/>
        <v/>
      </c>
      <c r="AP643" s="35" t="str">
        <f>IF('DQE marché-cadre'!$D646="","",'DQE marché-cadre'!$D646)</f>
        <v/>
      </c>
      <c r="AQ643" s="35" t="str">
        <f>IF('DQE marché-cadre'!$E646="","",'DQE marché-cadre'!$E646)</f>
        <v/>
      </c>
      <c r="AR643" s="77" t="str">
        <f>DQE!$F646</f>
        <v/>
      </c>
      <c r="AS643" s="77" t="str">
        <f>BPDE!$G646</f>
        <v/>
      </c>
      <c r="AT643" s="35" t="str">
        <f t="shared" si="28"/>
        <v/>
      </c>
    </row>
    <row r="644">
      <c r="A644" s="35" t="str">
        <f>IF(BPU!$A647="","",BPU!$A647)</f>
        <v/>
      </c>
      <c r="B644" s="44" t="str">
        <f>IF(BPU!$B647="","",BPU!$B647)</f>
        <v/>
      </c>
      <c r="C644" s="35" t="str">
        <f>IF(BPU!$C647="","",BPU!$C647)</f>
        <v/>
      </c>
      <c r="D644" s="44" t="str">
        <f>IF(DQE!$D647="","",DQE!$D647)</f>
        <v/>
      </c>
      <c r="E644" s="37" t="str">
        <f>IF(BPU!$D647="","",BPU!$D647)</f>
        <v/>
      </c>
      <c r="F644" s="35" t="str">
        <f t="shared" si="0"/>
        <v/>
      </c>
      <c r="G644" s="44" t="str">
        <f t="shared" si="1"/>
        <v/>
      </c>
      <c r="H644" s="36" t="n"/>
      <c r="I644" s="23" t="n"/>
      <c r="J644" s="36" t="n"/>
      <c r="K644" s="36" t="n"/>
      <c r="L644" s="44" t="str">
        <f t="shared" si="2"/>
        <v/>
      </c>
      <c r="M644" s="35" t="str">
        <f t="shared" si="3"/>
        <v/>
      </c>
      <c r="N644" s="35" t="str">
        <f t="shared" si="4"/>
        <v/>
      </c>
      <c r="O644" s="35" t="str">
        <f t="shared" si="5"/>
        <v/>
      </c>
      <c r="P644" s="35" t="str">
        <f t="shared" si="6"/>
        <v/>
      </c>
      <c r="Q644" s="35" t="str">
        <f t="shared" si="7"/>
        <v/>
      </c>
      <c r="R644" s="35" t="str">
        <f t="shared" si="8"/>
        <v/>
      </c>
      <c r="S644" s="35" t="str">
        <f t="shared" si="9"/>
        <v/>
      </c>
      <c r="T644" s="35" t="str">
        <f t="shared" si="10"/>
        <v/>
      </c>
      <c r="U644" s="35" t="str">
        <f t="shared" si="11"/>
        <v/>
      </c>
      <c r="V644" s="35" t="str">
        <f t="shared" si="12"/>
        <v/>
      </c>
      <c r="W644" s="77" t="str">
        <f t="shared" si="13"/>
        <v/>
      </c>
      <c r="X644" s="35" t="str">
        <f t="shared" si="14"/>
        <v/>
      </c>
      <c r="Y644" s="35" t="str">
        <f t="shared" si="15"/>
        <v/>
      </c>
      <c r="Z644" s="35" t="str">
        <f t="shared" si="16"/>
        <v/>
      </c>
      <c r="AA644" s="35" t="str">
        <f t="shared" si="17"/>
        <v/>
      </c>
      <c r="AB644" s="77">
        <f t="shared" si="29"/>
        <v>6336</v>
      </c>
      <c r="AC644" s="77">
        <f t="shared" si="30"/>
        <v>0</v>
      </c>
      <c r="AD644" s="77">
        <f t="shared" si="31"/>
        <v>0</v>
      </c>
      <c r="AE644" s="78" t="str">
        <f t="shared" si="18"/>
        <v/>
      </c>
      <c r="AF644" s="35" t="str">
        <f t="shared" si="19"/>
        <v/>
      </c>
      <c r="AG644" s="77" t="str">
        <f t="shared" si="20"/>
        <v/>
      </c>
      <c r="AH644" s="77" t="str">
        <f t="shared" si="21"/>
        <v/>
      </c>
      <c r="AI644" s="35">
        <f t="shared" si="22"/>
        <v>0</v>
      </c>
      <c r="AJ644" s="35">
        <f t="shared" si="23"/>
        <v>0</v>
      </c>
      <c r="AK644" s="35">
        <f t="shared" si="24"/>
        <v>0</v>
      </c>
      <c r="AL644" s="35">
        <f t="shared" si="25"/>
        <v>0</v>
      </c>
      <c r="AM644" s="35" t="n"/>
      <c r="AN644" s="44" t="str">
        <f t="shared" si="26"/>
        <v/>
      </c>
      <c r="AO644" s="44" t="str">
        <f t="shared" si="27"/>
        <v/>
      </c>
      <c r="AP644" s="35" t="str">
        <f>IF('DQE marché-cadre'!$D647="","",'DQE marché-cadre'!$D647)</f>
        <v/>
      </c>
      <c r="AQ644" s="35" t="str">
        <f>IF('DQE marché-cadre'!$E647="","",'DQE marché-cadre'!$E647)</f>
        <v/>
      </c>
      <c r="AR644" s="77" t="str">
        <f>DQE!$F647</f>
        <v/>
      </c>
      <c r="AS644" s="77" t="str">
        <f>BPDE!$G647</f>
        <v/>
      </c>
      <c r="AT644" s="35" t="str">
        <f t="shared" si="28"/>
        <v/>
      </c>
    </row>
    <row r="645">
      <c r="A645" s="35" t="str">
        <f>IF(BPU!$A648="","",BPU!$A648)</f>
        <v/>
      </c>
      <c r="B645" s="44" t="str">
        <f>IF(BPU!$B648="","",BPU!$B648)</f>
        <v/>
      </c>
      <c r="C645" s="35" t="str">
        <f>IF(BPU!$C648="","",BPU!$C648)</f>
        <v/>
      </c>
      <c r="D645" s="44" t="str">
        <f>IF(DQE!$D648="","",DQE!$D648)</f>
        <v/>
      </c>
      <c r="E645" s="37" t="str">
        <f>IF(BPU!$D648="","",BPU!$D648)</f>
        <v/>
      </c>
      <c r="F645" s="35" t="str">
        <f t="shared" si="0"/>
        <v/>
      </c>
      <c r="G645" s="44" t="str">
        <f t="shared" si="1"/>
        <v/>
      </c>
      <c r="H645" s="36" t="n"/>
      <c r="I645" s="23" t="n"/>
      <c r="J645" s="36" t="n"/>
      <c r="K645" s="36" t="n"/>
      <c r="L645" s="44" t="str">
        <f t="shared" si="2"/>
        <v/>
      </c>
      <c r="M645" s="35" t="str">
        <f t="shared" si="3"/>
        <v/>
      </c>
      <c r="N645" s="35" t="str">
        <f t="shared" si="4"/>
        <v/>
      </c>
      <c r="O645" s="35" t="str">
        <f t="shared" si="5"/>
        <v/>
      </c>
      <c r="P645" s="35" t="str">
        <f t="shared" si="6"/>
        <v/>
      </c>
      <c r="Q645" s="35" t="str">
        <f t="shared" si="7"/>
        <v/>
      </c>
      <c r="R645" s="35" t="str">
        <f t="shared" si="8"/>
        <v/>
      </c>
      <c r="S645" s="35" t="str">
        <f t="shared" si="9"/>
        <v/>
      </c>
      <c r="T645" s="35" t="str">
        <f t="shared" si="10"/>
        <v/>
      </c>
      <c r="U645" s="35" t="str">
        <f t="shared" si="11"/>
        <v/>
      </c>
      <c r="V645" s="35" t="str">
        <f t="shared" si="12"/>
        <v/>
      </c>
      <c r="W645" s="77" t="str">
        <f t="shared" si="13"/>
        <v/>
      </c>
      <c r="X645" s="35" t="str">
        <f t="shared" si="14"/>
        <v/>
      </c>
      <c r="Y645" s="35" t="str">
        <f t="shared" si="15"/>
        <v/>
      </c>
      <c r="Z645" s="35" t="str">
        <f t="shared" si="16"/>
        <v/>
      </c>
      <c r="AA645" s="35" t="str">
        <f t="shared" si="17"/>
        <v/>
      </c>
      <c r="AB645" s="77">
        <f t="shared" si="29"/>
        <v>6336</v>
      </c>
      <c r="AC645" s="77">
        <f t="shared" si="30"/>
        <v>0</v>
      </c>
      <c r="AD645" s="77">
        <f t="shared" si="31"/>
        <v>0</v>
      </c>
      <c r="AE645" s="78" t="str">
        <f t="shared" si="18"/>
        <v/>
      </c>
      <c r="AF645" s="35" t="str">
        <f t="shared" si="19"/>
        <v/>
      </c>
      <c r="AG645" s="77" t="str">
        <f t="shared" si="20"/>
        <v/>
      </c>
      <c r="AH645" s="77" t="str">
        <f t="shared" si="21"/>
        <v/>
      </c>
      <c r="AI645" s="35">
        <f t="shared" si="22"/>
        <v>0</v>
      </c>
      <c r="AJ645" s="35">
        <f t="shared" si="23"/>
        <v>0</v>
      </c>
      <c r="AK645" s="35">
        <f t="shared" si="24"/>
        <v>0</v>
      </c>
      <c r="AL645" s="35">
        <f t="shared" si="25"/>
        <v>0</v>
      </c>
      <c r="AM645" s="35" t="n"/>
      <c r="AN645" s="44" t="str">
        <f t="shared" si="26"/>
        <v/>
      </c>
      <c r="AO645" s="44" t="str">
        <f t="shared" si="27"/>
        <v/>
      </c>
      <c r="AP645" s="35" t="str">
        <f>IF('DQE marché-cadre'!$D648="","",'DQE marché-cadre'!$D648)</f>
        <v/>
      </c>
      <c r="AQ645" s="35" t="str">
        <f>IF('DQE marché-cadre'!$E648="","",'DQE marché-cadre'!$E648)</f>
        <v/>
      </c>
      <c r="AR645" s="77" t="str">
        <f>DQE!$F648</f>
        <v/>
      </c>
      <c r="AS645" s="77" t="str">
        <f>BPDE!$G648</f>
        <v/>
      </c>
      <c r="AT645" s="35" t="str">
        <f t="shared" si="28"/>
        <v/>
      </c>
    </row>
    <row r="646">
      <c r="A646" s="35" t="str">
        <f>IF(BPU!$A649="","",BPU!$A649)</f>
        <v/>
      </c>
      <c r="B646" s="44" t="str">
        <f>IF(BPU!$B649="","",BPU!$B649)</f>
        <v/>
      </c>
      <c r="C646" s="35" t="str">
        <f>IF(BPU!$C649="","",BPU!$C649)</f>
        <v/>
      </c>
      <c r="D646" s="44" t="str">
        <f>IF(DQE!$D649="","",DQE!$D649)</f>
        <v/>
      </c>
      <c r="E646" s="37" t="str">
        <f>IF(BPU!$D649="","",BPU!$D649)</f>
        <v/>
      </c>
      <c r="F646" s="35" t="str">
        <f t="shared" si="0"/>
        <v/>
      </c>
      <c r="G646" s="44" t="str">
        <f t="shared" si="1"/>
        <v/>
      </c>
      <c r="H646" s="36" t="n"/>
      <c r="I646" s="23" t="n"/>
      <c r="J646" s="36" t="n"/>
      <c r="K646" s="36" t="n"/>
      <c r="L646" s="44" t="str">
        <f t="shared" si="2"/>
        <v/>
      </c>
      <c r="M646" s="35" t="str">
        <f t="shared" si="3"/>
        <v/>
      </c>
      <c r="N646" s="35" t="str">
        <f t="shared" si="4"/>
        <v/>
      </c>
      <c r="O646" s="35" t="str">
        <f t="shared" si="5"/>
        <v/>
      </c>
      <c r="P646" s="35" t="str">
        <f t="shared" si="6"/>
        <v/>
      </c>
      <c r="Q646" s="35" t="str">
        <f t="shared" si="7"/>
        <v/>
      </c>
      <c r="R646" s="35" t="str">
        <f t="shared" si="8"/>
        <v/>
      </c>
      <c r="S646" s="35" t="str">
        <f t="shared" si="9"/>
        <v/>
      </c>
      <c r="T646" s="35" t="str">
        <f t="shared" si="10"/>
        <v/>
      </c>
      <c r="U646" s="35" t="str">
        <f t="shared" si="11"/>
        <v/>
      </c>
      <c r="V646" s="35" t="str">
        <f t="shared" si="12"/>
        <v/>
      </c>
      <c r="W646" s="77" t="str">
        <f t="shared" si="13"/>
        <v/>
      </c>
      <c r="X646" s="35" t="str">
        <f t="shared" si="14"/>
        <v/>
      </c>
      <c r="Y646" s="35" t="str">
        <f t="shared" si="15"/>
        <v/>
      </c>
      <c r="Z646" s="35" t="str">
        <f t="shared" si="16"/>
        <v/>
      </c>
      <c r="AA646" s="35" t="str">
        <f t="shared" si="17"/>
        <v/>
      </c>
      <c r="AB646" s="77">
        <f t="shared" si="29"/>
        <v>6336</v>
      </c>
      <c r="AC646" s="77">
        <f t="shared" si="30"/>
        <v>0</v>
      </c>
      <c r="AD646" s="77">
        <f t="shared" si="31"/>
        <v>0</v>
      </c>
      <c r="AE646" s="78" t="str">
        <f t="shared" si="18"/>
        <v/>
      </c>
      <c r="AF646" s="35" t="str">
        <f t="shared" si="19"/>
        <v/>
      </c>
      <c r="AG646" s="77" t="str">
        <f t="shared" si="20"/>
        <v/>
      </c>
      <c r="AH646" s="77" t="str">
        <f t="shared" si="21"/>
        <v/>
      </c>
      <c r="AI646" s="35">
        <f t="shared" si="22"/>
        <v>0</v>
      </c>
      <c r="AJ646" s="35">
        <f t="shared" si="23"/>
        <v>0</v>
      </c>
      <c r="AK646" s="35">
        <f t="shared" si="24"/>
        <v>0</v>
      </c>
      <c r="AL646" s="35">
        <f t="shared" si="25"/>
        <v>0</v>
      </c>
      <c r="AM646" s="35" t="n"/>
      <c r="AN646" s="44" t="str">
        <f t="shared" si="26"/>
        <v/>
      </c>
      <c r="AO646" s="44" t="str">
        <f t="shared" si="27"/>
        <v/>
      </c>
      <c r="AP646" s="35" t="str">
        <f>IF('DQE marché-cadre'!$D649="","",'DQE marché-cadre'!$D649)</f>
        <v/>
      </c>
      <c r="AQ646" s="35" t="str">
        <f>IF('DQE marché-cadre'!$E649="","",'DQE marché-cadre'!$E649)</f>
        <v/>
      </c>
      <c r="AR646" s="77" t="str">
        <f>DQE!$F649</f>
        <v/>
      </c>
      <c r="AS646" s="77" t="str">
        <f>BPDE!$G649</f>
        <v/>
      </c>
      <c r="AT646" s="35" t="str">
        <f t="shared" si="28"/>
        <v/>
      </c>
    </row>
    <row r="647">
      <c r="A647" s="35" t="str">
        <f>IF(BPU!$A650="","",BPU!$A650)</f>
        <v/>
      </c>
      <c r="B647" s="44" t="str">
        <f>IF(BPU!$B650="","",BPU!$B650)</f>
        <v/>
      </c>
      <c r="C647" s="35" t="str">
        <f>IF(BPU!$C650="","",BPU!$C650)</f>
        <v/>
      </c>
      <c r="D647" s="44" t="str">
        <f>IF(DQE!$D650="","",DQE!$D650)</f>
        <v/>
      </c>
      <c r="E647" s="37" t="str">
        <f>IF(BPU!$D650="","",BPU!$D650)</f>
        <v/>
      </c>
      <c r="F647" s="35" t="str">
        <f t="shared" si="0"/>
        <v/>
      </c>
      <c r="G647" s="44" t="str">
        <f t="shared" si="1"/>
        <v/>
      </c>
      <c r="H647" s="36" t="n"/>
      <c r="I647" s="23" t="n"/>
      <c r="J647" s="36" t="n"/>
      <c r="K647" s="36" t="n"/>
      <c r="L647" s="44" t="str">
        <f t="shared" si="2"/>
        <v/>
      </c>
      <c r="M647" s="35" t="str">
        <f t="shared" si="3"/>
        <v/>
      </c>
      <c r="N647" s="35" t="str">
        <f t="shared" si="4"/>
        <v/>
      </c>
      <c r="O647" s="35" t="str">
        <f t="shared" si="5"/>
        <v/>
      </c>
      <c r="P647" s="35" t="str">
        <f t="shared" si="6"/>
        <v/>
      </c>
      <c r="Q647" s="35" t="str">
        <f t="shared" si="7"/>
        <v/>
      </c>
      <c r="R647" s="35" t="str">
        <f t="shared" si="8"/>
        <v/>
      </c>
      <c r="S647" s="35" t="str">
        <f t="shared" si="9"/>
        <v/>
      </c>
      <c r="T647" s="35" t="str">
        <f t="shared" si="10"/>
        <v/>
      </c>
      <c r="U647" s="35" t="str">
        <f t="shared" si="11"/>
        <v/>
      </c>
      <c r="V647" s="35" t="str">
        <f t="shared" si="12"/>
        <v/>
      </c>
      <c r="W647" s="77" t="str">
        <f t="shared" si="13"/>
        <v/>
      </c>
      <c r="X647" s="35" t="str">
        <f t="shared" si="14"/>
        <v/>
      </c>
      <c r="Y647" s="35" t="str">
        <f t="shared" si="15"/>
        <v/>
      </c>
      <c r="Z647" s="35" t="str">
        <f t="shared" si="16"/>
        <v/>
      </c>
      <c r="AA647" s="35" t="str">
        <f t="shared" si="17"/>
        <v/>
      </c>
      <c r="AB647" s="77">
        <f t="shared" si="29"/>
        <v>6336</v>
      </c>
      <c r="AC647" s="77">
        <f t="shared" si="30"/>
        <v>0</v>
      </c>
      <c r="AD647" s="77">
        <f t="shared" si="31"/>
        <v>0</v>
      </c>
      <c r="AE647" s="78" t="str">
        <f t="shared" si="18"/>
        <v/>
      </c>
      <c r="AF647" s="35" t="str">
        <f t="shared" si="19"/>
        <v/>
      </c>
      <c r="AG647" s="77" t="str">
        <f t="shared" si="20"/>
        <v/>
      </c>
      <c r="AH647" s="77" t="str">
        <f t="shared" si="21"/>
        <v/>
      </c>
      <c r="AI647" s="35">
        <f t="shared" si="22"/>
        <v>0</v>
      </c>
      <c r="AJ647" s="35">
        <f t="shared" si="23"/>
        <v>0</v>
      </c>
      <c r="AK647" s="35">
        <f t="shared" si="24"/>
        <v>0</v>
      </c>
      <c r="AL647" s="35">
        <f t="shared" si="25"/>
        <v>0</v>
      </c>
      <c r="AM647" s="35" t="n"/>
      <c r="AN647" s="44" t="str">
        <f t="shared" si="26"/>
        <v/>
      </c>
      <c r="AO647" s="44" t="str">
        <f t="shared" si="27"/>
        <v/>
      </c>
      <c r="AP647" s="35" t="str">
        <f>IF('DQE marché-cadre'!$D650="","",'DQE marché-cadre'!$D650)</f>
        <v/>
      </c>
      <c r="AQ647" s="35" t="str">
        <f>IF('DQE marché-cadre'!$E650="","",'DQE marché-cadre'!$E650)</f>
        <v/>
      </c>
      <c r="AR647" s="77" t="str">
        <f>DQE!$F650</f>
        <v/>
      </c>
      <c r="AS647" s="77" t="str">
        <f>BPDE!$G650</f>
        <v/>
      </c>
      <c r="AT647" s="35" t="str">
        <f t="shared" si="28"/>
        <v/>
      </c>
    </row>
    <row r="648">
      <c r="A648" s="35" t="str">
        <f>IF(BPU!$A651="","",BPU!$A651)</f>
        <v/>
      </c>
      <c r="B648" s="44" t="str">
        <f>IF(BPU!$B651="","",BPU!$B651)</f>
        <v/>
      </c>
      <c r="C648" s="35" t="str">
        <f>IF(BPU!$C651="","",BPU!$C651)</f>
        <v/>
      </c>
      <c r="D648" s="44" t="str">
        <f>IF(DQE!$D651="","",DQE!$D651)</f>
        <v/>
      </c>
      <c r="E648" s="37" t="str">
        <f>IF(BPU!$D651="","",BPU!$D651)</f>
        <v/>
      </c>
      <c r="F648" s="35" t="str">
        <f t="shared" si="0"/>
        <v/>
      </c>
      <c r="G648" s="44" t="str">
        <f t="shared" si="1"/>
        <v/>
      </c>
      <c r="H648" s="36" t="n"/>
      <c r="I648" s="23" t="n"/>
      <c r="J648" s="36" t="n"/>
      <c r="K648" s="36" t="n"/>
      <c r="L648" s="44" t="str">
        <f t="shared" si="2"/>
        <v/>
      </c>
      <c r="M648" s="35" t="str">
        <f t="shared" si="3"/>
        <v/>
      </c>
      <c r="N648" s="35" t="str">
        <f t="shared" si="4"/>
        <v/>
      </c>
      <c r="O648" s="35" t="str">
        <f t="shared" si="5"/>
        <v/>
      </c>
      <c r="P648" s="35" t="str">
        <f t="shared" si="6"/>
        <v/>
      </c>
      <c r="Q648" s="35" t="str">
        <f t="shared" si="7"/>
        <v/>
      </c>
      <c r="R648" s="35" t="str">
        <f t="shared" si="8"/>
        <v/>
      </c>
      <c r="S648" s="35" t="str">
        <f t="shared" si="9"/>
        <v/>
      </c>
      <c r="T648" s="35" t="str">
        <f t="shared" si="10"/>
        <v/>
      </c>
      <c r="U648" s="35" t="str">
        <f t="shared" si="11"/>
        <v/>
      </c>
      <c r="V648" s="35" t="str">
        <f t="shared" si="12"/>
        <v/>
      </c>
      <c r="W648" s="77" t="str">
        <f t="shared" si="13"/>
        <v/>
      </c>
      <c r="X648" s="35" t="str">
        <f t="shared" si="14"/>
        <v/>
      </c>
      <c r="Y648" s="35" t="str">
        <f t="shared" si="15"/>
        <v/>
      </c>
      <c r="Z648" s="35" t="str">
        <f t="shared" si="16"/>
        <v/>
      </c>
      <c r="AA648" s="35" t="str">
        <f t="shared" si="17"/>
        <v/>
      </c>
      <c r="AB648" s="77">
        <f t="shared" si="29"/>
        <v>6336</v>
      </c>
      <c r="AC648" s="77">
        <f t="shared" si="30"/>
        <v>0</v>
      </c>
      <c r="AD648" s="77">
        <f t="shared" si="31"/>
        <v>0</v>
      </c>
      <c r="AE648" s="78" t="str">
        <f t="shared" si="18"/>
        <v/>
      </c>
      <c r="AF648" s="35" t="str">
        <f t="shared" si="19"/>
        <v/>
      </c>
      <c r="AG648" s="77" t="str">
        <f t="shared" si="20"/>
        <v/>
      </c>
      <c r="AH648" s="77" t="str">
        <f t="shared" si="21"/>
        <v/>
      </c>
      <c r="AI648" s="35">
        <f t="shared" si="22"/>
        <v>0</v>
      </c>
      <c r="AJ648" s="35">
        <f t="shared" si="23"/>
        <v>0</v>
      </c>
      <c r="AK648" s="35">
        <f t="shared" si="24"/>
        <v>0</v>
      </c>
      <c r="AL648" s="35">
        <f t="shared" si="25"/>
        <v>0</v>
      </c>
      <c r="AM648" s="35" t="n"/>
      <c r="AN648" s="44" t="str">
        <f t="shared" si="26"/>
        <v/>
      </c>
      <c r="AO648" s="44" t="str">
        <f t="shared" si="27"/>
        <v/>
      </c>
      <c r="AP648" s="35" t="str">
        <f>IF('DQE marché-cadre'!$D651="","",'DQE marché-cadre'!$D651)</f>
        <v/>
      </c>
      <c r="AQ648" s="35" t="str">
        <f>IF('DQE marché-cadre'!$E651="","",'DQE marché-cadre'!$E651)</f>
        <v/>
      </c>
      <c r="AR648" s="77" t="str">
        <f>DQE!$F651</f>
        <v/>
      </c>
      <c r="AS648" s="77" t="str">
        <f>BPDE!$G651</f>
        <v/>
      </c>
      <c r="AT648" s="35" t="str">
        <f t="shared" si="28"/>
        <v/>
      </c>
    </row>
    <row r="649">
      <c r="A649" s="35" t="str">
        <f>IF(BPU!$A652="","",BPU!$A652)</f>
        <v/>
      </c>
      <c r="B649" s="44" t="str">
        <f>IF(BPU!$B652="","",BPU!$B652)</f>
        <v/>
      </c>
      <c r="C649" s="35" t="str">
        <f>IF(BPU!$C652="","",BPU!$C652)</f>
        <v/>
      </c>
      <c r="D649" s="44" t="str">
        <f>IF(DQE!$D652="","",DQE!$D652)</f>
        <v/>
      </c>
      <c r="E649" s="37" t="str">
        <f>IF(BPU!$D652="","",BPU!$D652)</f>
        <v/>
      </c>
      <c r="F649" s="35" t="str">
        <f t="shared" si="0"/>
        <v/>
      </c>
      <c r="G649" s="44" t="str">
        <f t="shared" si="1"/>
        <v/>
      </c>
      <c r="H649" s="36" t="n"/>
      <c r="I649" s="23" t="n"/>
      <c r="J649" s="36" t="n"/>
      <c r="K649" s="36" t="n"/>
      <c r="L649" s="44" t="str">
        <f t="shared" si="2"/>
        <v/>
      </c>
      <c r="M649" s="35" t="str">
        <f t="shared" si="3"/>
        <v/>
      </c>
      <c r="N649" s="35" t="str">
        <f t="shared" si="4"/>
        <v/>
      </c>
      <c r="O649" s="35" t="str">
        <f t="shared" si="5"/>
        <v/>
      </c>
      <c r="P649" s="35" t="str">
        <f t="shared" si="6"/>
        <v/>
      </c>
      <c r="Q649" s="35" t="str">
        <f t="shared" si="7"/>
        <v/>
      </c>
      <c r="R649" s="35" t="str">
        <f t="shared" si="8"/>
        <v/>
      </c>
      <c r="S649" s="35" t="str">
        <f t="shared" si="9"/>
        <v/>
      </c>
      <c r="T649" s="35" t="str">
        <f t="shared" si="10"/>
        <v/>
      </c>
      <c r="U649" s="35" t="str">
        <f t="shared" si="11"/>
        <v/>
      </c>
      <c r="V649" s="35" t="str">
        <f t="shared" si="12"/>
        <v/>
      </c>
      <c r="W649" s="77" t="str">
        <f t="shared" si="13"/>
        <v/>
      </c>
      <c r="X649" s="35" t="str">
        <f t="shared" si="14"/>
        <v/>
      </c>
      <c r="Y649" s="35" t="str">
        <f t="shared" si="15"/>
        <v/>
      </c>
      <c r="Z649" s="35" t="str">
        <f t="shared" si="16"/>
        <v/>
      </c>
      <c r="AA649" s="35" t="str">
        <f t="shared" si="17"/>
        <v/>
      </c>
      <c r="AB649" s="77">
        <f t="shared" si="29"/>
        <v>6336</v>
      </c>
      <c r="AC649" s="77">
        <f t="shared" si="30"/>
        <v>0</v>
      </c>
      <c r="AD649" s="77">
        <f t="shared" si="31"/>
        <v>0</v>
      </c>
      <c r="AE649" s="78" t="str">
        <f t="shared" si="18"/>
        <v/>
      </c>
      <c r="AF649" s="35" t="str">
        <f t="shared" si="19"/>
        <v/>
      </c>
      <c r="AG649" s="77" t="str">
        <f t="shared" si="20"/>
        <v/>
      </c>
      <c r="AH649" s="77" t="str">
        <f t="shared" si="21"/>
        <v/>
      </c>
      <c r="AI649" s="35">
        <f t="shared" si="22"/>
        <v>0</v>
      </c>
      <c r="AJ649" s="35">
        <f t="shared" si="23"/>
        <v>0</v>
      </c>
      <c r="AK649" s="35">
        <f t="shared" si="24"/>
        <v>0</v>
      </c>
      <c r="AL649" s="35">
        <f t="shared" si="25"/>
        <v>0</v>
      </c>
      <c r="AM649" s="35" t="n"/>
      <c r="AN649" s="44" t="str">
        <f t="shared" si="26"/>
        <v/>
      </c>
      <c r="AO649" s="44" t="str">
        <f t="shared" si="27"/>
        <v/>
      </c>
      <c r="AP649" s="35" t="str">
        <f>IF('DQE marché-cadre'!$D652="","",'DQE marché-cadre'!$D652)</f>
        <v/>
      </c>
      <c r="AQ649" s="35" t="str">
        <f>IF('DQE marché-cadre'!$E652="","",'DQE marché-cadre'!$E652)</f>
        <v/>
      </c>
      <c r="AR649" s="77" t="str">
        <f>DQE!$F652</f>
        <v/>
      </c>
      <c r="AS649" s="77" t="str">
        <f>BPDE!$G652</f>
        <v/>
      </c>
      <c r="AT649" s="35" t="str">
        <f t="shared" si="28"/>
        <v/>
      </c>
    </row>
    <row r="650">
      <c r="A650" s="35" t="str">
        <f>IF(BPU!$A653="","",BPU!$A653)</f>
        <v/>
      </c>
      <c r="B650" s="44" t="str">
        <f>IF(BPU!$B653="","",BPU!$B653)</f>
        <v/>
      </c>
      <c r="C650" s="35" t="str">
        <f>IF(BPU!$C653="","",BPU!$C653)</f>
        <v/>
      </c>
      <c r="D650" s="44" t="str">
        <f>IF(DQE!$D653="","",DQE!$D653)</f>
        <v/>
      </c>
      <c r="E650" s="37" t="str">
        <f>IF(BPU!$D653="","",BPU!$D653)</f>
        <v/>
      </c>
      <c r="F650" s="35" t="str">
        <f t="shared" si="0"/>
        <v/>
      </c>
      <c r="G650" s="44" t="str">
        <f t="shared" si="1"/>
        <v/>
      </c>
      <c r="H650" s="36" t="n"/>
      <c r="I650" s="23" t="n"/>
      <c r="J650" s="36" t="n"/>
      <c r="K650" s="36" t="n"/>
      <c r="L650" s="44" t="str">
        <f t="shared" si="2"/>
        <v/>
      </c>
      <c r="M650" s="35" t="str">
        <f t="shared" si="3"/>
        <v/>
      </c>
      <c r="N650" s="35" t="str">
        <f t="shared" si="4"/>
        <v/>
      </c>
      <c r="O650" s="35" t="str">
        <f t="shared" si="5"/>
        <v/>
      </c>
      <c r="P650" s="35" t="str">
        <f t="shared" si="6"/>
        <v/>
      </c>
      <c r="Q650" s="35" t="str">
        <f t="shared" si="7"/>
        <v/>
      </c>
      <c r="R650" s="35" t="str">
        <f t="shared" si="8"/>
        <v/>
      </c>
      <c r="S650" s="35" t="str">
        <f t="shared" si="9"/>
        <v/>
      </c>
      <c r="T650" s="35" t="str">
        <f t="shared" si="10"/>
        <v/>
      </c>
      <c r="U650" s="35" t="str">
        <f t="shared" si="11"/>
        <v/>
      </c>
      <c r="V650" s="35" t="str">
        <f t="shared" si="12"/>
        <v/>
      </c>
      <c r="W650" s="77" t="str">
        <f t="shared" si="13"/>
        <v/>
      </c>
      <c r="X650" s="35" t="str">
        <f t="shared" si="14"/>
        <v/>
      </c>
      <c r="Y650" s="35" t="str">
        <f t="shared" si="15"/>
        <v/>
      </c>
      <c r="Z650" s="35" t="str">
        <f t="shared" si="16"/>
        <v/>
      </c>
      <c r="AA650" s="35" t="str">
        <f t="shared" si="17"/>
        <v/>
      </c>
      <c r="AB650" s="77">
        <f t="shared" si="29"/>
        <v>6336</v>
      </c>
      <c r="AC650" s="77">
        <f t="shared" si="30"/>
        <v>0</v>
      </c>
      <c r="AD650" s="77">
        <f t="shared" si="31"/>
        <v>0</v>
      </c>
      <c r="AE650" s="78" t="str">
        <f t="shared" si="18"/>
        <v/>
      </c>
      <c r="AF650" s="35" t="str">
        <f t="shared" si="19"/>
        <v/>
      </c>
      <c r="AG650" s="77" t="str">
        <f t="shared" si="20"/>
        <v/>
      </c>
      <c r="AH650" s="77" t="str">
        <f t="shared" si="21"/>
        <v/>
      </c>
      <c r="AI650" s="35">
        <f t="shared" si="22"/>
        <v>0</v>
      </c>
      <c r="AJ650" s="35">
        <f t="shared" si="23"/>
        <v>0</v>
      </c>
      <c r="AK650" s="35">
        <f t="shared" si="24"/>
        <v>0</v>
      </c>
      <c r="AL650" s="35">
        <f t="shared" si="25"/>
        <v>0</v>
      </c>
      <c r="AM650" s="35" t="n"/>
      <c r="AN650" s="44" t="str">
        <f t="shared" si="26"/>
        <v/>
      </c>
      <c r="AO650" s="44" t="str">
        <f t="shared" si="27"/>
        <v/>
      </c>
      <c r="AP650" s="35" t="str">
        <f>IF('DQE marché-cadre'!$D653="","",'DQE marché-cadre'!$D653)</f>
        <v/>
      </c>
      <c r="AQ650" s="35" t="str">
        <f>IF('DQE marché-cadre'!$E653="","",'DQE marché-cadre'!$E653)</f>
        <v/>
      </c>
      <c r="AR650" s="77" t="str">
        <f>DQE!$F653</f>
        <v/>
      </c>
      <c r="AS650" s="77" t="str">
        <f>BPDE!$G653</f>
        <v/>
      </c>
      <c r="AT650" s="35" t="str">
        <f t="shared" si="28"/>
        <v/>
      </c>
    </row>
    <row r="651">
      <c r="A651" s="35" t="str">
        <f>IF(BPU!$A654="","",BPU!$A654)</f>
        <v/>
      </c>
      <c r="B651" s="44" t="str">
        <f>IF(BPU!$B654="","",BPU!$B654)</f>
        <v/>
      </c>
      <c r="C651" s="35" t="str">
        <f>IF(BPU!$C654="","",BPU!$C654)</f>
        <v/>
      </c>
      <c r="D651" s="44" t="str">
        <f>IF(DQE!$D654="","",DQE!$D654)</f>
        <v/>
      </c>
      <c r="E651" s="37" t="str">
        <f>IF(BPU!$D654="","",BPU!$D654)</f>
        <v/>
      </c>
      <c r="F651" s="35" t="str">
        <f t="shared" si="0"/>
        <v/>
      </c>
      <c r="G651" s="44" t="str">
        <f t="shared" si="1"/>
        <v/>
      </c>
      <c r="H651" s="36" t="n"/>
      <c r="I651" s="23" t="n"/>
      <c r="J651" s="36" t="n"/>
      <c r="K651" s="36" t="n"/>
      <c r="L651" s="44" t="str">
        <f t="shared" si="2"/>
        <v/>
      </c>
      <c r="M651" s="35" t="str">
        <f t="shared" si="3"/>
        <v/>
      </c>
      <c r="N651" s="35" t="str">
        <f t="shared" si="4"/>
        <v/>
      </c>
      <c r="O651" s="35" t="str">
        <f t="shared" si="5"/>
        <v/>
      </c>
      <c r="P651" s="35" t="str">
        <f t="shared" si="6"/>
        <v/>
      </c>
      <c r="Q651" s="35" t="str">
        <f t="shared" si="7"/>
        <v/>
      </c>
      <c r="R651" s="35" t="str">
        <f t="shared" si="8"/>
        <v/>
      </c>
      <c r="S651" s="35" t="str">
        <f t="shared" si="9"/>
        <v/>
      </c>
      <c r="T651" s="35" t="str">
        <f t="shared" si="10"/>
        <v/>
      </c>
      <c r="U651" s="35" t="str">
        <f t="shared" si="11"/>
        <v/>
      </c>
      <c r="V651" s="35" t="str">
        <f t="shared" si="12"/>
        <v/>
      </c>
      <c r="W651" s="77" t="str">
        <f t="shared" si="13"/>
        <v/>
      </c>
      <c r="X651" s="35" t="str">
        <f t="shared" si="14"/>
        <v/>
      </c>
      <c r="Y651" s="35" t="str">
        <f t="shared" si="15"/>
        <v/>
      </c>
      <c r="Z651" s="35" t="str">
        <f t="shared" si="16"/>
        <v/>
      </c>
      <c r="AA651" s="35" t="str">
        <f t="shared" si="17"/>
        <v/>
      </c>
      <c r="AB651" s="77">
        <f t="shared" si="29"/>
        <v>6336</v>
      </c>
      <c r="AC651" s="77">
        <f t="shared" si="30"/>
        <v>0</v>
      </c>
      <c r="AD651" s="77">
        <f t="shared" si="31"/>
        <v>0</v>
      </c>
      <c r="AE651" s="78" t="str">
        <f t="shared" si="18"/>
        <v/>
      </c>
      <c r="AF651" s="35" t="str">
        <f t="shared" si="19"/>
        <v/>
      </c>
      <c r="AG651" s="77" t="str">
        <f t="shared" si="20"/>
        <v/>
      </c>
      <c r="AH651" s="77" t="str">
        <f t="shared" si="21"/>
        <v/>
      </c>
      <c r="AI651" s="35">
        <f t="shared" si="22"/>
        <v>0</v>
      </c>
      <c r="AJ651" s="35">
        <f t="shared" si="23"/>
        <v>0</v>
      </c>
      <c r="AK651" s="35">
        <f t="shared" si="24"/>
        <v>0</v>
      </c>
      <c r="AL651" s="35">
        <f t="shared" si="25"/>
        <v>0</v>
      </c>
      <c r="AM651" s="35" t="n"/>
      <c r="AN651" s="44" t="str">
        <f t="shared" si="26"/>
        <v/>
      </c>
      <c r="AO651" s="44" t="str">
        <f t="shared" si="27"/>
        <v/>
      </c>
      <c r="AP651" s="35" t="str">
        <f>IF('DQE marché-cadre'!$D654="","",'DQE marché-cadre'!$D654)</f>
        <v/>
      </c>
      <c r="AQ651" s="35" t="str">
        <f>IF('DQE marché-cadre'!$E654="","",'DQE marché-cadre'!$E654)</f>
        <v/>
      </c>
      <c r="AR651" s="77" t="str">
        <f>DQE!$F654</f>
        <v/>
      </c>
      <c r="AS651" s="77" t="str">
        <f>BPDE!$G654</f>
        <v/>
      </c>
      <c r="AT651" s="35" t="str">
        <f t="shared" si="28"/>
        <v/>
      </c>
    </row>
    <row r="652">
      <c r="A652" s="35" t="str">
        <f>IF(BPU!$A655="","",BPU!$A655)</f>
        <v/>
      </c>
      <c r="B652" s="44" t="str">
        <f>IF(BPU!$B655="","",BPU!$B655)</f>
        <v/>
      </c>
      <c r="C652" s="35" t="str">
        <f>IF(BPU!$C655="","",BPU!$C655)</f>
        <v/>
      </c>
      <c r="D652" s="44" t="str">
        <f>IF(DQE!$D655="","",DQE!$D655)</f>
        <v/>
      </c>
      <c r="E652" s="37" t="str">
        <f>IF(BPU!$D655="","",BPU!$D655)</f>
        <v/>
      </c>
      <c r="F652" s="35" t="str">
        <f t="shared" si="0"/>
        <v/>
      </c>
      <c r="G652" s="44" t="str">
        <f t="shared" si="1"/>
        <v/>
      </c>
      <c r="H652" s="36" t="n"/>
      <c r="I652" s="23" t="n"/>
      <c r="J652" s="36" t="n"/>
      <c r="K652" s="36" t="n"/>
      <c r="L652" s="44" t="str">
        <f t="shared" si="2"/>
        <v/>
      </c>
      <c r="M652" s="35" t="str">
        <f t="shared" si="3"/>
        <v/>
      </c>
      <c r="N652" s="35" t="str">
        <f t="shared" si="4"/>
        <v/>
      </c>
      <c r="O652" s="35" t="str">
        <f t="shared" si="5"/>
        <v/>
      </c>
      <c r="P652" s="35" t="str">
        <f t="shared" si="6"/>
        <v/>
      </c>
      <c r="Q652" s="35" t="str">
        <f t="shared" si="7"/>
        <v/>
      </c>
      <c r="R652" s="35" t="str">
        <f t="shared" si="8"/>
        <v/>
      </c>
      <c r="S652" s="35" t="str">
        <f t="shared" si="9"/>
        <v/>
      </c>
      <c r="T652" s="35" t="str">
        <f t="shared" si="10"/>
        <v/>
      </c>
      <c r="U652" s="35" t="str">
        <f t="shared" si="11"/>
        <v/>
      </c>
      <c r="V652" s="35" t="str">
        <f t="shared" si="12"/>
        <v/>
      </c>
      <c r="W652" s="77" t="str">
        <f t="shared" si="13"/>
        <v/>
      </c>
      <c r="X652" s="35" t="str">
        <f t="shared" si="14"/>
        <v/>
      </c>
      <c r="Y652" s="35" t="str">
        <f t="shared" si="15"/>
        <v/>
      </c>
      <c r="Z652" s="35" t="str">
        <f t="shared" si="16"/>
        <v/>
      </c>
      <c r="AA652" s="35" t="str">
        <f t="shared" si="17"/>
        <v/>
      </c>
      <c r="AB652" s="77">
        <f t="shared" si="29"/>
        <v>6336</v>
      </c>
      <c r="AC652" s="77">
        <f t="shared" si="30"/>
        <v>0</v>
      </c>
      <c r="AD652" s="77">
        <f t="shared" si="31"/>
        <v>0</v>
      </c>
      <c r="AE652" s="78" t="str">
        <f t="shared" si="18"/>
        <v/>
      </c>
      <c r="AF652" s="35" t="str">
        <f t="shared" si="19"/>
        <v/>
      </c>
      <c r="AG652" s="77" t="str">
        <f t="shared" si="20"/>
        <v/>
      </c>
      <c r="AH652" s="77" t="str">
        <f t="shared" si="21"/>
        <v/>
      </c>
      <c r="AI652" s="35">
        <f t="shared" si="22"/>
        <v>0</v>
      </c>
      <c r="AJ652" s="35">
        <f t="shared" si="23"/>
        <v>0</v>
      </c>
      <c r="AK652" s="35">
        <f t="shared" si="24"/>
        <v>0</v>
      </c>
      <c r="AL652" s="35">
        <f t="shared" si="25"/>
        <v>0</v>
      </c>
      <c r="AM652" s="35" t="n"/>
      <c r="AN652" s="44" t="str">
        <f t="shared" si="26"/>
        <v/>
      </c>
      <c r="AO652" s="44" t="str">
        <f t="shared" si="27"/>
        <v/>
      </c>
      <c r="AP652" s="35" t="str">
        <f>IF('DQE marché-cadre'!$D655="","",'DQE marché-cadre'!$D655)</f>
        <v/>
      </c>
      <c r="AQ652" s="35" t="str">
        <f>IF('DQE marché-cadre'!$E655="","",'DQE marché-cadre'!$E655)</f>
        <v/>
      </c>
      <c r="AR652" s="77" t="str">
        <f>DQE!$F655</f>
        <v/>
      </c>
      <c r="AS652" s="77" t="str">
        <f>BPDE!$G655</f>
        <v/>
      </c>
      <c r="AT652" s="35" t="str">
        <f t="shared" si="28"/>
        <v/>
      </c>
    </row>
    <row r="653">
      <c r="A653" s="35" t="str">
        <f>IF(BPU!$A656="","",BPU!$A656)</f>
        <v/>
      </c>
      <c r="B653" s="44" t="str">
        <f>IF(BPU!$B656="","",BPU!$B656)</f>
        <v/>
      </c>
      <c r="C653" s="35" t="str">
        <f>IF(BPU!$C656="","",BPU!$C656)</f>
        <v/>
      </c>
      <c r="D653" s="44" t="str">
        <f>IF(DQE!$D656="","",DQE!$D656)</f>
        <v/>
      </c>
      <c r="E653" s="37" t="str">
        <f>IF(BPU!$D656="","",BPU!$D656)</f>
        <v/>
      </c>
      <c r="F653" s="35" t="str">
        <f t="shared" si="0"/>
        <v/>
      </c>
      <c r="G653" s="44" t="str">
        <f t="shared" si="1"/>
        <v/>
      </c>
      <c r="H653" s="36" t="n"/>
      <c r="I653" s="23" t="n"/>
      <c r="J653" s="36" t="n"/>
      <c r="K653" s="36" t="n"/>
      <c r="L653" s="44" t="str">
        <f t="shared" si="2"/>
        <v/>
      </c>
      <c r="M653" s="35" t="str">
        <f t="shared" si="3"/>
        <v/>
      </c>
      <c r="N653" s="35" t="str">
        <f t="shared" si="4"/>
        <v/>
      </c>
      <c r="O653" s="35" t="str">
        <f t="shared" si="5"/>
        <v/>
      </c>
      <c r="P653" s="35" t="str">
        <f t="shared" si="6"/>
        <v/>
      </c>
      <c r="Q653" s="35" t="str">
        <f t="shared" si="7"/>
        <v/>
      </c>
      <c r="R653" s="35" t="str">
        <f t="shared" si="8"/>
        <v/>
      </c>
      <c r="S653" s="35" t="str">
        <f t="shared" si="9"/>
        <v/>
      </c>
      <c r="T653" s="35" t="str">
        <f t="shared" si="10"/>
        <v/>
      </c>
      <c r="U653" s="35" t="str">
        <f t="shared" si="11"/>
        <v/>
      </c>
      <c r="V653" s="35" t="str">
        <f t="shared" si="12"/>
        <v/>
      </c>
      <c r="W653" s="77" t="str">
        <f t="shared" si="13"/>
        <v/>
      </c>
      <c r="X653" s="35" t="str">
        <f t="shared" si="14"/>
        <v/>
      </c>
      <c r="Y653" s="35" t="str">
        <f t="shared" si="15"/>
        <v/>
      </c>
      <c r="Z653" s="35" t="str">
        <f t="shared" si="16"/>
        <v/>
      </c>
      <c r="AA653" s="35" t="str">
        <f t="shared" si="17"/>
        <v/>
      </c>
      <c r="AB653" s="77">
        <f t="shared" si="29"/>
        <v>6336</v>
      </c>
      <c r="AC653" s="77">
        <f t="shared" si="30"/>
        <v>0</v>
      </c>
      <c r="AD653" s="77">
        <f t="shared" si="31"/>
        <v>0</v>
      </c>
      <c r="AE653" s="78" t="str">
        <f t="shared" si="18"/>
        <v/>
      </c>
      <c r="AF653" s="35" t="str">
        <f t="shared" si="19"/>
        <v/>
      </c>
      <c r="AG653" s="77" t="str">
        <f t="shared" si="20"/>
        <v/>
      </c>
      <c r="AH653" s="77" t="str">
        <f t="shared" si="21"/>
        <v/>
      </c>
      <c r="AI653" s="35">
        <f t="shared" si="22"/>
        <v>0</v>
      </c>
      <c r="AJ653" s="35">
        <f t="shared" si="23"/>
        <v>0</v>
      </c>
      <c r="AK653" s="35">
        <f t="shared" si="24"/>
        <v>0</v>
      </c>
      <c r="AL653" s="35">
        <f t="shared" si="25"/>
        <v>0</v>
      </c>
      <c r="AM653" s="35" t="n"/>
      <c r="AN653" s="44" t="str">
        <f t="shared" si="26"/>
        <v/>
      </c>
      <c r="AO653" s="44" t="str">
        <f t="shared" si="27"/>
        <v/>
      </c>
      <c r="AP653" s="35" t="str">
        <f>IF('DQE marché-cadre'!$D656="","",'DQE marché-cadre'!$D656)</f>
        <v/>
      </c>
      <c r="AQ653" s="35" t="str">
        <f>IF('DQE marché-cadre'!$E656="","",'DQE marché-cadre'!$E656)</f>
        <v/>
      </c>
      <c r="AR653" s="77" t="str">
        <f>DQE!$F656</f>
        <v/>
      </c>
      <c r="AS653" s="77" t="str">
        <f>BPDE!$G656</f>
        <v/>
      </c>
      <c r="AT653" s="35" t="str">
        <f t="shared" si="28"/>
        <v/>
      </c>
    </row>
    <row r="654">
      <c r="A654" s="35" t="str">
        <f>IF(BPU!$A657="","",BPU!$A657)</f>
        <v/>
      </c>
      <c r="B654" s="44" t="str">
        <f>IF(BPU!$B657="","",BPU!$B657)</f>
        <v/>
      </c>
      <c r="C654" s="35" t="str">
        <f>IF(BPU!$C657="","",BPU!$C657)</f>
        <v/>
      </c>
      <c r="D654" s="44" t="str">
        <f>IF(DQE!$D657="","",DQE!$D657)</f>
        <v/>
      </c>
      <c r="E654" s="37" t="str">
        <f>IF(BPU!$D657="","",BPU!$D657)</f>
        <v/>
      </c>
      <c r="F654" s="35" t="str">
        <f t="shared" si="0"/>
        <v/>
      </c>
      <c r="G654" s="44" t="str">
        <f t="shared" si="1"/>
        <v/>
      </c>
      <c r="H654" s="36" t="n"/>
      <c r="I654" s="23" t="n"/>
      <c r="J654" s="36" t="n"/>
      <c r="K654" s="36" t="n"/>
      <c r="L654" s="44" t="str">
        <f t="shared" si="2"/>
        <v/>
      </c>
      <c r="M654" s="35" t="str">
        <f t="shared" si="3"/>
        <v/>
      </c>
      <c r="N654" s="35" t="str">
        <f t="shared" si="4"/>
        <v/>
      </c>
      <c r="O654" s="35" t="str">
        <f t="shared" si="5"/>
        <v/>
      </c>
      <c r="P654" s="35" t="str">
        <f t="shared" si="6"/>
        <v/>
      </c>
      <c r="Q654" s="35" t="str">
        <f t="shared" si="7"/>
        <v/>
      </c>
      <c r="R654" s="35" t="str">
        <f t="shared" si="8"/>
        <v/>
      </c>
      <c r="S654" s="35" t="str">
        <f t="shared" si="9"/>
        <v/>
      </c>
      <c r="T654" s="35" t="str">
        <f t="shared" si="10"/>
        <v/>
      </c>
      <c r="U654" s="35" t="str">
        <f t="shared" si="11"/>
        <v/>
      </c>
      <c r="V654" s="35" t="str">
        <f t="shared" si="12"/>
        <v/>
      </c>
      <c r="W654" s="77" t="str">
        <f t="shared" si="13"/>
        <v/>
      </c>
      <c r="X654" s="35" t="str">
        <f t="shared" si="14"/>
        <v/>
      </c>
      <c r="Y654" s="35" t="str">
        <f t="shared" si="15"/>
        <v/>
      </c>
      <c r="Z654" s="35" t="str">
        <f t="shared" si="16"/>
        <v/>
      </c>
      <c r="AA654" s="35" t="str">
        <f t="shared" si="17"/>
        <v/>
      </c>
      <c r="AB654" s="77">
        <f t="shared" si="29"/>
        <v>6336</v>
      </c>
      <c r="AC654" s="77">
        <f t="shared" si="30"/>
        <v>0</v>
      </c>
      <c r="AD654" s="77">
        <f t="shared" si="31"/>
        <v>0</v>
      </c>
      <c r="AE654" s="78" t="str">
        <f t="shared" si="18"/>
        <v/>
      </c>
      <c r="AF654" s="35" t="str">
        <f t="shared" si="19"/>
        <v/>
      </c>
      <c r="AG654" s="77" t="str">
        <f t="shared" si="20"/>
        <v/>
      </c>
      <c r="AH654" s="77" t="str">
        <f t="shared" si="21"/>
        <v/>
      </c>
      <c r="AI654" s="35">
        <f t="shared" si="22"/>
        <v>0</v>
      </c>
      <c r="AJ654" s="35">
        <f t="shared" si="23"/>
        <v>0</v>
      </c>
      <c r="AK654" s="35">
        <f t="shared" si="24"/>
        <v>0</v>
      </c>
      <c r="AL654" s="35">
        <f t="shared" si="25"/>
        <v>0</v>
      </c>
      <c r="AM654" s="35" t="n"/>
      <c r="AN654" s="44" t="str">
        <f t="shared" si="26"/>
        <v/>
      </c>
      <c r="AO654" s="44" t="str">
        <f t="shared" si="27"/>
        <v/>
      </c>
      <c r="AP654" s="35" t="str">
        <f>IF('DQE marché-cadre'!$D657="","",'DQE marché-cadre'!$D657)</f>
        <v/>
      </c>
      <c r="AQ654" s="35" t="str">
        <f>IF('DQE marché-cadre'!$E657="","",'DQE marché-cadre'!$E657)</f>
        <v/>
      </c>
      <c r="AR654" s="77" t="str">
        <f>DQE!$F657</f>
        <v/>
      </c>
      <c r="AS654" s="77" t="str">
        <f>BPDE!$G657</f>
        <v/>
      </c>
      <c r="AT654" s="35" t="str">
        <f t="shared" si="28"/>
        <v/>
      </c>
    </row>
    <row r="655">
      <c r="A655" s="35" t="str">
        <f>IF(BPU!$A658="","",BPU!$A658)</f>
        <v/>
      </c>
      <c r="B655" s="44" t="str">
        <f>IF(BPU!$B658="","",BPU!$B658)</f>
        <v/>
      </c>
      <c r="C655" s="35" t="str">
        <f>IF(BPU!$C658="","",BPU!$C658)</f>
        <v/>
      </c>
      <c r="D655" s="44" t="str">
        <f>IF(DQE!$D658="","",DQE!$D658)</f>
        <v/>
      </c>
      <c r="E655" s="37" t="str">
        <f>IF(BPU!$D658="","",BPU!$D658)</f>
        <v/>
      </c>
      <c r="F655" s="35" t="str">
        <f t="shared" si="0"/>
        <v/>
      </c>
      <c r="G655" s="44" t="str">
        <f t="shared" si="1"/>
        <v/>
      </c>
      <c r="H655" s="36" t="n"/>
      <c r="I655" s="23" t="n"/>
      <c r="J655" s="36" t="n"/>
      <c r="K655" s="36" t="n"/>
      <c r="L655" s="44" t="str">
        <f t="shared" si="2"/>
        <v/>
      </c>
      <c r="M655" s="35" t="str">
        <f t="shared" si="3"/>
        <v/>
      </c>
      <c r="N655" s="35" t="str">
        <f t="shared" si="4"/>
        <v/>
      </c>
      <c r="O655" s="35" t="str">
        <f t="shared" si="5"/>
        <v/>
      </c>
      <c r="P655" s="35" t="str">
        <f t="shared" si="6"/>
        <v/>
      </c>
      <c r="Q655" s="35" t="str">
        <f t="shared" si="7"/>
        <v/>
      </c>
      <c r="R655" s="35" t="str">
        <f t="shared" si="8"/>
        <v/>
      </c>
      <c r="S655" s="35" t="str">
        <f t="shared" si="9"/>
        <v/>
      </c>
      <c r="T655" s="35" t="str">
        <f t="shared" si="10"/>
        <v/>
      </c>
      <c r="U655" s="35" t="str">
        <f t="shared" si="11"/>
        <v/>
      </c>
      <c r="V655" s="35" t="str">
        <f t="shared" si="12"/>
        <v/>
      </c>
      <c r="W655" s="77" t="str">
        <f t="shared" si="13"/>
        <v/>
      </c>
      <c r="X655" s="35" t="str">
        <f t="shared" si="14"/>
        <v/>
      </c>
      <c r="Y655" s="35" t="str">
        <f t="shared" si="15"/>
        <v/>
      </c>
      <c r="Z655" s="35" t="str">
        <f t="shared" si="16"/>
        <v/>
      </c>
      <c r="AA655" s="35" t="str">
        <f t="shared" si="17"/>
        <v/>
      </c>
      <c r="AB655" s="77">
        <f t="shared" si="29"/>
        <v>6336</v>
      </c>
      <c r="AC655" s="77">
        <f t="shared" si="30"/>
        <v>0</v>
      </c>
      <c r="AD655" s="77">
        <f t="shared" si="31"/>
        <v>0</v>
      </c>
      <c r="AE655" s="78" t="str">
        <f t="shared" si="18"/>
        <v/>
      </c>
      <c r="AF655" s="35" t="str">
        <f t="shared" si="19"/>
        <v/>
      </c>
      <c r="AG655" s="77" t="str">
        <f t="shared" si="20"/>
        <v/>
      </c>
      <c r="AH655" s="77" t="str">
        <f t="shared" si="21"/>
        <v/>
      </c>
      <c r="AI655" s="35">
        <f t="shared" si="22"/>
        <v>0</v>
      </c>
      <c r="AJ655" s="35">
        <f t="shared" si="23"/>
        <v>0</v>
      </c>
      <c r="AK655" s="35">
        <f t="shared" si="24"/>
        <v>0</v>
      </c>
      <c r="AL655" s="35">
        <f t="shared" si="25"/>
        <v>0</v>
      </c>
      <c r="AM655" s="35" t="n"/>
      <c r="AN655" s="44" t="str">
        <f t="shared" si="26"/>
        <v/>
      </c>
      <c r="AO655" s="44" t="str">
        <f t="shared" si="27"/>
        <v/>
      </c>
      <c r="AP655" s="35" t="str">
        <f>IF('DQE marché-cadre'!$D658="","",'DQE marché-cadre'!$D658)</f>
        <v/>
      </c>
      <c r="AQ655" s="35" t="str">
        <f>IF('DQE marché-cadre'!$E658="","",'DQE marché-cadre'!$E658)</f>
        <v/>
      </c>
      <c r="AR655" s="77" t="str">
        <f>DQE!$F658</f>
        <v/>
      </c>
      <c r="AS655" s="77" t="str">
        <f>BPDE!$G658</f>
        <v/>
      </c>
      <c r="AT655" s="35" t="str">
        <f t="shared" si="28"/>
        <v/>
      </c>
    </row>
    <row r="656">
      <c r="A656" s="35" t="str">
        <f>IF(BPU!$A659="","",BPU!$A659)</f>
        <v/>
      </c>
      <c r="B656" s="44" t="str">
        <f>IF(BPU!$B659="","",BPU!$B659)</f>
        <v/>
      </c>
      <c r="C656" s="35" t="str">
        <f>IF(BPU!$C659="","",BPU!$C659)</f>
        <v/>
      </c>
      <c r="D656" s="44" t="str">
        <f>IF(DQE!$D659="","",DQE!$D659)</f>
        <v/>
      </c>
      <c r="E656" s="37" t="str">
        <f>IF(BPU!$D659="","",BPU!$D659)</f>
        <v/>
      </c>
      <c r="F656" s="35" t="str">
        <f t="shared" si="0"/>
        <v/>
      </c>
      <c r="G656" s="44" t="str">
        <f t="shared" si="1"/>
        <v/>
      </c>
      <c r="H656" s="36" t="n"/>
      <c r="I656" s="23" t="n"/>
      <c r="J656" s="36" t="n"/>
      <c r="K656" s="36" t="n"/>
      <c r="L656" s="44" t="str">
        <f t="shared" si="2"/>
        <v/>
      </c>
      <c r="M656" s="35" t="str">
        <f t="shared" si="3"/>
        <v/>
      </c>
      <c r="N656" s="35" t="str">
        <f t="shared" si="4"/>
        <v/>
      </c>
      <c r="O656" s="35" t="str">
        <f t="shared" si="5"/>
        <v/>
      </c>
      <c r="P656" s="35" t="str">
        <f t="shared" si="6"/>
        <v/>
      </c>
      <c r="Q656" s="35" t="str">
        <f t="shared" si="7"/>
        <v/>
      </c>
      <c r="R656" s="35" t="str">
        <f t="shared" si="8"/>
        <v/>
      </c>
      <c r="S656" s="35" t="str">
        <f t="shared" si="9"/>
        <v/>
      </c>
      <c r="T656" s="35" t="str">
        <f t="shared" si="10"/>
        <v/>
      </c>
      <c r="U656" s="35" t="str">
        <f t="shared" si="11"/>
        <v/>
      </c>
      <c r="V656" s="35" t="str">
        <f t="shared" si="12"/>
        <v/>
      </c>
      <c r="W656" s="77" t="str">
        <f t="shared" si="13"/>
        <v/>
      </c>
      <c r="X656" s="35" t="str">
        <f t="shared" si="14"/>
        <v/>
      </c>
      <c r="Y656" s="35" t="str">
        <f t="shared" si="15"/>
        <v/>
      </c>
      <c r="Z656" s="35" t="str">
        <f t="shared" si="16"/>
        <v/>
      </c>
      <c r="AA656" s="35" t="str">
        <f t="shared" si="17"/>
        <v/>
      </c>
      <c r="AB656" s="77">
        <f t="shared" si="29"/>
        <v>6336</v>
      </c>
      <c r="AC656" s="77">
        <f t="shared" si="30"/>
        <v>0</v>
      </c>
      <c r="AD656" s="77">
        <f t="shared" si="31"/>
        <v>0</v>
      </c>
      <c r="AE656" s="78" t="str">
        <f t="shared" si="18"/>
        <v/>
      </c>
      <c r="AF656" s="35" t="str">
        <f t="shared" si="19"/>
        <v/>
      </c>
      <c r="AG656" s="77" t="str">
        <f t="shared" si="20"/>
        <v/>
      </c>
      <c r="AH656" s="77" t="str">
        <f t="shared" si="21"/>
        <v/>
      </c>
      <c r="AI656" s="35">
        <f t="shared" si="22"/>
        <v>0</v>
      </c>
      <c r="AJ656" s="35">
        <f t="shared" si="23"/>
        <v>0</v>
      </c>
      <c r="AK656" s="35">
        <f t="shared" si="24"/>
        <v>0</v>
      </c>
      <c r="AL656" s="35">
        <f t="shared" si="25"/>
        <v>0</v>
      </c>
      <c r="AM656" s="35" t="n"/>
      <c r="AN656" s="44" t="str">
        <f t="shared" si="26"/>
        <v/>
      </c>
      <c r="AO656" s="44" t="str">
        <f t="shared" si="27"/>
        <v/>
      </c>
      <c r="AP656" s="35" t="str">
        <f>IF('DQE marché-cadre'!$D659="","",'DQE marché-cadre'!$D659)</f>
        <v/>
      </c>
      <c r="AQ656" s="35" t="str">
        <f>IF('DQE marché-cadre'!$E659="","",'DQE marché-cadre'!$E659)</f>
        <v/>
      </c>
      <c r="AR656" s="77" t="str">
        <f>DQE!$F659</f>
        <v/>
      </c>
      <c r="AS656" s="77" t="str">
        <f>BPDE!$G659</f>
        <v/>
      </c>
      <c r="AT656" s="35" t="str">
        <f t="shared" si="28"/>
        <v/>
      </c>
    </row>
    <row r="657">
      <c r="A657" s="35" t="str">
        <f>IF(BPU!$A660="","",BPU!$A660)</f>
        <v/>
      </c>
      <c r="B657" s="44" t="str">
        <f>IF(BPU!$B660="","",BPU!$B660)</f>
        <v/>
      </c>
      <c r="C657" s="35" t="str">
        <f>IF(BPU!$C660="","",BPU!$C660)</f>
        <v/>
      </c>
      <c r="D657" s="44" t="str">
        <f>IF(DQE!$D660="","",DQE!$D660)</f>
        <v/>
      </c>
      <c r="E657" s="37" t="str">
        <f>IF(BPU!$D660="","",BPU!$D660)</f>
        <v/>
      </c>
      <c r="F657" s="35" t="str">
        <f t="shared" si="0"/>
        <v/>
      </c>
      <c r="G657" s="44" t="str">
        <f t="shared" si="1"/>
        <v/>
      </c>
      <c r="H657" s="36" t="n"/>
      <c r="I657" s="23" t="n"/>
      <c r="J657" s="36" t="n"/>
      <c r="K657" s="36" t="n"/>
      <c r="L657" s="44" t="str">
        <f t="shared" si="2"/>
        <v/>
      </c>
      <c r="M657" s="35" t="str">
        <f t="shared" si="3"/>
        <v/>
      </c>
      <c r="N657" s="35" t="str">
        <f t="shared" si="4"/>
        <v/>
      </c>
      <c r="O657" s="35" t="str">
        <f t="shared" si="5"/>
        <v/>
      </c>
      <c r="P657" s="35" t="str">
        <f t="shared" si="6"/>
        <v/>
      </c>
      <c r="Q657" s="35" t="str">
        <f t="shared" si="7"/>
        <v/>
      </c>
      <c r="R657" s="35" t="str">
        <f t="shared" si="8"/>
        <v/>
      </c>
      <c r="S657" s="35" t="str">
        <f t="shared" si="9"/>
        <v/>
      </c>
      <c r="T657" s="35" t="str">
        <f t="shared" si="10"/>
        <v/>
      </c>
      <c r="U657" s="35" t="str">
        <f t="shared" si="11"/>
        <v/>
      </c>
      <c r="V657" s="35" t="str">
        <f t="shared" si="12"/>
        <v/>
      </c>
      <c r="W657" s="77" t="str">
        <f t="shared" si="13"/>
        <v/>
      </c>
      <c r="X657" s="35" t="str">
        <f t="shared" si="14"/>
        <v/>
      </c>
      <c r="Y657" s="35" t="str">
        <f t="shared" si="15"/>
        <v/>
      </c>
      <c r="Z657" s="35" t="str">
        <f t="shared" si="16"/>
        <v/>
      </c>
      <c r="AA657" s="35" t="str">
        <f t="shared" si="17"/>
        <v/>
      </c>
      <c r="AB657" s="77">
        <f t="shared" si="29"/>
        <v>6336</v>
      </c>
      <c r="AC657" s="77">
        <f t="shared" si="30"/>
        <v>0</v>
      </c>
      <c r="AD657" s="77">
        <f t="shared" si="31"/>
        <v>0</v>
      </c>
      <c r="AE657" s="78" t="str">
        <f t="shared" si="18"/>
        <v/>
      </c>
      <c r="AF657" s="35" t="str">
        <f t="shared" si="19"/>
        <v/>
      </c>
      <c r="AG657" s="77" t="str">
        <f t="shared" si="20"/>
        <v/>
      </c>
      <c r="AH657" s="77" t="str">
        <f t="shared" si="21"/>
        <v/>
      </c>
      <c r="AI657" s="35">
        <f t="shared" si="22"/>
        <v>0</v>
      </c>
      <c r="AJ657" s="35">
        <f t="shared" si="23"/>
        <v>0</v>
      </c>
      <c r="AK657" s="35">
        <f t="shared" si="24"/>
        <v>0</v>
      </c>
      <c r="AL657" s="35">
        <f t="shared" si="25"/>
        <v>0</v>
      </c>
      <c r="AM657" s="35" t="n"/>
      <c r="AN657" s="44" t="str">
        <f t="shared" si="26"/>
        <v/>
      </c>
      <c r="AO657" s="44" t="str">
        <f t="shared" si="27"/>
        <v/>
      </c>
      <c r="AP657" s="35" t="str">
        <f>IF('DQE marché-cadre'!$D660="","",'DQE marché-cadre'!$D660)</f>
        <v/>
      </c>
      <c r="AQ657" s="35" t="str">
        <f>IF('DQE marché-cadre'!$E660="","",'DQE marché-cadre'!$E660)</f>
        <v/>
      </c>
      <c r="AR657" s="77" t="str">
        <f>DQE!$F660</f>
        <v/>
      </c>
      <c r="AS657" s="77" t="str">
        <f>BPDE!$G660</f>
        <v/>
      </c>
      <c r="AT657" s="35" t="str">
        <f t="shared" si="28"/>
        <v/>
      </c>
    </row>
    <row r="658">
      <c r="A658" s="35" t="str">
        <f>IF(BPU!$A661="","",BPU!$A661)</f>
        <v/>
      </c>
      <c r="B658" s="44" t="str">
        <f>IF(BPU!$B661="","",BPU!$B661)</f>
        <v/>
      </c>
      <c r="C658" s="35" t="str">
        <f>IF(BPU!$C661="","",BPU!$C661)</f>
        <v/>
      </c>
      <c r="D658" s="44" t="str">
        <f>IF(DQE!$D661="","",DQE!$D661)</f>
        <v/>
      </c>
      <c r="E658" s="37" t="str">
        <f>IF(BPU!$D661="","",BPU!$D661)</f>
        <v/>
      </c>
      <c r="F658" s="35" t="str">
        <f t="shared" si="0"/>
        <v/>
      </c>
      <c r="G658" s="44" t="str">
        <f t="shared" si="1"/>
        <v/>
      </c>
      <c r="H658" s="36" t="n"/>
      <c r="I658" s="23" t="n"/>
      <c r="J658" s="36" t="n"/>
      <c r="K658" s="36" t="n"/>
      <c r="L658" s="44" t="str">
        <f t="shared" si="2"/>
        <v/>
      </c>
      <c r="M658" s="35" t="str">
        <f t="shared" si="3"/>
        <v/>
      </c>
      <c r="N658" s="35" t="str">
        <f t="shared" si="4"/>
        <v/>
      </c>
      <c r="O658" s="35" t="str">
        <f t="shared" si="5"/>
        <v/>
      </c>
      <c r="P658" s="35" t="str">
        <f t="shared" si="6"/>
        <v/>
      </c>
      <c r="Q658" s="35" t="str">
        <f t="shared" si="7"/>
        <v/>
      </c>
      <c r="R658" s="35" t="str">
        <f t="shared" si="8"/>
        <v/>
      </c>
      <c r="S658" s="35" t="str">
        <f t="shared" si="9"/>
        <v/>
      </c>
      <c r="T658" s="35" t="str">
        <f t="shared" si="10"/>
        <v/>
      </c>
      <c r="U658" s="35" t="str">
        <f t="shared" si="11"/>
        <v/>
      </c>
      <c r="V658" s="35" t="str">
        <f t="shared" si="12"/>
        <v/>
      </c>
      <c r="W658" s="77" t="str">
        <f t="shared" si="13"/>
        <v/>
      </c>
      <c r="X658" s="35" t="str">
        <f t="shared" si="14"/>
        <v/>
      </c>
      <c r="Y658" s="35" t="str">
        <f t="shared" si="15"/>
        <v/>
      </c>
      <c r="Z658" s="35" t="str">
        <f t="shared" si="16"/>
        <v/>
      </c>
      <c r="AA658" s="35" t="str">
        <f t="shared" si="17"/>
        <v/>
      </c>
      <c r="AB658" s="77">
        <f t="shared" si="29"/>
        <v>6336</v>
      </c>
      <c r="AC658" s="77">
        <f t="shared" si="30"/>
        <v>0</v>
      </c>
      <c r="AD658" s="77">
        <f t="shared" si="31"/>
        <v>0</v>
      </c>
      <c r="AE658" s="78" t="str">
        <f t="shared" si="18"/>
        <v/>
      </c>
      <c r="AF658" s="35" t="str">
        <f t="shared" si="19"/>
        <v/>
      </c>
      <c r="AG658" s="77" t="str">
        <f t="shared" si="20"/>
        <v/>
      </c>
      <c r="AH658" s="77" t="str">
        <f t="shared" si="21"/>
        <v/>
      </c>
      <c r="AI658" s="35">
        <f t="shared" si="22"/>
        <v>0</v>
      </c>
      <c r="AJ658" s="35">
        <f t="shared" si="23"/>
        <v>0</v>
      </c>
      <c r="AK658" s="35">
        <f t="shared" si="24"/>
        <v>0</v>
      </c>
      <c r="AL658" s="35">
        <f t="shared" si="25"/>
        <v>0</v>
      </c>
      <c r="AM658" s="35" t="n"/>
      <c r="AN658" s="44" t="str">
        <f t="shared" si="26"/>
        <v/>
      </c>
      <c r="AO658" s="44" t="str">
        <f t="shared" si="27"/>
        <v/>
      </c>
      <c r="AP658" s="35" t="str">
        <f>IF('DQE marché-cadre'!$D661="","",'DQE marché-cadre'!$D661)</f>
        <v/>
      </c>
      <c r="AQ658" s="35" t="str">
        <f>IF('DQE marché-cadre'!$E661="","",'DQE marché-cadre'!$E661)</f>
        <v/>
      </c>
      <c r="AR658" s="77" t="str">
        <f>DQE!$F661</f>
        <v/>
      </c>
      <c r="AS658" s="77" t="str">
        <f>BPDE!$G661</f>
        <v/>
      </c>
      <c r="AT658" s="35" t="str">
        <f t="shared" si="28"/>
        <v/>
      </c>
    </row>
    <row r="659">
      <c r="A659" s="35" t="str">
        <f>IF(BPU!$A662="","",BPU!$A662)</f>
        <v/>
      </c>
      <c r="B659" s="44" t="str">
        <f>IF(BPU!$B662="","",BPU!$B662)</f>
        <v/>
      </c>
      <c r="C659" s="35" t="str">
        <f>IF(BPU!$C662="","",BPU!$C662)</f>
        <v/>
      </c>
      <c r="D659" s="44" t="str">
        <f>IF(DQE!$D662="","",DQE!$D662)</f>
        <v/>
      </c>
      <c r="E659" s="37" t="str">
        <f>IF(BPU!$D662="","",BPU!$D662)</f>
        <v/>
      </c>
      <c r="F659" s="35" t="str">
        <f t="shared" si="0"/>
        <v/>
      </c>
      <c r="G659" s="44" t="str">
        <f t="shared" si="1"/>
        <v/>
      </c>
      <c r="H659" s="36" t="n"/>
      <c r="I659" s="23" t="n"/>
      <c r="J659" s="36" t="n"/>
      <c r="K659" s="36" t="n"/>
      <c r="L659" s="44" t="str">
        <f t="shared" si="2"/>
        <v/>
      </c>
      <c r="M659" s="35" t="str">
        <f t="shared" si="3"/>
        <v/>
      </c>
      <c r="N659" s="35" t="str">
        <f t="shared" si="4"/>
        <v/>
      </c>
      <c r="O659" s="35" t="str">
        <f t="shared" si="5"/>
        <v/>
      </c>
      <c r="P659" s="35" t="str">
        <f t="shared" si="6"/>
        <v/>
      </c>
      <c r="Q659" s="35" t="str">
        <f t="shared" si="7"/>
        <v/>
      </c>
      <c r="R659" s="35" t="str">
        <f t="shared" si="8"/>
        <v/>
      </c>
      <c r="S659" s="35" t="str">
        <f t="shared" si="9"/>
        <v/>
      </c>
      <c r="T659" s="35" t="str">
        <f t="shared" si="10"/>
        <v/>
      </c>
      <c r="U659" s="35" t="str">
        <f t="shared" si="11"/>
        <v/>
      </c>
      <c r="V659" s="35" t="str">
        <f t="shared" si="12"/>
        <v/>
      </c>
      <c r="W659" s="77" t="str">
        <f t="shared" si="13"/>
        <v/>
      </c>
      <c r="X659" s="35" t="str">
        <f t="shared" si="14"/>
        <v/>
      </c>
      <c r="Y659" s="35" t="str">
        <f t="shared" si="15"/>
        <v/>
      </c>
      <c r="Z659" s="35" t="str">
        <f t="shared" si="16"/>
        <v/>
      </c>
      <c r="AA659" s="35" t="str">
        <f t="shared" si="17"/>
        <v/>
      </c>
      <c r="AB659" s="77">
        <f t="shared" si="29"/>
        <v>6336</v>
      </c>
      <c r="AC659" s="77">
        <f t="shared" si="30"/>
        <v>0</v>
      </c>
      <c r="AD659" s="77">
        <f t="shared" si="31"/>
        <v>0</v>
      </c>
      <c r="AE659" s="78" t="str">
        <f t="shared" si="18"/>
        <v/>
      </c>
      <c r="AF659" s="35" t="str">
        <f t="shared" si="19"/>
        <v/>
      </c>
      <c r="AG659" s="77" t="str">
        <f t="shared" si="20"/>
        <v/>
      </c>
      <c r="AH659" s="77" t="str">
        <f t="shared" si="21"/>
        <v/>
      </c>
      <c r="AI659" s="35">
        <f t="shared" si="22"/>
        <v>0</v>
      </c>
      <c r="AJ659" s="35">
        <f t="shared" si="23"/>
        <v>0</v>
      </c>
      <c r="AK659" s="35">
        <f t="shared" si="24"/>
        <v>0</v>
      </c>
      <c r="AL659" s="35">
        <f t="shared" si="25"/>
        <v>0</v>
      </c>
      <c r="AM659" s="35" t="n"/>
      <c r="AN659" s="44" t="str">
        <f t="shared" si="26"/>
        <v/>
      </c>
      <c r="AO659" s="44" t="str">
        <f t="shared" si="27"/>
        <v/>
      </c>
      <c r="AP659" s="35" t="str">
        <f>IF('DQE marché-cadre'!$D662="","",'DQE marché-cadre'!$D662)</f>
        <v/>
      </c>
      <c r="AQ659" s="35" t="str">
        <f>IF('DQE marché-cadre'!$E662="","",'DQE marché-cadre'!$E662)</f>
        <v/>
      </c>
      <c r="AR659" s="77" t="str">
        <f>DQE!$F662</f>
        <v/>
      </c>
      <c r="AS659" s="77" t="str">
        <f>BPDE!$G662</f>
        <v/>
      </c>
      <c r="AT659" s="35" t="str">
        <f t="shared" si="28"/>
        <v/>
      </c>
    </row>
    <row r="660">
      <c r="A660" s="35" t="str">
        <f>IF(BPU!$A663="","",BPU!$A663)</f>
        <v/>
      </c>
      <c r="B660" s="44" t="str">
        <f>IF(BPU!$B663="","",BPU!$B663)</f>
        <v/>
      </c>
      <c r="C660" s="35" t="str">
        <f>IF(BPU!$C663="","",BPU!$C663)</f>
        <v/>
      </c>
      <c r="D660" s="44" t="str">
        <f>IF(DQE!$D663="","",DQE!$D663)</f>
        <v/>
      </c>
      <c r="E660" s="37" t="str">
        <f>IF(BPU!$D663="","",BPU!$D663)</f>
        <v/>
      </c>
      <c r="F660" s="35" t="str">
        <f t="shared" si="0"/>
        <v/>
      </c>
      <c r="G660" s="44" t="str">
        <f t="shared" si="1"/>
        <v/>
      </c>
      <c r="H660" s="36" t="n"/>
      <c r="I660" s="23" t="n"/>
      <c r="J660" s="36" t="n"/>
      <c r="K660" s="36" t="n"/>
      <c r="L660" s="44" t="str">
        <f t="shared" si="2"/>
        <v/>
      </c>
      <c r="M660" s="35" t="str">
        <f t="shared" si="3"/>
        <v/>
      </c>
      <c r="N660" s="35" t="str">
        <f t="shared" si="4"/>
        <v/>
      </c>
      <c r="O660" s="35" t="str">
        <f t="shared" si="5"/>
        <v/>
      </c>
      <c r="P660" s="35" t="str">
        <f t="shared" si="6"/>
        <v/>
      </c>
      <c r="Q660" s="35" t="str">
        <f t="shared" si="7"/>
        <v/>
      </c>
      <c r="R660" s="35" t="str">
        <f t="shared" si="8"/>
        <v/>
      </c>
      <c r="S660" s="35" t="str">
        <f t="shared" si="9"/>
        <v/>
      </c>
      <c r="T660" s="35" t="str">
        <f t="shared" si="10"/>
        <v/>
      </c>
      <c r="U660" s="35" t="str">
        <f t="shared" si="11"/>
        <v/>
      </c>
      <c r="V660" s="35" t="str">
        <f t="shared" si="12"/>
        <v/>
      </c>
      <c r="W660" s="77" t="str">
        <f t="shared" si="13"/>
        <v/>
      </c>
      <c r="X660" s="35" t="str">
        <f t="shared" si="14"/>
        <v/>
      </c>
      <c r="Y660" s="35" t="str">
        <f t="shared" si="15"/>
        <v/>
      </c>
      <c r="Z660" s="35" t="str">
        <f t="shared" si="16"/>
        <v/>
      </c>
      <c r="AA660" s="35" t="str">
        <f t="shared" si="17"/>
        <v/>
      </c>
      <c r="AB660" s="77">
        <f t="shared" si="29"/>
        <v>6336</v>
      </c>
      <c r="AC660" s="77">
        <f t="shared" si="30"/>
        <v>0</v>
      </c>
      <c r="AD660" s="77">
        <f t="shared" si="31"/>
        <v>0</v>
      </c>
      <c r="AE660" s="78" t="str">
        <f t="shared" si="18"/>
        <v/>
      </c>
      <c r="AF660" s="35" t="str">
        <f t="shared" si="19"/>
        <v/>
      </c>
      <c r="AG660" s="77" t="str">
        <f t="shared" si="20"/>
        <v/>
      </c>
      <c r="AH660" s="77" t="str">
        <f t="shared" si="21"/>
        <v/>
      </c>
      <c r="AI660" s="35">
        <f t="shared" si="22"/>
        <v>0</v>
      </c>
      <c r="AJ660" s="35">
        <f t="shared" si="23"/>
        <v>0</v>
      </c>
      <c r="AK660" s="35">
        <f t="shared" si="24"/>
        <v>0</v>
      </c>
      <c r="AL660" s="35">
        <f t="shared" si="25"/>
        <v>0</v>
      </c>
      <c r="AM660" s="35" t="n"/>
      <c r="AN660" s="44" t="str">
        <f t="shared" si="26"/>
        <v/>
      </c>
      <c r="AO660" s="44" t="str">
        <f t="shared" si="27"/>
        <v/>
      </c>
      <c r="AP660" s="35" t="str">
        <f>IF('DQE marché-cadre'!$D663="","",'DQE marché-cadre'!$D663)</f>
        <v/>
      </c>
      <c r="AQ660" s="35" t="str">
        <f>IF('DQE marché-cadre'!$E663="","",'DQE marché-cadre'!$E663)</f>
        <v/>
      </c>
      <c r="AR660" s="77" t="str">
        <f>DQE!$F663</f>
        <v/>
      </c>
      <c r="AS660" s="77" t="str">
        <f>BPDE!$G663</f>
        <v/>
      </c>
      <c r="AT660" s="35" t="str">
        <f t="shared" si="28"/>
        <v/>
      </c>
    </row>
    <row r="661">
      <c r="A661" s="35" t="str">
        <f>IF(BPU!$A664="","",BPU!$A664)</f>
        <v/>
      </c>
      <c r="B661" s="44" t="str">
        <f>IF(BPU!$B664="","",BPU!$B664)</f>
        <v/>
      </c>
      <c r="C661" s="35" t="str">
        <f>IF(BPU!$C664="","",BPU!$C664)</f>
        <v/>
      </c>
      <c r="D661" s="44" t="str">
        <f>IF(DQE!$D664="","",DQE!$D664)</f>
        <v/>
      </c>
      <c r="E661" s="37" t="str">
        <f>IF(BPU!$D664="","",BPU!$D664)</f>
        <v/>
      </c>
      <c r="F661" s="35" t="str">
        <f t="shared" si="0"/>
        <v/>
      </c>
      <c r="G661" s="44" t="str">
        <f t="shared" si="1"/>
        <v/>
      </c>
      <c r="H661" s="36" t="n"/>
      <c r="I661" s="23" t="n"/>
      <c r="J661" s="36" t="n"/>
      <c r="K661" s="36" t="n"/>
      <c r="L661" s="44" t="str">
        <f t="shared" si="2"/>
        <v/>
      </c>
      <c r="M661" s="35" t="str">
        <f t="shared" si="3"/>
        <v/>
      </c>
      <c r="N661" s="35" t="str">
        <f t="shared" si="4"/>
        <v/>
      </c>
      <c r="O661" s="35" t="str">
        <f t="shared" si="5"/>
        <v/>
      </c>
      <c r="P661" s="35" t="str">
        <f t="shared" si="6"/>
        <v/>
      </c>
      <c r="Q661" s="35" t="str">
        <f t="shared" si="7"/>
        <v/>
      </c>
      <c r="R661" s="35" t="str">
        <f t="shared" si="8"/>
        <v/>
      </c>
      <c r="S661" s="35" t="str">
        <f t="shared" si="9"/>
        <v/>
      </c>
      <c r="T661" s="35" t="str">
        <f t="shared" si="10"/>
        <v/>
      </c>
      <c r="U661" s="35" t="str">
        <f t="shared" si="11"/>
        <v/>
      </c>
      <c r="V661" s="35" t="str">
        <f t="shared" si="12"/>
        <v/>
      </c>
      <c r="W661" s="77" t="str">
        <f t="shared" si="13"/>
        <v/>
      </c>
      <c r="X661" s="35" t="str">
        <f t="shared" si="14"/>
        <v/>
      </c>
      <c r="Y661" s="35" t="str">
        <f t="shared" si="15"/>
        <v/>
      </c>
      <c r="Z661" s="35" t="str">
        <f t="shared" si="16"/>
        <v/>
      </c>
      <c r="AA661" s="35" t="str">
        <f t="shared" si="17"/>
        <v/>
      </c>
      <c r="AB661" s="77">
        <f t="shared" si="29"/>
        <v>6336</v>
      </c>
      <c r="AC661" s="77">
        <f t="shared" si="30"/>
        <v>0</v>
      </c>
      <c r="AD661" s="77">
        <f t="shared" si="31"/>
        <v>0</v>
      </c>
      <c r="AE661" s="78" t="str">
        <f t="shared" si="18"/>
        <v/>
      </c>
      <c r="AF661" s="35" t="str">
        <f t="shared" si="19"/>
        <v/>
      </c>
      <c r="AG661" s="77" t="str">
        <f t="shared" si="20"/>
        <v/>
      </c>
      <c r="AH661" s="77" t="str">
        <f t="shared" si="21"/>
        <v/>
      </c>
      <c r="AI661" s="35">
        <f t="shared" si="22"/>
        <v>0</v>
      </c>
      <c r="AJ661" s="35">
        <f t="shared" si="23"/>
        <v>0</v>
      </c>
      <c r="AK661" s="35">
        <f t="shared" si="24"/>
        <v>0</v>
      </c>
      <c r="AL661" s="35">
        <f t="shared" si="25"/>
        <v>0</v>
      </c>
      <c r="AM661" s="35" t="n"/>
      <c r="AN661" s="44" t="str">
        <f t="shared" si="26"/>
        <v/>
      </c>
      <c r="AO661" s="44" t="str">
        <f t="shared" si="27"/>
        <v/>
      </c>
      <c r="AP661" s="35" t="str">
        <f>IF('DQE marché-cadre'!$D664="","",'DQE marché-cadre'!$D664)</f>
        <v/>
      </c>
      <c r="AQ661" s="35" t="str">
        <f>IF('DQE marché-cadre'!$E664="","",'DQE marché-cadre'!$E664)</f>
        <v/>
      </c>
      <c r="AR661" s="77" t="str">
        <f>DQE!$F664</f>
        <v/>
      </c>
      <c r="AS661" s="77" t="str">
        <f>BPDE!$G664</f>
        <v/>
      </c>
      <c r="AT661" s="35" t="str">
        <f t="shared" si="28"/>
        <v/>
      </c>
    </row>
    <row r="662">
      <c r="A662" s="35" t="str">
        <f>IF(BPU!$A665="","",BPU!$A665)</f>
        <v/>
      </c>
      <c r="B662" s="44" t="str">
        <f>IF(BPU!$B665="","",BPU!$B665)</f>
        <v/>
      </c>
      <c r="C662" s="35" t="str">
        <f>IF(BPU!$C665="","",BPU!$C665)</f>
        <v/>
      </c>
      <c r="D662" s="44" t="str">
        <f>IF(DQE!$D665="","",DQE!$D665)</f>
        <v/>
      </c>
      <c r="E662" s="37" t="str">
        <f>IF(BPU!$D665="","",BPU!$D665)</f>
        <v/>
      </c>
      <c r="F662" s="35" t="str">
        <f t="shared" si="0"/>
        <v/>
      </c>
      <c r="G662" s="44" t="str">
        <f t="shared" si="1"/>
        <v/>
      </c>
      <c r="H662" s="36" t="n"/>
      <c r="I662" s="23" t="n"/>
      <c r="J662" s="36" t="n"/>
      <c r="K662" s="36" t="n"/>
      <c r="L662" s="44" t="str">
        <f t="shared" si="2"/>
        <v/>
      </c>
      <c r="M662" s="35" t="str">
        <f t="shared" si="3"/>
        <v/>
      </c>
      <c r="N662" s="35" t="str">
        <f t="shared" si="4"/>
        <v/>
      </c>
      <c r="O662" s="35" t="str">
        <f t="shared" si="5"/>
        <v/>
      </c>
      <c r="P662" s="35" t="str">
        <f t="shared" si="6"/>
        <v/>
      </c>
      <c r="Q662" s="35" t="str">
        <f t="shared" si="7"/>
        <v/>
      </c>
      <c r="R662" s="35" t="str">
        <f t="shared" si="8"/>
        <v/>
      </c>
      <c r="S662" s="35" t="str">
        <f t="shared" si="9"/>
        <v/>
      </c>
      <c r="T662" s="35" t="str">
        <f t="shared" si="10"/>
        <v/>
      </c>
      <c r="U662" s="35" t="str">
        <f t="shared" si="11"/>
        <v/>
      </c>
      <c r="V662" s="35" t="str">
        <f t="shared" si="12"/>
        <v/>
      </c>
      <c r="W662" s="77" t="str">
        <f t="shared" si="13"/>
        <v/>
      </c>
      <c r="X662" s="35" t="str">
        <f t="shared" si="14"/>
        <v/>
      </c>
      <c r="Y662" s="35" t="str">
        <f t="shared" si="15"/>
        <v/>
      </c>
      <c r="Z662" s="35" t="str">
        <f t="shared" si="16"/>
        <v/>
      </c>
      <c r="AA662" s="35" t="str">
        <f t="shared" si="17"/>
        <v/>
      </c>
      <c r="AB662" s="77">
        <f t="shared" si="29"/>
        <v>6336</v>
      </c>
      <c r="AC662" s="77">
        <f t="shared" si="30"/>
        <v>0</v>
      </c>
      <c r="AD662" s="77">
        <f t="shared" si="31"/>
        <v>0</v>
      </c>
      <c r="AE662" s="78" t="str">
        <f t="shared" si="18"/>
        <v/>
      </c>
      <c r="AF662" s="35" t="str">
        <f t="shared" si="19"/>
        <v/>
      </c>
      <c r="AG662" s="77" t="str">
        <f t="shared" si="20"/>
        <v/>
      </c>
      <c r="AH662" s="77" t="str">
        <f t="shared" si="21"/>
        <v/>
      </c>
      <c r="AI662" s="35">
        <f t="shared" si="22"/>
        <v>0</v>
      </c>
      <c r="AJ662" s="35">
        <f t="shared" si="23"/>
        <v>0</v>
      </c>
      <c r="AK662" s="35">
        <f t="shared" si="24"/>
        <v>0</v>
      </c>
      <c r="AL662" s="35">
        <f t="shared" si="25"/>
        <v>0</v>
      </c>
      <c r="AM662" s="35" t="n"/>
      <c r="AN662" s="44" t="str">
        <f t="shared" si="26"/>
        <v/>
      </c>
      <c r="AO662" s="44" t="str">
        <f t="shared" si="27"/>
        <v/>
      </c>
      <c r="AP662" s="35" t="str">
        <f>IF('DQE marché-cadre'!$D665="","",'DQE marché-cadre'!$D665)</f>
        <v/>
      </c>
      <c r="AQ662" s="35" t="str">
        <f>IF('DQE marché-cadre'!$E665="","",'DQE marché-cadre'!$E665)</f>
        <v/>
      </c>
      <c r="AR662" s="77" t="str">
        <f>DQE!$F665</f>
        <v/>
      </c>
      <c r="AS662" s="77" t="str">
        <f>BPDE!$G665</f>
        <v/>
      </c>
      <c r="AT662" s="35" t="str">
        <f t="shared" si="28"/>
        <v/>
      </c>
    </row>
    <row r="663">
      <c r="A663" s="35" t="str">
        <f>IF(BPU!$A666="","",BPU!$A666)</f>
        <v/>
      </c>
      <c r="B663" s="44" t="str">
        <f>IF(BPU!$B666="","",BPU!$B666)</f>
        <v/>
      </c>
      <c r="C663" s="35" t="str">
        <f>IF(BPU!$C666="","",BPU!$C666)</f>
        <v/>
      </c>
      <c r="D663" s="44" t="str">
        <f>IF(DQE!$D666="","",DQE!$D666)</f>
        <v/>
      </c>
      <c r="E663" s="37" t="str">
        <f>IF(BPU!$D666="","",BPU!$D666)</f>
        <v/>
      </c>
      <c r="F663" s="35" t="str">
        <f t="shared" si="0"/>
        <v/>
      </c>
      <c r="G663" s="44" t="str">
        <f t="shared" si="1"/>
        <v/>
      </c>
      <c r="H663" s="36" t="n"/>
      <c r="I663" s="23" t="n"/>
      <c r="J663" s="36" t="n"/>
      <c r="K663" s="36" t="n"/>
      <c r="L663" s="44" t="str">
        <f t="shared" si="2"/>
        <v/>
      </c>
      <c r="M663" s="35" t="str">
        <f t="shared" si="3"/>
        <v/>
      </c>
      <c r="N663" s="35" t="str">
        <f t="shared" si="4"/>
        <v/>
      </c>
      <c r="O663" s="35" t="str">
        <f t="shared" si="5"/>
        <v/>
      </c>
      <c r="P663" s="35" t="str">
        <f t="shared" si="6"/>
        <v/>
      </c>
      <c r="Q663" s="35" t="str">
        <f t="shared" si="7"/>
        <v/>
      </c>
      <c r="R663" s="35" t="str">
        <f t="shared" si="8"/>
        <v/>
      </c>
      <c r="S663" s="35" t="str">
        <f t="shared" si="9"/>
        <v/>
      </c>
      <c r="T663" s="35" t="str">
        <f t="shared" si="10"/>
        <v/>
      </c>
      <c r="U663" s="35" t="str">
        <f t="shared" si="11"/>
        <v/>
      </c>
      <c r="V663" s="35" t="str">
        <f t="shared" si="12"/>
        <v/>
      </c>
      <c r="W663" s="77" t="str">
        <f t="shared" si="13"/>
        <v/>
      </c>
      <c r="X663" s="35" t="str">
        <f t="shared" si="14"/>
        <v/>
      </c>
      <c r="Y663" s="35" t="str">
        <f t="shared" si="15"/>
        <v/>
      </c>
      <c r="Z663" s="35" t="str">
        <f t="shared" si="16"/>
        <v/>
      </c>
      <c r="AA663" s="35" t="str">
        <f t="shared" si="17"/>
        <v/>
      </c>
      <c r="AB663" s="77">
        <f t="shared" si="29"/>
        <v>6336</v>
      </c>
      <c r="AC663" s="77">
        <f t="shared" si="30"/>
        <v>0</v>
      </c>
      <c r="AD663" s="77">
        <f t="shared" si="31"/>
        <v>0</v>
      </c>
      <c r="AE663" s="78" t="str">
        <f t="shared" si="18"/>
        <v/>
      </c>
      <c r="AF663" s="35" t="str">
        <f t="shared" si="19"/>
        <v/>
      </c>
      <c r="AG663" s="77" t="str">
        <f t="shared" si="20"/>
        <v/>
      </c>
      <c r="AH663" s="77" t="str">
        <f t="shared" si="21"/>
        <v/>
      </c>
      <c r="AI663" s="35">
        <f t="shared" si="22"/>
        <v>0</v>
      </c>
      <c r="AJ663" s="35">
        <f t="shared" si="23"/>
        <v>0</v>
      </c>
      <c r="AK663" s="35">
        <f t="shared" si="24"/>
        <v>0</v>
      </c>
      <c r="AL663" s="35">
        <f t="shared" si="25"/>
        <v>0</v>
      </c>
      <c r="AM663" s="35" t="n"/>
      <c r="AN663" s="44" t="str">
        <f t="shared" si="26"/>
        <v/>
      </c>
      <c r="AO663" s="44" t="str">
        <f t="shared" si="27"/>
        <v/>
      </c>
      <c r="AP663" s="35" t="str">
        <f>IF('DQE marché-cadre'!$D666="","",'DQE marché-cadre'!$D666)</f>
        <v/>
      </c>
      <c r="AQ663" s="35" t="str">
        <f>IF('DQE marché-cadre'!$E666="","",'DQE marché-cadre'!$E666)</f>
        <v/>
      </c>
      <c r="AR663" s="77" t="str">
        <f>DQE!$F666</f>
        <v/>
      </c>
      <c r="AS663" s="77" t="str">
        <f>BPDE!$G666</f>
        <v/>
      </c>
      <c r="AT663" s="35" t="str">
        <f t="shared" si="28"/>
        <v/>
      </c>
    </row>
    <row r="664">
      <c r="A664" s="35" t="str">
        <f>IF(BPU!$A667="","",BPU!$A667)</f>
        <v/>
      </c>
      <c r="B664" s="44" t="str">
        <f>IF(BPU!$B667="","",BPU!$B667)</f>
        <v/>
      </c>
      <c r="C664" s="35" t="str">
        <f>IF(BPU!$C667="","",BPU!$C667)</f>
        <v/>
      </c>
      <c r="D664" s="44" t="str">
        <f>IF(DQE!$D667="","",DQE!$D667)</f>
        <v/>
      </c>
      <c r="E664" s="37" t="str">
        <f>IF(BPU!$D667="","",BPU!$D667)</f>
        <v/>
      </c>
      <c r="F664" s="35" t="str">
        <f t="shared" si="0"/>
        <v/>
      </c>
      <c r="G664" s="44" t="str">
        <f t="shared" si="1"/>
        <v/>
      </c>
      <c r="H664" s="36" t="n"/>
      <c r="I664" s="23" t="n"/>
      <c r="J664" s="36" t="n"/>
      <c r="K664" s="36" t="n"/>
      <c r="L664" s="44" t="str">
        <f t="shared" si="2"/>
        <v/>
      </c>
      <c r="M664" s="35" t="str">
        <f t="shared" si="3"/>
        <v/>
      </c>
      <c r="N664" s="35" t="str">
        <f t="shared" si="4"/>
        <v/>
      </c>
      <c r="O664" s="35" t="str">
        <f t="shared" si="5"/>
        <v/>
      </c>
      <c r="P664" s="35" t="str">
        <f t="shared" si="6"/>
        <v/>
      </c>
      <c r="Q664" s="35" t="str">
        <f t="shared" si="7"/>
        <v/>
      </c>
      <c r="R664" s="35" t="str">
        <f t="shared" si="8"/>
        <v/>
      </c>
      <c r="S664" s="35" t="str">
        <f t="shared" si="9"/>
        <v/>
      </c>
      <c r="T664" s="35" t="str">
        <f t="shared" si="10"/>
        <v/>
      </c>
      <c r="U664" s="35" t="str">
        <f t="shared" si="11"/>
        <v/>
      </c>
      <c r="V664" s="35" t="str">
        <f t="shared" si="12"/>
        <v/>
      </c>
      <c r="W664" s="77" t="str">
        <f t="shared" si="13"/>
        <v/>
      </c>
      <c r="X664" s="35" t="str">
        <f t="shared" si="14"/>
        <v/>
      </c>
      <c r="Y664" s="35" t="str">
        <f t="shared" si="15"/>
        <v/>
      </c>
      <c r="Z664" s="35" t="str">
        <f t="shared" si="16"/>
        <v/>
      </c>
      <c r="AA664" s="35" t="str">
        <f t="shared" si="17"/>
        <v/>
      </c>
      <c r="AB664" s="77">
        <f t="shared" si="29"/>
        <v>6336</v>
      </c>
      <c r="AC664" s="77">
        <f t="shared" si="30"/>
        <v>0</v>
      </c>
      <c r="AD664" s="77">
        <f t="shared" si="31"/>
        <v>0</v>
      </c>
      <c r="AE664" s="78" t="str">
        <f t="shared" si="18"/>
        <v/>
      </c>
      <c r="AF664" s="35" t="str">
        <f t="shared" si="19"/>
        <v/>
      </c>
      <c r="AG664" s="77" t="str">
        <f t="shared" si="20"/>
        <v/>
      </c>
      <c r="AH664" s="77" t="str">
        <f t="shared" si="21"/>
        <v/>
      </c>
      <c r="AI664" s="35">
        <f t="shared" si="22"/>
        <v>0</v>
      </c>
      <c r="AJ664" s="35">
        <f t="shared" si="23"/>
        <v>0</v>
      </c>
      <c r="AK664" s="35">
        <f t="shared" si="24"/>
        <v>0</v>
      </c>
      <c r="AL664" s="35">
        <f t="shared" si="25"/>
        <v>0</v>
      </c>
      <c r="AM664" s="35" t="n"/>
      <c r="AN664" s="44" t="str">
        <f t="shared" si="26"/>
        <v/>
      </c>
      <c r="AO664" s="44" t="str">
        <f t="shared" si="27"/>
        <v/>
      </c>
      <c r="AP664" s="35" t="str">
        <f>IF('DQE marché-cadre'!$D667="","",'DQE marché-cadre'!$D667)</f>
        <v/>
      </c>
      <c r="AQ664" s="35" t="str">
        <f>IF('DQE marché-cadre'!$E667="","",'DQE marché-cadre'!$E667)</f>
        <v/>
      </c>
      <c r="AR664" s="77" t="str">
        <f>DQE!$F667</f>
        <v/>
      </c>
      <c r="AS664" s="77" t="str">
        <f>BPDE!$G667</f>
        <v/>
      </c>
      <c r="AT664" s="35" t="str">
        <f t="shared" si="28"/>
        <v/>
      </c>
    </row>
    <row r="665">
      <c r="A665" s="35" t="str">
        <f>IF(BPU!$A668="","",BPU!$A668)</f>
        <v/>
      </c>
      <c r="B665" s="44" t="str">
        <f>IF(BPU!$B668="","",BPU!$B668)</f>
        <v/>
      </c>
      <c r="C665" s="35" t="str">
        <f>IF(BPU!$C668="","",BPU!$C668)</f>
        <v/>
      </c>
      <c r="D665" s="44" t="str">
        <f>IF(DQE!$D668="","",DQE!$D668)</f>
        <v/>
      </c>
      <c r="E665" s="37" t="str">
        <f>IF(BPU!$D668="","",BPU!$D668)</f>
        <v/>
      </c>
      <c r="F665" s="35" t="str">
        <f t="shared" si="0"/>
        <v/>
      </c>
      <c r="G665" s="44" t="str">
        <f t="shared" si="1"/>
        <v/>
      </c>
      <c r="H665" s="36" t="n"/>
      <c r="I665" s="23" t="n"/>
      <c r="J665" s="36" t="n"/>
      <c r="K665" s="36" t="n"/>
      <c r="L665" s="44" t="str">
        <f t="shared" si="2"/>
        <v/>
      </c>
      <c r="M665" s="35" t="str">
        <f t="shared" si="3"/>
        <v/>
      </c>
      <c r="N665" s="35" t="str">
        <f t="shared" si="4"/>
        <v/>
      </c>
      <c r="O665" s="35" t="str">
        <f t="shared" si="5"/>
        <v/>
      </c>
      <c r="P665" s="35" t="str">
        <f t="shared" si="6"/>
        <v/>
      </c>
      <c r="Q665" s="35" t="str">
        <f t="shared" si="7"/>
        <v/>
      </c>
      <c r="R665" s="35" t="str">
        <f t="shared" si="8"/>
        <v/>
      </c>
      <c r="S665" s="35" t="str">
        <f t="shared" si="9"/>
        <v/>
      </c>
      <c r="T665" s="35" t="str">
        <f t="shared" si="10"/>
        <v/>
      </c>
      <c r="U665" s="35" t="str">
        <f t="shared" si="11"/>
        <v/>
      </c>
      <c r="V665" s="35" t="str">
        <f t="shared" si="12"/>
        <v/>
      </c>
      <c r="W665" s="77" t="str">
        <f t="shared" si="13"/>
        <v/>
      </c>
      <c r="X665" s="35" t="str">
        <f t="shared" si="14"/>
        <v/>
      </c>
      <c r="Y665" s="35" t="str">
        <f t="shared" si="15"/>
        <v/>
      </c>
      <c r="Z665" s="35" t="str">
        <f t="shared" si="16"/>
        <v/>
      </c>
      <c r="AA665" s="35" t="str">
        <f t="shared" si="17"/>
        <v/>
      </c>
      <c r="AB665" s="77">
        <f t="shared" si="29"/>
        <v>6336</v>
      </c>
      <c r="AC665" s="77">
        <f t="shared" si="30"/>
        <v>0</v>
      </c>
      <c r="AD665" s="77">
        <f t="shared" si="31"/>
        <v>0</v>
      </c>
      <c r="AE665" s="78" t="str">
        <f t="shared" si="18"/>
        <v/>
      </c>
      <c r="AF665" s="35" t="str">
        <f t="shared" si="19"/>
        <v/>
      </c>
      <c r="AG665" s="77" t="str">
        <f t="shared" si="20"/>
        <v/>
      </c>
      <c r="AH665" s="77" t="str">
        <f t="shared" si="21"/>
        <v/>
      </c>
      <c r="AI665" s="35">
        <f t="shared" si="22"/>
        <v>0</v>
      </c>
      <c r="AJ665" s="35">
        <f t="shared" si="23"/>
        <v>0</v>
      </c>
      <c r="AK665" s="35">
        <f t="shared" si="24"/>
        <v>0</v>
      </c>
      <c r="AL665" s="35">
        <f t="shared" si="25"/>
        <v>0</v>
      </c>
      <c r="AM665" s="35" t="n"/>
      <c r="AN665" s="44" t="str">
        <f t="shared" si="26"/>
        <v/>
      </c>
      <c r="AO665" s="44" t="str">
        <f t="shared" si="27"/>
        <v/>
      </c>
      <c r="AP665" s="35" t="str">
        <f>IF('DQE marché-cadre'!$D668="","",'DQE marché-cadre'!$D668)</f>
        <v/>
      </c>
      <c r="AQ665" s="35" t="str">
        <f>IF('DQE marché-cadre'!$E668="","",'DQE marché-cadre'!$E668)</f>
        <v/>
      </c>
      <c r="AR665" s="77" t="str">
        <f>DQE!$F668</f>
        <v/>
      </c>
      <c r="AS665" s="77" t="str">
        <f>BPDE!$G668</f>
        <v/>
      </c>
      <c r="AT665" s="35" t="str">
        <f t="shared" si="28"/>
        <v/>
      </c>
    </row>
    <row r="666">
      <c r="A666" s="35" t="str">
        <f>IF(BPU!$A669="","",BPU!$A669)</f>
        <v/>
      </c>
      <c r="B666" s="44" t="str">
        <f>IF(BPU!$B669="","",BPU!$B669)</f>
        <v/>
      </c>
      <c r="C666" s="35" t="str">
        <f>IF(BPU!$C669="","",BPU!$C669)</f>
        <v/>
      </c>
      <c r="D666" s="44" t="str">
        <f>IF(DQE!$D669="","",DQE!$D669)</f>
        <v/>
      </c>
      <c r="E666" s="37" t="str">
        <f>IF(BPU!$D669="","",BPU!$D669)</f>
        <v/>
      </c>
      <c r="F666" s="35" t="str">
        <f t="shared" si="0"/>
        <v/>
      </c>
      <c r="G666" s="44" t="str">
        <f t="shared" si="1"/>
        <v/>
      </c>
      <c r="H666" s="36" t="n"/>
      <c r="I666" s="23" t="n"/>
      <c r="J666" s="36" t="n"/>
      <c r="K666" s="36" t="n"/>
      <c r="L666" s="44" t="str">
        <f t="shared" si="2"/>
        <v/>
      </c>
      <c r="M666" s="35" t="str">
        <f t="shared" si="3"/>
        <v/>
      </c>
      <c r="N666" s="35" t="str">
        <f t="shared" si="4"/>
        <v/>
      </c>
      <c r="O666" s="35" t="str">
        <f t="shared" si="5"/>
        <v/>
      </c>
      <c r="P666" s="35" t="str">
        <f t="shared" si="6"/>
        <v/>
      </c>
      <c r="Q666" s="35" t="str">
        <f t="shared" si="7"/>
        <v/>
      </c>
      <c r="R666" s="35" t="str">
        <f t="shared" si="8"/>
        <v/>
      </c>
      <c r="S666" s="35" t="str">
        <f t="shared" si="9"/>
        <v/>
      </c>
      <c r="T666" s="35" t="str">
        <f t="shared" si="10"/>
        <v/>
      </c>
      <c r="U666" s="35" t="str">
        <f t="shared" si="11"/>
        <v/>
      </c>
      <c r="V666" s="35" t="str">
        <f t="shared" si="12"/>
        <v/>
      </c>
      <c r="W666" s="77" t="str">
        <f t="shared" si="13"/>
        <v/>
      </c>
      <c r="X666" s="35" t="str">
        <f t="shared" si="14"/>
        <v/>
      </c>
      <c r="Y666" s="35" t="str">
        <f t="shared" si="15"/>
        <v/>
      </c>
      <c r="Z666" s="35" t="str">
        <f t="shared" si="16"/>
        <v/>
      </c>
      <c r="AA666" s="35" t="str">
        <f t="shared" si="17"/>
        <v/>
      </c>
      <c r="AB666" s="77">
        <f t="shared" si="29"/>
        <v>6336</v>
      </c>
      <c r="AC666" s="77">
        <f t="shared" si="30"/>
        <v>0</v>
      </c>
      <c r="AD666" s="77">
        <f t="shared" si="31"/>
        <v>0</v>
      </c>
      <c r="AE666" s="78" t="str">
        <f t="shared" si="18"/>
        <v/>
      </c>
      <c r="AF666" s="35" t="str">
        <f t="shared" si="19"/>
        <v/>
      </c>
      <c r="AG666" s="77" t="str">
        <f t="shared" si="20"/>
        <v/>
      </c>
      <c r="AH666" s="77" t="str">
        <f t="shared" si="21"/>
        <v/>
      </c>
      <c r="AI666" s="35">
        <f t="shared" si="22"/>
        <v>0</v>
      </c>
      <c r="AJ666" s="35">
        <f t="shared" si="23"/>
        <v>0</v>
      </c>
      <c r="AK666" s="35">
        <f t="shared" si="24"/>
        <v>0</v>
      </c>
      <c r="AL666" s="35">
        <f t="shared" si="25"/>
        <v>0</v>
      </c>
      <c r="AM666" s="35" t="n"/>
      <c r="AN666" s="44" t="str">
        <f t="shared" si="26"/>
        <v/>
      </c>
      <c r="AO666" s="44" t="str">
        <f t="shared" si="27"/>
        <v/>
      </c>
      <c r="AP666" s="35" t="str">
        <f>IF('DQE marché-cadre'!$D669="","",'DQE marché-cadre'!$D669)</f>
        <v/>
      </c>
      <c r="AQ666" s="35" t="str">
        <f>IF('DQE marché-cadre'!$E669="","",'DQE marché-cadre'!$E669)</f>
        <v/>
      </c>
      <c r="AR666" s="77" t="str">
        <f>DQE!$F669</f>
        <v/>
      </c>
      <c r="AS666" s="77" t="str">
        <f>BPDE!$G669</f>
        <v/>
      </c>
      <c r="AT666" s="35" t="str">
        <f t="shared" si="28"/>
        <v/>
      </c>
    </row>
    <row r="667">
      <c r="A667" s="35" t="str">
        <f>IF(BPU!$A670="","",BPU!$A670)</f>
        <v/>
      </c>
      <c r="B667" s="44" t="str">
        <f>IF(BPU!$B670="","",BPU!$B670)</f>
        <v/>
      </c>
      <c r="C667" s="35" t="str">
        <f>IF(BPU!$C670="","",BPU!$C670)</f>
        <v/>
      </c>
      <c r="D667" s="44" t="str">
        <f>IF(DQE!$D670="","",DQE!$D670)</f>
        <v/>
      </c>
      <c r="E667" s="37" t="str">
        <f>IF(BPU!$D670="","",BPU!$D670)</f>
        <v/>
      </c>
      <c r="F667" s="35" t="str">
        <f t="shared" si="0"/>
        <v/>
      </c>
      <c r="G667" s="44" t="str">
        <f t="shared" si="1"/>
        <v/>
      </c>
      <c r="H667" s="36" t="n"/>
      <c r="I667" s="23" t="n"/>
      <c r="J667" s="36" t="n"/>
      <c r="K667" s="36" t="n"/>
      <c r="L667" s="44" t="str">
        <f t="shared" si="2"/>
        <v/>
      </c>
      <c r="M667" s="35" t="str">
        <f t="shared" si="3"/>
        <v/>
      </c>
      <c r="N667" s="35" t="str">
        <f t="shared" si="4"/>
        <v/>
      </c>
      <c r="O667" s="35" t="str">
        <f t="shared" si="5"/>
        <v/>
      </c>
      <c r="P667" s="35" t="str">
        <f t="shared" si="6"/>
        <v/>
      </c>
      <c r="Q667" s="35" t="str">
        <f t="shared" si="7"/>
        <v/>
      </c>
      <c r="R667" s="35" t="str">
        <f t="shared" si="8"/>
        <v/>
      </c>
      <c r="S667" s="35" t="str">
        <f t="shared" si="9"/>
        <v/>
      </c>
      <c r="T667" s="35" t="str">
        <f t="shared" si="10"/>
        <v/>
      </c>
      <c r="U667" s="35" t="str">
        <f t="shared" si="11"/>
        <v/>
      </c>
      <c r="V667" s="35" t="str">
        <f t="shared" si="12"/>
        <v/>
      </c>
      <c r="W667" s="77" t="str">
        <f t="shared" si="13"/>
        <v/>
      </c>
      <c r="X667" s="35" t="str">
        <f t="shared" si="14"/>
        <v/>
      </c>
      <c r="Y667" s="35" t="str">
        <f t="shared" si="15"/>
        <v/>
      </c>
      <c r="Z667" s="35" t="str">
        <f t="shared" si="16"/>
        <v/>
      </c>
      <c r="AA667" s="35" t="str">
        <f t="shared" si="17"/>
        <v/>
      </c>
      <c r="AB667" s="77">
        <f t="shared" si="29"/>
        <v>6336</v>
      </c>
      <c r="AC667" s="77">
        <f t="shared" si="30"/>
        <v>0</v>
      </c>
      <c r="AD667" s="77">
        <f t="shared" si="31"/>
        <v>0</v>
      </c>
      <c r="AE667" s="78" t="str">
        <f t="shared" si="18"/>
        <v/>
      </c>
      <c r="AF667" s="35" t="str">
        <f t="shared" si="19"/>
        <v/>
      </c>
      <c r="AG667" s="77" t="str">
        <f t="shared" si="20"/>
        <v/>
      </c>
      <c r="AH667" s="77" t="str">
        <f t="shared" si="21"/>
        <v/>
      </c>
      <c r="AI667" s="35">
        <f t="shared" si="22"/>
        <v>0</v>
      </c>
      <c r="AJ667" s="35">
        <f t="shared" si="23"/>
        <v>0</v>
      </c>
      <c r="AK667" s="35">
        <f t="shared" si="24"/>
        <v>0</v>
      </c>
      <c r="AL667" s="35">
        <f t="shared" si="25"/>
        <v>0</v>
      </c>
      <c r="AM667" s="35" t="n"/>
      <c r="AN667" s="44" t="str">
        <f t="shared" si="26"/>
        <v/>
      </c>
      <c r="AO667" s="44" t="str">
        <f t="shared" si="27"/>
        <v/>
      </c>
      <c r="AP667" s="35" t="str">
        <f>IF('DQE marché-cadre'!$D670="","",'DQE marché-cadre'!$D670)</f>
        <v/>
      </c>
      <c r="AQ667" s="35" t="str">
        <f>IF('DQE marché-cadre'!$E670="","",'DQE marché-cadre'!$E670)</f>
        <v/>
      </c>
      <c r="AR667" s="77" t="str">
        <f>DQE!$F670</f>
        <v/>
      </c>
      <c r="AS667" s="77" t="str">
        <f>BPDE!$G670</f>
        <v/>
      </c>
      <c r="AT667" s="35" t="str">
        <f t="shared" si="28"/>
        <v/>
      </c>
    </row>
    <row r="668">
      <c r="A668" s="35" t="str">
        <f>IF(BPU!$A671="","",BPU!$A671)</f>
        <v/>
      </c>
      <c r="B668" s="44" t="str">
        <f>IF(BPU!$B671="","",BPU!$B671)</f>
        <v/>
      </c>
      <c r="C668" s="35" t="str">
        <f>IF(BPU!$C671="","",BPU!$C671)</f>
        <v/>
      </c>
      <c r="D668" s="44" t="str">
        <f>IF(DQE!$D671="","",DQE!$D671)</f>
        <v/>
      </c>
      <c r="E668" s="37" t="str">
        <f>IF(BPU!$D671="","",BPU!$D671)</f>
        <v/>
      </c>
      <c r="F668" s="35" t="str">
        <f t="shared" si="0"/>
        <v/>
      </c>
      <c r="G668" s="44" t="str">
        <f t="shared" si="1"/>
        <v/>
      </c>
      <c r="H668" s="36" t="n"/>
      <c r="I668" s="23" t="n"/>
      <c r="J668" s="36" t="n"/>
      <c r="K668" s="36" t="n"/>
      <c r="L668" s="44" t="str">
        <f t="shared" si="2"/>
        <v/>
      </c>
      <c r="M668" s="35" t="str">
        <f t="shared" si="3"/>
        <v/>
      </c>
      <c r="N668" s="35" t="str">
        <f t="shared" si="4"/>
        <v/>
      </c>
      <c r="O668" s="35" t="str">
        <f t="shared" si="5"/>
        <v/>
      </c>
      <c r="P668" s="35" t="str">
        <f t="shared" si="6"/>
        <v/>
      </c>
      <c r="Q668" s="35" t="str">
        <f t="shared" si="7"/>
        <v/>
      </c>
      <c r="R668" s="35" t="str">
        <f t="shared" si="8"/>
        <v/>
      </c>
      <c r="S668" s="35" t="str">
        <f t="shared" si="9"/>
        <v/>
      </c>
      <c r="T668" s="35" t="str">
        <f t="shared" si="10"/>
        <v/>
      </c>
      <c r="U668" s="35" t="str">
        <f t="shared" si="11"/>
        <v/>
      </c>
      <c r="V668" s="35" t="str">
        <f t="shared" si="12"/>
        <v/>
      </c>
      <c r="W668" s="77" t="str">
        <f t="shared" si="13"/>
        <v/>
      </c>
      <c r="X668" s="35" t="str">
        <f t="shared" si="14"/>
        <v/>
      </c>
      <c r="Y668" s="35" t="str">
        <f t="shared" si="15"/>
        <v/>
      </c>
      <c r="Z668" s="35" t="str">
        <f t="shared" si="16"/>
        <v/>
      </c>
      <c r="AA668" s="35" t="str">
        <f t="shared" si="17"/>
        <v/>
      </c>
      <c r="AB668" s="77">
        <f t="shared" si="29"/>
        <v>6336</v>
      </c>
      <c r="AC668" s="77">
        <f t="shared" si="30"/>
        <v>0</v>
      </c>
      <c r="AD668" s="77">
        <f t="shared" si="31"/>
        <v>0</v>
      </c>
      <c r="AE668" s="78" t="str">
        <f t="shared" si="18"/>
        <v/>
      </c>
      <c r="AF668" s="35" t="str">
        <f t="shared" si="19"/>
        <v/>
      </c>
      <c r="AG668" s="77" t="str">
        <f t="shared" si="20"/>
        <v/>
      </c>
      <c r="AH668" s="77" t="str">
        <f t="shared" si="21"/>
        <v/>
      </c>
      <c r="AI668" s="35">
        <f t="shared" si="22"/>
        <v>0</v>
      </c>
      <c r="AJ668" s="35">
        <f t="shared" si="23"/>
        <v>0</v>
      </c>
      <c r="AK668" s="35">
        <f t="shared" si="24"/>
        <v>0</v>
      </c>
      <c r="AL668" s="35">
        <f t="shared" si="25"/>
        <v>0</v>
      </c>
      <c r="AM668" s="35" t="n"/>
      <c r="AN668" s="44" t="str">
        <f t="shared" si="26"/>
        <v/>
      </c>
      <c r="AO668" s="44" t="str">
        <f t="shared" si="27"/>
        <v/>
      </c>
      <c r="AP668" s="35" t="str">
        <f>IF('DQE marché-cadre'!$D671="","",'DQE marché-cadre'!$D671)</f>
        <v/>
      </c>
      <c r="AQ668" s="35" t="str">
        <f>IF('DQE marché-cadre'!$E671="","",'DQE marché-cadre'!$E671)</f>
        <v/>
      </c>
      <c r="AR668" s="77" t="str">
        <f>DQE!$F671</f>
        <v/>
      </c>
      <c r="AS668" s="77" t="str">
        <f>BPDE!$G671</f>
        <v/>
      </c>
      <c r="AT668" s="35" t="str">
        <f t="shared" si="28"/>
        <v/>
      </c>
    </row>
    <row r="669">
      <c r="A669" s="35" t="str">
        <f>IF(BPU!$A672="","",BPU!$A672)</f>
        <v/>
      </c>
      <c r="B669" s="44" t="str">
        <f>IF(BPU!$B672="","",BPU!$B672)</f>
        <v/>
      </c>
      <c r="C669" s="35" t="str">
        <f>IF(BPU!$C672="","",BPU!$C672)</f>
        <v/>
      </c>
      <c r="D669" s="44" t="str">
        <f>IF(DQE!$D672="","",DQE!$D672)</f>
        <v/>
      </c>
      <c r="E669" s="37" t="str">
        <f>IF(BPU!$D672="","",BPU!$D672)</f>
        <v/>
      </c>
      <c r="F669" s="35" t="str">
        <f t="shared" si="0"/>
        <v/>
      </c>
      <c r="G669" s="44" t="str">
        <f t="shared" si="1"/>
        <v/>
      </c>
      <c r="H669" s="36" t="n"/>
      <c r="I669" s="23" t="n"/>
      <c r="J669" s="36" t="n"/>
      <c r="K669" s="36" t="n"/>
      <c r="L669" s="44" t="str">
        <f t="shared" si="2"/>
        <v/>
      </c>
      <c r="M669" s="35" t="str">
        <f t="shared" si="3"/>
        <v/>
      </c>
      <c r="N669" s="35" t="str">
        <f t="shared" si="4"/>
        <v/>
      </c>
      <c r="O669" s="35" t="str">
        <f t="shared" si="5"/>
        <v/>
      </c>
      <c r="P669" s="35" t="str">
        <f t="shared" si="6"/>
        <v/>
      </c>
      <c r="Q669" s="35" t="str">
        <f t="shared" si="7"/>
        <v/>
      </c>
      <c r="R669" s="35" t="str">
        <f t="shared" si="8"/>
        <v/>
      </c>
      <c r="S669" s="35" t="str">
        <f t="shared" si="9"/>
        <v/>
      </c>
      <c r="T669" s="35" t="str">
        <f t="shared" si="10"/>
        <v/>
      </c>
      <c r="U669" s="35" t="str">
        <f t="shared" si="11"/>
        <v/>
      </c>
      <c r="V669" s="35" t="str">
        <f t="shared" si="12"/>
        <v/>
      </c>
      <c r="W669" s="77" t="str">
        <f t="shared" si="13"/>
        <v/>
      </c>
      <c r="X669" s="35" t="str">
        <f t="shared" si="14"/>
        <v/>
      </c>
      <c r="Y669" s="35" t="str">
        <f t="shared" si="15"/>
        <v/>
      </c>
      <c r="Z669" s="35" t="str">
        <f t="shared" si="16"/>
        <v/>
      </c>
      <c r="AA669" s="35" t="str">
        <f t="shared" si="17"/>
        <v/>
      </c>
      <c r="AB669" s="77">
        <f t="shared" si="29"/>
        <v>6336</v>
      </c>
      <c r="AC669" s="77">
        <f t="shared" si="30"/>
        <v>0</v>
      </c>
      <c r="AD669" s="77">
        <f t="shared" si="31"/>
        <v>0</v>
      </c>
      <c r="AE669" s="78" t="str">
        <f t="shared" si="18"/>
        <v/>
      </c>
      <c r="AF669" s="35" t="str">
        <f t="shared" si="19"/>
        <v/>
      </c>
      <c r="AG669" s="77" t="str">
        <f t="shared" si="20"/>
        <v/>
      </c>
      <c r="AH669" s="77" t="str">
        <f t="shared" si="21"/>
        <v/>
      </c>
      <c r="AI669" s="35">
        <f t="shared" si="22"/>
        <v>0</v>
      </c>
      <c r="AJ669" s="35">
        <f t="shared" si="23"/>
        <v>0</v>
      </c>
      <c r="AK669" s="35">
        <f t="shared" si="24"/>
        <v>0</v>
      </c>
      <c r="AL669" s="35">
        <f t="shared" si="25"/>
        <v>0</v>
      </c>
      <c r="AM669" s="35" t="n"/>
      <c r="AN669" s="44" t="str">
        <f t="shared" si="26"/>
        <v/>
      </c>
      <c r="AO669" s="44" t="str">
        <f t="shared" si="27"/>
        <v/>
      </c>
      <c r="AP669" s="35" t="str">
        <f>IF('DQE marché-cadre'!$D672="","",'DQE marché-cadre'!$D672)</f>
        <v/>
      </c>
      <c r="AQ669" s="35" t="str">
        <f>IF('DQE marché-cadre'!$E672="","",'DQE marché-cadre'!$E672)</f>
        <v/>
      </c>
      <c r="AR669" s="77" t="str">
        <f>DQE!$F672</f>
        <v/>
      </c>
      <c r="AS669" s="77" t="str">
        <f>BPDE!$G672</f>
        <v/>
      </c>
      <c r="AT669" s="35" t="str">
        <f t="shared" si="28"/>
        <v/>
      </c>
    </row>
    <row r="670">
      <c r="A670" s="35" t="str">
        <f>IF(BPU!$A673="","",BPU!$A673)</f>
        <v/>
      </c>
      <c r="B670" s="44" t="str">
        <f>IF(BPU!$B673="","",BPU!$B673)</f>
        <v/>
      </c>
      <c r="C670" s="35" t="str">
        <f>IF(BPU!$C673="","",BPU!$C673)</f>
        <v/>
      </c>
      <c r="D670" s="44" t="str">
        <f>IF(DQE!$D673="","",DQE!$D673)</f>
        <v/>
      </c>
      <c r="E670" s="37" t="str">
        <f>IF(BPU!$D673="","",BPU!$D673)</f>
        <v/>
      </c>
      <c r="F670" s="35" t="str">
        <f t="shared" si="0"/>
        <v/>
      </c>
      <c r="G670" s="44" t="str">
        <f t="shared" si="1"/>
        <v/>
      </c>
      <c r="H670" s="36" t="n"/>
      <c r="I670" s="23" t="n"/>
      <c r="J670" s="36" t="n"/>
      <c r="K670" s="36" t="n"/>
      <c r="L670" s="44" t="str">
        <f t="shared" si="2"/>
        <v/>
      </c>
      <c r="M670" s="35" t="str">
        <f t="shared" si="3"/>
        <v/>
      </c>
      <c r="N670" s="35" t="str">
        <f t="shared" si="4"/>
        <v/>
      </c>
      <c r="O670" s="35" t="str">
        <f t="shared" si="5"/>
        <v/>
      </c>
      <c r="P670" s="35" t="str">
        <f t="shared" si="6"/>
        <v/>
      </c>
      <c r="Q670" s="35" t="str">
        <f t="shared" si="7"/>
        <v/>
      </c>
      <c r="R670" s="35" t="str">
        <f t="shared" si="8"/>
        <v/>
      </c>
      <c r="S670" s="35" t="str">
        <f t="shared" si="9"/>
        <v/>
      </c>
      <c r="T670" s="35" t="str">
        <f t="shared" si="10"/>
        <v/>
      </c>
      <c r="U670" s="35" t="str">
        <f t="shared" si="11"/>
        <v/>
      </c>
      <c r="V670" s="35" t="str">
        <f t="shared" si="12"/>
        <v/>
      </c>
      <c r="W670" s="77" t="str">
        <f t="shared" si="13"/>
        <v/>
      </c>
      <c r="X670" s="35" t="str">
        <f t="shared" si="14"/>
        <v/>
      </c>
      <c r="Y670" s="35" t="str">
        <f t="shared" si="15"/>
        <v/>
      </c>
      <c r="Z670" s="35" t="str">
        <f t="shared" si="16"/>
        <v/>
      </c>
      <c r="AA670" s="35" t="str">
        <f t="shared" si="17"/>
        <v/>
      </c>
      <c r="AB670" s="77">
        <f t="shared" si="29"/>
        <v>6336</v>
      </c>
      <c r="AC670" s="77">
        <f t="shared" si="30"/>
        <v>0</v>
      </c>
      <c r="AD670" s="77">
        <f t="shared" si="31"/>
        <v>0</v>
      </c>
      <c r="AE670" s="78" t="str">
        <f t="shared" si="18"/>
        <v/>
      </c>
      <c r="AF670" s="35" t="str">
        <f t="shared" si="19"/>
        <v/>
      </c>
      <c r="AG670" s="77" t="str">
        <f t="shared" si="20"/>
        <v/>
      </c>
      <c r="AH670" s="77" t="str">
        <f t="shared" si="21"/>
        <v/>
      </c>
      <c r="AI670" s="35">
        <f t="shared" si="22"/>
        <v>0</v>
      </c>
      <c r="AJ670" s="35">
        <f t="shared" si="23"/>
        <v>0</v>
      </c>
      <c r="AK670" s="35">
        <f t="shared" si="24"/>
        <v>0</v>
      </c>
      <c r="AL670" s="35">
        <f t="shared" si="25"/>
        <v>0</v>
      </c>
      <c r="AM670" s="35" t="n"/>
      <c r="AN670" s="44" t="str">
        <f t="shared" si="26"/>
        <v/>
      </c>
      <c r="AO670" s="44" t="str">
        <f t="shared" si="27"/>
        <v/>
      </c>
      <c r="AP670" s="35" t="str">
        <f>IF('DQE marché-cadre'!$D673="","",'DQE marché-cadre'!$D673)</f>
        <v/>
      </c>
      <c r="AQ670" s="35" t="str">
        <f>IF('DQE marché-cadre'!$E673="","",'DQE marché-cadre'!$E673)</f>
        <v/>
      </c>
      <c r="AR670" s="77" t="str">
        <f>DQE!$F673</f>
        <v/>
      </c>
      <c r="AS670" s="77" t="str">
        <f>BPDE!$G673</f>
        <v/>
      </c>
      <c r="AT670" s="35" t="str">
        <f t="shared" si="28"/>
        <v/>
      </c>
    </row>
    <row r="671">
      <c r="A671" s="35" t="str">
        <f>IF(BPU!$A674="","",BPU!$A674)</f>
        <v/>
      </c>
      <c r="B671" s="44" t="str">
        <f>IF(BPU!$B674="","",BPU!$B674)</f>
        <v/>
      </c>
      <c r="C671" s="35" t="str">
        <f>IF(BPU!$C674="","",BPU!$C674)</f>
        <v/>
      </c>
      <c r="D671" s="44" t="str">
        <f>IF(DQE!$D674="","",DQE!$D674)</f>
        <v/>
      </c>
      <c r="E671" s="37" t="str">
        <f>IF(BPU!$D674="","",BPU!$D674)</f>
        <v/>
      </c>
      <c r="F671" s="35" t="str">
        <f t="shared" si="0"/>
        <v/>
      </c>
      <c r="G671" s="44" t="str">
        <f t="shared" si="1"/>
        <v/>
      </c>
      <c r="H671" s="36" t="n"/>
      <c r="I671" s="23" t="n"/>
      <c r="J671" s="36" t="n"/>
      <c r="K671" s="36" t="n"/>
      <c r="L671" s="44" t="str">
        <f t="shared" si="2"/>
        <v/>
      </c>
      <c r="M671" s="35" t="str">
        <f t="shared" si="3"/>
        <v/>
      </c>
      <c r="N671" s="35" t="str">
        <f t="shared" si="4"/>
        <v/>
      </c>
      <c r="O671" s="35" t="str">
        <f t="shared" si="5"/>
        <v/>
      </c>
      <c r="P671" s="35" t="str">
        <f t="shared" si="6"/>
        <v/>
      </c>
      <c r="Q671" s="35" t="str">
        <f t="shared" si="7"/>
        <v/>
      </c>
      <c r="R671" s="35" t="str">
        <f t="shared" si="8"/>
        <v/>
      </c>
      <c r="S671" s="35" t="str">
        <f t="shared" si="9"/>
        <v/>
      </c>
      <c r="T671" s="35" t="str">
        <f t="shared" si="10"/>
        <v/>
      </c>
      <c r="U671" s="35" t="str">
        <f t="shared" si="11"/>
        <v/>
      </c>
      <c r="V671" s="35" t="str">
        <f t="shared" si="12"/>
        <v/>
      </c>
      <c r="W671" s="77" t="str">
        <f t="shared" si="13"/>
        <v/>
      </c>
      <c r="X671" s="35" t="str">
        <f t="shared" si="14"/>
        <v/>
      </c>
      <c r="Y671" s="35" t="str">
        <f t="shared" si="15"/>
        <v/>
      </c>
      <c r="Z671" s="35" t="str">
        <f t="shared" si="16"/>
        <v/>
      </c>
      <c r="AA671" s="35" t="str">
        <f t="shared" si="17"/>
        <v/>
      </c>
      <c r="AB671" s="77">
        <f t="shared" si="29"/>
        <v>6336</v>
      </c>
      <c r="AC671" s="77">
        <f t="shared" si="30"/>
        <v>0</v>
      </c>
      <c r="AD671" s="77">
        <f t="shared" si="31"/>
        <v>0</v>
      </c>
      <c r="AE671" s="78" t="str">
        <f t="shared" si="18"/>
        <v/>
      </c>
      <c r="AF671" s="35" t="str">
        <f t="shared" si="19"/>
        <v/>
      </c>
      <c r="AG671" s="77" t="str">
        <f t="shared" si="20"/>
        <v/>
      </c>
      <c r="AH671" s="77" t="str">
        <f t="shared" si="21"/>
        <v/>
      </c>
      <c r="AI671" s="35">
        <f t="shared" si="22"/>
        <v>0</v>
      </c>
      <c r="AJ671" s="35">
        <f t="shared" si="23"/>
        <v>0</v>
      </c>
      <c r="AK671" s="35">
        <f t="shared" si="24"/>
        <v>0</v>
      </c>
      <c r="AL671" s="35">
        <f t="shared" si="25"/>
        <v>0</v>
      </c>
      <c r="AM671" s="35" t="n"/>
      <c r="AN671" s="44" t="str">
        <f t="shared" si="26"/>
        <v/>
      </c>
      <c r="AO671" s="44" t="str">
        <f t="shared" si="27"/>
        <v/>
      </c>
      <c r="AP671" s="35" t="str">
        <f>IF('DQE marché-cadre'!$D674="","",'DQE marché-cadre'!$D674)</f>
        <v/>
      </c>
      <c r="AQ671" s="35" t="str">
        <f>IF('DQE marché-cadre'!$E674="","",'DQE marché-cadre'!$E674)</f>
        <v/>
      </c>
      <c r="AR671" s="77" t="str">
        <f>DQE!$F674</f>
        <v/>
      </c>
      <c r="AS671" s="77" t="str">
        <f>BPDE!$G674</f>
        <v/>
      </c>
      <c r="AT671" s="35" t="str">
        <f t="shared" si="28"/>
        <v/>
      </c>
    </row>
    <row r="672">
      <c r="A672" s="35" t="str">
        <f>IF(BPU!$A675="","",BPU!$A675)</f>
        <v/>
      </c>
      <c r="B672" s="44" t="str">
        <f>IF(BPU!$B675="","",BPU!$B675)</f>
        <v/>
      </c>
      <c r="C672" s="35" t="str">
        <f>IF(BPU!$C675="","",BPU!$C675)</f>
        <v/>
      </c>
      <c r="D672" s="44" t="str">
        <f>IF(DQE!$D675="","",DQE!$D675)</f>
        <v/>
      </c>
      <c r="E672" s="37" t="str">
        <f>IF(BPU!$D675="","",BPU!$D675)</f>
        <v/>
      </c>
      <c r="F672" s="35" t="str">
        <f t="shared" si="0"/>
        <v/>
      </c>
      <c r="G672" s="44" t="str">
        <f t="shared" si="1"/>
        <v/>
      </c>
      <c r="H672" s="36" t="n"/>
      <c r="I672" s="23" t="n"/>
      <c r="J672" s="36" t="n"/>
      <c r="K672" s="36" t="n"/>
      <c r="L672" s="44" t="str">
        <f t="shared" si="2"/>
        <v/>
      </c>
      <c r="M672" s="35" t="str">
        <f t="shared" si="3"/>
        <v/>
      </c>
      <c r="N672" s="35" t="str">
        <f t="shared" si="4"/>
        <v/>
      </c>
      <c r="O672" s="35" t="str">
        <f t="shared" si="5"/>
        <v/>
      </c>
      <c r="P672" s="35" t="str">
        <f t="shared" si="6"/>
        <v/>
      </c>
      <c r="Q672" s="35" t="str">
        <f t="shared" si="7"/>
        <v/>
      </c>
      <c r="R672" s="35" t="str">
        <f t="shared" si="8"/>
        <v/>
      </c>
      <c r="S672" s="35" t="str">
        <f t="shared" si="9"/>
        <v/>
      </c>
      <c r="T672" s="35" t="str">
        <f t="shared" si="10"/>
        <v/>
      </c>
      <c r="U672" s="35" t="str">
        <f t="shared" si="11"/>
        <v/>
      </c>
      <c r="V672" s="35" t="str">
        <f t="shared" si="12"/>
        <v/>
      </c>
      <c r="W672" s="77" t="str">
        <f t="shared" si="13"/>
        <v/>
      </c>
      <c r="X672" s="35" t="str">
        <f t="shared" si="14"/>
        <v/>
      </c>
      <c r="Y672" s="35" t="str">
        <f t="shared" si="15"/>
        <v/>
      </c>
      <c r="Z672" s="35" t="str">
        <f t="shared" si="16"/>
        <v/>
      </c>
      <c r="AA672" s="35" t="str">
        <f t="shared" si="17"/>
        <v/>
      </c>
      <c r="AB672" s="77">
        <f t="shared" si="29"/>
        <v>6336</v>
      </c>
      <c r="AC672" s="77">
        <f t="shared" si="30"/>
        <v>0</v>
      </c>
      <c r="AD672" s="77">
        <f t="shared" si="31"/>
        <v>0</v>
      </c>
      <c r="AE672" s="78" t="str">
        <f t="shared" si="18"/>
        <v/>
      </c>
      <c r="AF672" s="35" t="str">
        <f t="shared" si="19"/>
        <v/>
      </c>
      <c r="AG672" s="77" t="str">
        <f t="shared" si="20"/>
        <v/>
      </c>
      <c r="AH672" s="77" t="str">
        <f t="shared" si="21"/>
        <v/>
      </c>
      <c r="AI672" s="35">
        <f t="shared" si="22"/>
        <v>0</v>
      </c>
      <c r="AJ672" s="35">
        <f t="shared" si="23"/>
        <v>0</v>
      </c>
      <c r="AK672" s="35">
        <f t="shared" si="24"/>
        <v>0</v>
      </c>
      <c r="AL672" s="35">
        <f t="shared" si="25"/>
        <v>0</v>
      </c>
      <c r="AM672" s="35" t="n"/>
      <c r="AN672" s="44" t="str">
        <f t="shared" si="26"/>
        <v/>
      </c>
      <c r="AO672" s="44" t="str">
        <f t="shared" si="27"/>
        <v/>
      </c>
      <c r="AP672" s="35" t="str">
        <f>IF('DQE marché-cadre'!$D675="","",'DQE marché-cadre'!$D675)</f>
        <v/>
      </c>
      <c r="AQ672" s="35" t="str">
        <f>IF('DQE marché-cadre'!$E675="","",'DQE marché-cadre'!$E675)</f>
        <v/>
      </c>
      <c r="AR672" s="77" t="str">
        <f>DQE!$F675</f>
        <v/>
      </c>
      <c r="AS672" s="77" t="str">
        <f>BPDE!$G675</f>
        <v/>
      </c>
      <c r="AT672" s="35" t="str">
        <f t="shared" si="28"/>
        <v/>
      </c>
    </row>
    <row r="673">
      <c r="A673" s="35" t="str">
        <f>IF(BPU!$A676="","",BPU!$A676)</f>
        <v/>
      </c>
      <c r="B673" s="44" t="str">
        <f>IF(BPU!$B676="","",BPU!$B676)</f>
        <v/>
      </c>
      <c r="C673" s="35" t="str">
        <f>IF(BPU!$C676="","",BPU!$C676)</f>
        <v/>
      </c>
      <c r="D673" s="44" t="str">
        <f>IF(DQE!$D676="","",DQE!$D676)</f>
        <v/>
      </c>
      <c r="E673" s="37" t="str">
        <f>IF(BPU!$D676="","",BPU!$D676)</f>
        <v/>
      </c>
      <c r="F673" s="35" t="str">
        <f t="shared" si="0"/>
        <v/>
      </c>
      <c r="G673" s="44" t="str">
        <f t="shared" si="1"/>
        <v/>
      </c>
      <c r="H673" s="36" t="n"/>
      <c r="I673" s="23" t="n"/>
      <c r="J673" s="36" t="n"/>
      <c r="K673" s="36" t="n"/>
      <c r="L673" s="44" t="str">
        <f t="shared" si="2"/>
        <v/>
      </c>
      <c r="M673" s="35" t="str">
        <f t="shared" si="3"/>
        <v/>
      </c>
      <c r="N673" s="35" t="str">
        <f t="shared" si="4"/>
        <v/>
      </c>
      <c r="O673" s="35" t="str">
        <f t="shared" si="5"/>
        <v/>
      </c>
      <c r="P673" s="35" t="str">
        <f t="shared" si="6"/>
        <v/>
      </c>
      <c r="Q673" s="35" t="str">
        <f t="shared" si="7"/>
        <v/>
      </c>
      <c r="R673" s="35" t="str">
        <f t="shared" si="8"/>
        <v/>
      </c>
      <c r="S673" s="35" t="str">
        <f t="shared" si="9"/>
        <v/>
      </c>
      <c r="T673" s="35" t="str">
        <f t="shared" si="10"/>
        <v/>
      </c>
      <c r="U673" s="35" t="str">
        <f t="shared" si="11"/>
        <v/>
      </c>
      <c r="V673" s="35" t="str">
        <f t="shared" si="12"/>
        <v/>
      </c>
      <c r="W673" s="77" t="str">
        <f t="shared" si="13"/>
        <v/>
      </c>
      <c r="X673" s="35" t="str">
        <f t="shared" si="14"/>
        <v/>
      </c>
      <c r="Y673" s="35" t="str">
        <f t="shared" si="15"/>
        <v/>
      </c>
      <c r="Z673" s="35" t="str">
        <f t="shared" si="16"/>
        <v/>
      </c>
      <c r="AA673" s="35" t="str">
        <f t="shared" si="17"/>
        <v/>
      </c>
      <c r="AB673" s="77">
        <f t="shared" si="29"/>
        <v>6336</v>
      </c>
      <c r="AC673" s="77">
        <f t="shared" si="30"/>
        <v>0</v>
      </c>
      <c r="AD673" s="77">
        <f t="shared" si="31"/>
        <v>0</v>
      </c>
      <c r="AE673" s="78" t="str">
        <f t="shared" si="18"/>
        <v/>
      </c>
      <c r="AF673" s="35" t="str">
        <f t="shared" si="19"/>
        <v/>
      </c>
      <c r="AG673" s="77" t="str">
        <f t="shared" si="20"/>
        <v/>
      </c>
      <c r="AH673" s="77" t="str">
        <f t="shared" si="21"/>
        <v/>
      </c>
      <c r="AI673" s="35">
        <f t="shared" si="22"/>
        <v>0</v>
      </c>
      <c r="AJ673" s="35">
        <f t="shared" si="23"/>
        <v>0</v>
      </c>
      <c r="AK673" s="35">
        <f t="shared" si="24"/>
        <v>0</v>
      </c>
      <c r="AL673" s="35">
        <f t="shared" si="25"/>
        <v>0</v>
      </c>
      <c r="AM673" s="35" t="n"/>
      <c r="AN673" s="44" t="str">
        <f t="shared" si="26"/>
        <v/>
      </c>
      <c r="AO673" s="44" t="str">
        <f t="shared" si="27"/>
        <v/>
      </c>
      <c r="AP673" s="35" t="str">
        <f>IF('DQE marché-cadre'!$D676="","",'DQE marché-cadre'!$D676)</f>
        <v/>
      </c>
      <c r="AQ673" s="35" t="str">
        <f>IF('DQE marché-cadre'!$E676="","",'DQE marché-cadre'!$E676)</f>
        <v/>
      </c>
      <c r="AR673" s="77" t="str">
        <f>DQE!$F676</f>
        <v/>
      </c>
      <c r="AS673" s="77" t="str">
        <f>BPDE!$G676</f>
        <v/>
      </c>
      <c r="AT673" s="35" t="str">
        <f t="shared" si="28"/>
        <v/>
      </c>
    </row>
    <row r="674">
      <c r="A674" s="35" t="str">
        <f>IF(BPU!$A677="","",BPU!$A677)</f>
        <v/>
      </c>
      <c r="B674" s="44" t="str">
        <f>IF(BPU!$B677="","",BPU!$B677)</f>
        <v/>
      </c>
      <c r="C674" s="35" t="str">
        <f>IF(BPU!$C677="","",BPU!$C677)</f>
        <v/>
      </c>
      <c r="D674" s="44" t="str">
        <f>IF(DQE!$D677="","",DQE!$D677)</f>
        <v/>
      </c>
      <c r="E674" s="37" t="str">
        <f>IF(BPU!$D677="","",BPU!$D677)</f>
        <v/>
      </c>
      <c r="F674" s="35" t="str">
        <f t="shared" si="0"/>
        <v/>
      </c>
      <c r="G674" s="44" t="str">
        <f t="shared" si="1"/>
        <v/>
      </c>
      <c r="H674" s="36" t="n"/>
      <c r="I674" s="23" t="n"/>
      <c r="J674" s="36" t="n"/>
      <c r="K674" s="36" t="n"/>
      <c r="L674" s="44" t="str">
        <f t="shared" si="2"/>
        <v/>
      </c>
      <c r="M674" s="35" t="str">
        <f t="shared" si="3"/>
        <v/>
      </c>
      <c r="N674" s="35" t="str">
        <f t="shared" si="4"/>
        <v/>
      </c>
      <c r="O674" s="35" t="str">
        <f t="shared" si="5"/>
        <v/>
      </c>
      <c r="P674" s="35" t="str">
        <f t="shared" si="6"/>
        <v/>
      </c>
      <c r="Q674" s="35" t="str">
        <f t="shared" si="7"/>
        <v/>
      </c>
      <c r="R674" s="35" t="str">
        <f t="shared" si="8"/>
        <v/>
      </c>
      <c r="S674" s="35" t="str">
        <f t="shared" si="9"/>
        <v/>
      </c>
      <c r="T674" s="35" t="str">
        <f t="shared" si="10"/>
        <v/>
      </c>
      <c r="U674" s="35" t="str">
        <f t="shared" si="11"/>
        <v/>
      </c>
      <c r="V674" s="35" t="str">
        <f t="shared" si="12"/>
        <v/>
      </c>
      <c r="W674" s="77" t="str">
        <f t="shared" si="13"/>
        <v/>
      </c>
      <c r="X674" s="35" t="str">
        <f t="shared" si="14"/>
        <v/>
      </c>
      <c r="Y674" s="35" t="str">
        <f t="shared" si="15"/>
        <v/>
      </c>
      <c r="Z674" s="35" t="str">
        <f t="shared" si="16"/>
        <v/>
      </c>
      <c r="AA674" s="35" t="str">
        <f t="shared" si="17"/>
        <v/>
      </c>
      <c r="AB674" s="77">
        <f t="shared" si="29"/>
        <v>6336</v>
      </c>
      <c r="AC674" s="77">
        <f t="shared" si="30"/>
        <v>0</v>
      </c>
      <c r="AD674" s="77">
        <f t="shared" si="31"/>
        <v>0</v>
      </c>
      <c r="AE674" s="78" t="str">
        <f t="shared" si="18"/>
        <v/>
      </c>
      <c r="AF674" s="35" t="str">
        <f t="shared" si="19"/>
        <v/>
      </c>
      <c r="AG674" s="77" t="str">
        <f t="shared" si="20"/>
        <v/>
      </c>
      <c r="AH674" s="77" t="str">
        <f t="shared" si="21"/>
        <v/>
      </c>
      <c r="AI674" s="35">
        <f t="shared" si="22"/>
        <v>0</v>
      </c>
      <c r="AJ674" s="35">
        <f t="shared" si="23"/>
        <v>0</v>
      </c>
      <c r="AK674" s="35">
        <f t="shared" si="24"/>
        <v>0</v>
      </c>
      <c r="AL674" s="35">
        <f t="shared" si="25"/>
        <v>0</v>
      </c>
      <c r="AM674" s="35" t="n"/>
      <c r="AN674" s="44" t="str">
        <f t="shared" si="26"/>
        <v/>
      </c>
      <c r="AO674" s="44" t="str">
        <f t="shared" si="27"/>
        <v/>
      </c>
      <c r="AP674" s="35" t="str">
        <f>IF('DQE marché-cadre'!$D677="","",'DQE marché-cadre'!$D677)</f>
        <v/>
      </c>
      <c r="AQ674" s="35" t="str">
        <f>IF('DQE marché-cadre'!$E677="","",'DQE marché-cadre'!$E677)</f>
        <v/>
      </c>
      <c r="AR674" s="77" t="str">
        <f>DQE!$F677</f>
        <v/>
      </c>
      <c r="AS674" s="77" t="str">
        <f>BPDE!$G677</f>
        <v/>
      </c>
      <c r="AT674" s="35" t="str">
        <f t="shared" si="28"/>
        <v/>
      </c>
    </row>
    <row r="675">
      <c r="A675" s="35" t="str">
        <f>IF(BPU!$A678="","",BPU!$A678)</f>
        <v/>
      </c>
      <c r="B675" s="44" t="str">
        <f>IF(BPU!$B678="","",BPU!$B678)</f>
        <v/>
      </c>
      <c r="C675" s="35" t="str">
        <f>IF(BPU!$C678="","",BPU!$C678)</f>
        <v/>
      </c>
      <c r="D675" s="44" t="str">
        <f>IF(DQE!$D678="","",DQE!$D678)</f>
        <v/>
      </c>
      <c r="E675" s="37" t="str">
        <f>IF(BPU!$D678="","",BPU!$D678)</f>
        <v/>
      </c>
      <c r="F675" s="35" t="str">
        <f t="shared" si="0"/>
        <v/>
      </c>
      <c r="G675" s="44" t="str">
        <f t="shared" si="1"/>
        <v/>
      </c>
      <c r="H675" s="36" t="n"/>
      <c r="I675" s="23" t="n"/>
      <c r="J675" s="36" t="n"/>
      <c r="K675" s="36" t="n"/>
      <c r="L675" s="44" t="str">
        <f t="shared" si="2"/>
        <v/>
      </c>
      <c r="M675" s="35" t="str">
        <f t="shared" si="3"/>
        <v/>
      </c>
      <c r="N675" s="35" t="str">
        <f t="shared" si="4"/>
        <v/>
      </c>
      <c r="O675" s="35" t="str">
        <f t="shared" si="5"/>
        <v/>
      </c>
      <c r="P675" s="35" t="str">
        <f t="shared" si="6"/>
        <v/>
      </c>
      <c r="Q675" s="35" t="str">
        <f t="shared" si="7"/>
        <v/>
      </c>
      <c r="R675" s="35" t="str">
        <f t="shared" si="8"/>
        <v/>
      </c>
      <c r="S675" s="35" t="str">
        <f t="shared" si="9"/>
        <v/>
      </c>
      <c r="T675" s="35" t="str">
        <f t="shared" si="10"/>
        <v/>
      </c>
      <c r="U675" s="35" t="str">
        <f t="shared" si="11"/>
        <v/>
      </c>
      <c r="V675" s="35" t="str">
        <f t="shared" si="12"/>
        <v/>
      </c>
      <c r="W675" s="77" t="str">
        <f t="shared" si="13"/>
        <v/>
      </c>
      <c r="X675" s="35" t="str">
        <f t="shared" si="14"/>
        <v/>
      </c>
      <c r="Y675" s="35" t="str">
        <f t="shared" si="15"/>
        <v/>
      </c>
      <c r="Z675" s="35" t="str">
        <f t="shared" si="16"/>
        <v/>
      </c>
      <c r="AA675" s="35" t="str">
        <f t="shared" si="17"/>
        <v/>
      </c>
      <c r="AB675" s="77">
        <f t="shared" si="29"/>
        <v>6336</v>
      </c>
      <c r="AC675" s="77">
        <f t="shared" si="30"/>
        <v>0</v>
      </c>
      <c r="AD675" s="77">
        <f t="shared" si="31"/>
        <v>0</v>
      </c>
      <c r="AE675" s="78" t="str">
        <f t="shared" si="18"/>
        <v/>
      </c>
      <c r="AF675" s="35" t="str">
        <f t="shared" si="19"/>
        <v/>
      </c>
      <c r="AG675" s="77" t="str">
        <f t="shared" si="20"/>
        <v/>
      </c>
      <c r="AH675" s="77" t="str">
        <f t="shared" si="21"/>
        <v/>
      </c>
      <c r="AI675" s="35">
        <f t="shared" si="22"/>
        <v>0</v>
      </c>
      <c r="AJ675" s="35">
        <f t="shared" si="23"/>
        <v>0</v>
      </c>
      <c r="AK675" s="35">
        <f t="shared" si="24"/>
        <v>0</v>
      </c>
      <c r="AL675" s="35">
        <f t="shared" si="25"/>
        <v>0</v>
      </c>
      <c r="AM675" s="35" t="n"/>
      <c r="AN675" s="44" t="str">
        <f t="shared" si="26"/>
        <v/>
      </c>
      <c r="AO675" s="44" t="str">
        <f t="shared" si="27"/>
        <v/>
      </c>
      <c r="AP675" s="35" t="str">
        <f>IF('DQE marché-cadre'!$D678="","",'DQE marché-cadre'!$D678)</f>
        <v/>
      </c>
      <c r="AQ675" s="35" t="str">
        <f>IF('DQE marché-cadre'!$E678="","",'DQE marché-cadre'!$E678)</f>
        <v/>
      </c>
      <c r="AR675" s="77" t="str">
        <f>DQE!$F678</f>
        <v/>
      </c>
      <c r="AS675" s="77" t="str">
        <f>BPDE!$G678</f>
        <v/>
      </c>
      <c r="AT675" s="35" t="str">
        <f t="shared" si="28"/>
        <v/>
      </c>
    </row>
    <row r="676">
      <c r="A676" s="35" t="str">
        <f>IF(BPU!$A679="","",BPU!$A679)</f>
        <v/>
      </c>
      <c r="B676" s="44" t="str">
        <f>IF(BPU!$B679="","",BPU!$B679)</f>
        <v/>
      </c>
      <c r="C676" s="35" t="str">
        <f>IF(BPU!$C679="","",BPU!$C679)</f>
        <v/>
      </c>
      <c r="D676" s="44" t="str">
        <f>IF(DQE!$D679="","",DQE!$D679)</f>
        <v/>
      </c>
      <c r="E676" s="37" t="str">
        <f>IF(BPU!$D679="","",BPU!$D679)</f>
        <v/>
      </c>
      <c r="F676" s="35" t="str">
        <f t="shared" si="0"/>
        <v/>
      </c>
      <c r="G676" s="44" t="str">
        <f t="shared" si="1"/>
        <v/>
      </c>
      <c r="H676" s="36" t="n"/>
      <c r="I676" s="23" t="n"/>
      <c r="J676" s="36" t="n"/>
      <c r="K676" s="36" t="n"/>
      <c r="L676" s="44" t="str">
        <f t="shared" si="2"/>
        <v/>
      </c>
      <c r="M676" s="35" t="str">
        <f t="shared" si="3"/>
        <v/>
      </c>
      <c r="N676" s="35" t="str">
        <f t="shared" si="4"/>
        <v/>
      </c>
      <c r="O676" s="35" t="str">
        <f t="shared" si="5"/>
        <v/>
      </c>
      <c r="P676" s="35" t="str">
        <f t="shared" si="6"/>
        <v/>
      </c>
      <c r="Q676" s="35" t="str">
        <f t="shared" si="7"/>
        <v/>
      </c>
      <c r="R676" s="35" t="str">
        <f t="shared" si="8"/>
        <v/>
      </c>
      <c r="S676" s="35" t="str">
        <f t="shared" si="9"/>
        <v/>
      </c>
      <c r="T676" s="35" t="str">
        <f t="shared" si="10"/>
        <v/>
      </c>
      <c r="U676" s="35" t="str">
        <f t="shared" si="11"/>
        <v/>
      </c>
      <c r="V676" s="35" t="str">
        <f t="shared" si="12"/>
        <v/>
      </c>
      <c r="W676" s="77" t="str">
        <f t="shared" si="13"/>
        <v/>
      </c>
      <c r="X676" s="35" t="str">
        <f t="shared" si="14"/>
        <v/>
      </c>
      <c r="Y676" s="35" t="str">
        <f t="shared" si="15"/>
        <v/>
      </c>
      <c r="Z676" s="35" t="str">
        <f t="shared" si="16"/>
        <v/>
      </c>
      <c r="AA676" s="35" t="str">
        <f t="shared" si="17"/>
        <v/>
      </c>
      <c r="AB676" s="77">
        <f t="shared" si="29"/>
        <v>6336</v>
      </c>
      <c r="AC676" s="77">
        <f t="shared" si="30"/>
        <v>0</v>
      </c>
      <c r="AD676" s="77">
        <f t="shared" si="31"/>
        <v>0</v>
      </c>
      <c r="AE676" s="78" t="str">
        <f t="shared" si="18"/>
        <v/>
      </c>
      <c r="AF676" s="35" t="str">
        <f t="shared" si="19"/>
        <v/>
      </c>
      <c r="AG676" s="77" t="str">
        <f t="shared" si="20"/>
        <v/>
      </c>
      <c r="AH676" s="77" t="str">
        <f t="shared" si="21"/>
        <v/>
      </c>
      <c r="AI676" s="35">
        <f t="shared" si="22"/>
        <v>0</v>
      </c>
      <c r="AJ676" s="35">
        <f t="shared" si="23"/>
        <v>0</v>
      </c>
      <c r="AK676" s="35">
        <f t="shared" si="24"/>
        <v>0</v>
      </c>
      <c r="AL676" s="35">
        <f t="shared" si="25"/>
        <v>0</v>
      </c>
      <c r="AM676" s="35" t="n"/>
      <c r="AN676" s="44" t="str">
        <f t="shared" si="26"/>
        <v/>
      </c>
      <c r="AO676" s="44" t="str">
        <f t="shared" si="27"/>
        <v/>
      </c>
      <c r="AP676" s="35" t="str">
        <f>IF('DQE marché-cadre'!$D679="","",'DQE marché-cadre'!$D679)</f>
        <v/>
      </c>
      <c r="AQ676" s="35" t="str">
        <f>IF('DQE marché-cadre'!$E679="","",'DQE marché-cadre'!$E679)</f>
        <v/>
      </c>
      <c r="AR676" s="77" t="str">
        <f>DQE!$F679</f>
        <v/>
      </c>
      <c r="AS676" s="77" t="str">
        <f>BPDE!$G679</f>
        <v/>
      </c>
      <c r="AT676" s="35" t="str">
        <f t="shared" si="28"/>
        <v/>
      </c>
    </row>
    <row r="677">
      <c r="A677" s="35" t="str">
        <f>IF(BPU!$A680="","",BPU!$A680)</f>
        <v/>
      </c>
      <c r="B677" s="44" t="str">
        <f>IF(BPU!$B680="","",BPU!$B680)</f>
        <v/>
      </c>
      <c r="C677" s="35" t="str">
        <f>IF(BPU!$C680="","",BPU!$C680)</f>
        <v/>
      </c>
      <c r="D677" s="44" t="str">
        <f>IF(DQE!$D680="","",DQE!$D680)</f>
        <v/>
      </c>
      <c r="E677" s="37" t="str">
        <f>IF(BPU!$D680="","",BPU!$D680)</f>
        <v/>
      </c>
      <c r="F677" s="35" t="str">
        <f t="shared" si="0"/>
        <v/>
      </c>
      <c r="G677" s="44" t="str">
        <f t="shared" si="1"/>
        <v/>
      </c>
      <c r="H677" s="36" t="n"/>
      <c r="I677" s="23" t="n"/>
      <c r="J677" s="36" t="n"/>
      <c r="K677" s="36" t="n"/>
      <c r="L677" s="44" t="str">
        <f t="shared" si="2"/>
        <v/>
      </c>
      <c r="M677" s="35" t="str">
        <f t="shared" si="3"/>
        <v/>
      </c>
      <c r="N677" s="35" t="str">
        <f t="shared" si="4"/>
        <v/>
      </c>
      <c r="O677" s="35" t="str">
        <f t="shared" si="5"/>
        <v/>
      </c>
      <c r="P677" s="35" t="str">
        <f t="shared" si="6"/>
        <v/>
      </c>
      <c r="Q677" s="35" t="str">
        <f t="shared" si="7"/>
        <v/>
      </c>
      <c r="R677" s="35" t="str">
        <f t="shared" si="8"/>
        <v/>
      </c>
      <c r="S677" s="35" t="str">
        <f t="shared" si="9"/>
        <v/>
      </c>
      <c r="T677" s="35" t="str">
        <f t="shared" si="10"/>
        <v/>
      </c>
      <c r="U677" s="35" t="str">
        <f t="shared" si="11"/>
        <v/>
      </c>
      <c r="V677" s="35" t="str">
        <f t="shared" si="12"/>
        <v/>
      </c>
      <c r="W677" s="77" t="str">
        <f t="shared" si="13"/>
        <v/>
      </c>
      <c r="X677" s="35" t="str">
        <f t="shared" si="14"/>
        <v/>
      </c>
      <c r="Y677" s="35" t="str">
        <f t="shared" si="15"/>
        <v/>
      </c>
      <c r="Z677" s="35" t="str">
        <f t="shared" si="16"/>
        <v/>
      </c>
      <c r="AA677" s="35" t="str">
        <f t="shared" si="17"/>
        <v/>
      </c>
      <c r="AB677" s="77">
        <f t="shared" si="29"/>
        <v>6336</v>
      </c>
      <c r="AC677" s="77">
        <f t="shared" si="30"/>
        <v>0</v>
      </c>
      <c r="AD677" s="77">
        <f t="shared" si="31"/>
        <v>0</v>
      </c>
      <c r="AE677" s="78" t="str">
        <f t="shared" si="18"/>
        <v/>
      </c>
      <c r="AF677" s="35" t="str">
        <f t="shared" si="19"/>
        <v/>
      </c>
      <c r="AG677" s="77" t="str">
        <f t="shared" si="20"/>
        <v/>
      </c>
      <c r="AH677" s="77" t="str">
        <f t="shared" si="21"/>
        <v/>
      </c>
      <c r="AI677" s="35">
        <f t="shared" si="22"/>
        <v>0</v>
      </c>
      <c r="AJ677" s="35">
        <f t="shared" si="23"/>
        <v>0</v>
      </c>
      <c r="AK677" s="35">
        <f t="shared" si="24"/>
        <v>0</v>
      </c>
      <c r="AL677" s="35">
        <f t="shared" si="25"/>
        <v>0</v>
      </c>
      <c r="AM677" s="35" t="n"/>
      <c r="AN677" s="44" t="str">
        <f t="shared" si="26"/>
        <v/>
      </c>
      <c r="AO677" s="44" t="str">
        <f t="shared" si="27"/>
        <v/>
      </c>
      <c r="AP677" s="35" t="str">
        <f>IF('DQE marché-cadre'!$D680="","",'DQE marché-cadre'!$D680)</f>
        <v/>
      </c>
      <c r="AQ677" s="35" t="str">
        <f>IF('DQE marché-cadre'!$E680="","",'DQE marché-cadre'!$E680)</f>
        <v/>
      </c>
      <c r="AR677" s="77" t="str">
        <f>DQE!$F680</f>
        <v/>
      </c>
      <c r="AS677" s="77" t="str">
        <f>BPDE!$G680</f>
        <v/>
      </c>
      <c r="AT677" s="35" t="str">
        <f t="shared" si="28"/>
        <v/>
      </c>
    </row>
    <row r="678">
      <c r="A678" s="35" t="str">
        <f>IF(BPU!$A681="","",BPU!$A681)</f>
        <v/>
      </c>
      <c r="B678" s="44" t="str">
        <f>IF(BPU!$B681="","",BPU!$B681)</f>
        <v/>
      </c>
      <c r="C678" s="35" t="str">
        <f>IF(BPU!$C681="","",BPU!$C681)</f>
        <v/>
      </c>
      <c r="D678" s="44" t="str">
        <f>IF(DQE!$D681="","",DQE!$D681)</f>
        <v/>
      </c>
      <c r="E678" s="37" t="str">
        <f>IF(BPU!$D681="","",BPU!$D681)</f>
        <v/>
      </c>
      <c r="F678" s="35" t="str">
        <f t="shared" si="0"/>
        <v/>
      </c>
      <c r="G678" s="44" t="str">
        <f t="shared" si="1"/>
        <v/>
      </c>
      <c r="H678" s="36" t="n"/>
      <c r="I678" s="23" t="n"/>
      <c r="J678" s="36" t="n"/>
      <c r="K678" s="36" t="n"/>
      <c r="L678" s="44" t="str">
        <f t="shared" si="2"/>
        <v/>
      </c>
      <c r="M678" s="35" t="str">
        <f t="shared" si="3"/>
        <v/>
      </c>
      <c r="N678" s="35" t="str">
        <f t="shared" si="4"/>
        <v/>
      </c>
      <c r="O678" s="35" t="str">
        <f t="shared" si="5"/>
        <v/>
      </c>
      <c r="P678" s="35" t="str">
        <f t="shared" si="6"/>
        <v/>
      </c>
      <c r="Q678" s="35" t="str">
        <f t="shared" si="7"/>
        <v/>
      </c>
      <c r="R678" s="35" t="str">
        <f t="shared" si="8"/>
        <v/>
      </c>
      <c r="S678" s="35" t="str">
        <f t="shared" si="9"/>
        <v/>
      </c>
      <c r="T678" s="35" t="str">
        <f t="shared" si="10"/>
        <v/>
      </c>
      <c r="U678" s="35" t="str">
        <f t="shared" si="11"/>
        <v/>
      </c>
      <c r="V678" s="35" t="str">
        <f t="shared" si="12"/>
        <v/>
      </c>
      <c r="W678" s="77" t="str">
        <f t="shared" si="13"/>
        <v/>
      </c>
      <c r="X678" s="35" t="str">
        <f t="shared" si="14"/>
        <v/>
      </c>
      <c r="Y678" s="35" t="str">
        <f t="shared" si="15"/>
        <v/>
      </c>
      <c r="Z678" s="35" t="str">
        <f t="shared" si="16"/>
        <v/>
      </c>
      <c r="AA678" s="35" t="str">
        <f t="shared" si="17"/>
        <v/>
      </c>
      <c r="AB678" s="77">
        <f t="shared" si="29"/>
        <v>6336</v>
      </c>
      <c r="AC678" s="77">
        <f t="shared" si="30"/>
        <v>0</v>
      </c>
      <c r="AD678" s="77">
        <f t="shared" si="31"/>
        <v>0</v>
      </c>
      <c r="AE678" s="78" t="str">
        <f t="shared" si="18"/>
        <v/>
      </c>
      <c r="AF678" s="35" t="str">
        <f t="shared" si="19"/>
        <v/>
      </c>
      <c r="AG678" s="77" t="str">
        <f t="shared" si="20"/>
        <v/>
      </c>
      <c r="AH678" s="77" t="str">
        <f t="shared" si="21"/>
        <v/>
      </c>
      <c r="AI678" s="35">
        <f t="shared" si="22"/>
        <v>0</v>
      </c>
      <c r="AJ678" s="35">
        <f t="shared" si="23"/>
        <v>0</v>
      </c>
      <c r="AK678" s="35">
        <f t="shared" si="24"/>
        <v>0</v>
      </c>
      <c r="AL678" s="35">
        <f t="shared" si="25"/>
        <v>0</v>
      </c>
      <c r="AM678" s="35" t="n"/>
      <c r="AN678" s="44" t="str">
        <f t="shared" si="26"/>
        <v/>
      </c>
      <c r="AO678" s="44" t="str">
        <f t="shared" si="27"/>
        <v/>
      </c>
      <c r="AP678" s="35" t="str">
        <f>IF('DQE marché-cadre'!$D681="","",'DQE marché-cadre'!$D681)</f>
        <v/>
      </c>
      <c r="AQ678" s="35" t="str">
        <f>IF('DQE marché-cadre'!$E681="","",'DQE marché-cadre'!$E681)</f>
        <v/>
      </c>
      <c r="AR678" s="77" t="str">
        <f>DQE!$F681</f>
        <v/>
      </c>
      <c r="AS678" s="77" t="str">
        <f>BPDE!$G681</f>
        <v/>
      </c>
      <c r="AT678" s="35" t="str">
        <f t="shared" si="28"/>
        <v/>
      </c>
    </row>
    <row r="679">
      <c r="A679" s="35" t="str">
        <f>IF(BPU!$A682="","",BPU!$A682)</f>
        <v/>
      </c>
      <c r="B679" s="44" t="str">
        <f>IF(BPU!$B682="","",BPU!$B682)</f>
        <v/>
      </c>
      <c r="C679" s="35" t="str">
        <f>IF(BPU!$C682="","",BPU!$C682)</f>
        <v/>
      </c>
      <c r="D679" s="44" t="str">
        <f>IF(DQE!$D682="","",DQE!$D682)</f>
        <v/>
      </c>
      <c r="E679" s="37" t="str">
        <f>IF(BPU!$D682="","",BPU!$D682)</f>
        <v/>
      </c>
      <c r="F679" s="35" t="str">
        <f t="shared" si="0"/>
        <v/>
      </c>
      <c r="G679" s="44" t="str">
        <f t="shared" si="1"/>
        <v/>
      </c>
      <c r="H679" s="36" t="n"/>
      <c r="I679" s="23" t="n"/>
      <c r="J679" s="36" t="n"/>
      <c r="K679" s="36" t="n"/>
      <c r="L679" s="44" t="str">
        <f t="shared" si="2"/>
        <v/>
      </c>
      <c r="M679" s="35" t="str">
        <f t="shared" si="3"/>
        <v/>
      </c>
      <c r="N679" s="35" t="str">
        <f t="shared" si="4"/>
        <v/>
      </c>
      <c r="O679" s="35" t="str">
        <f t="shared" si="5"/>
        <v/>
      </c>
      <c r="P679" s="35" t="str">
        <f t="shared" si="6"/>
        <v/>
      </c>
      <c r="Q679" s="35" t="str">
        <f t="shared" si="7"/>
        <v/>
      </c>
      <c r="R679" s="35" t="str">
        <f t="shared" si="8"/>
        <v/>
      </c>
      <c r="S679" s="35" t="str">
        <f t="shared" si="9"/>
        <v/>
      </c>
      <c r="T679" s="35" t="str">
        <f t="shared" si="10"/>
        <v/>
      </c>
      <c r="U679" s="35" t="str">
        <f t="shared" si="11"/>
        <v/>
      </c>
      <c r="V679" s="35" t="str">
        <f t="shared" si="12"/>
        <v/>
      </c>
      <c r="W679" s="77" t="str">
        <f t="shared" si="13"/>
        <v/>
      </c>
      <c r="X679" s="35" t="str">
        <f t="shared" si="14"/>
        <v/>
      </c>
      <c r="Y679" s="35" t="str">
        <f t="shared" si="15"/>
        <v/>
      </c>
      <c r="Z679" s="35" t="str">
        <f t="shared" si="16"/>
        <v/>
      </c>
      <c r="AA679" s="35" t="str">
        <f t="shared" si="17"/>
        <v/>
      </c>
      <c r="AB679" s="77">
        <f t="shared" si="29"/>
        <v>6336</v>
      </c>
      <c r="AC679" s="77">
        <f t="shared" si="30"/>
        <v>0</v>
      </c>
      <c r="AD679" s="77">
        <f t="shared" si="31"/>
        <v>0</v>
      </c>
      <c r="AE679" s="78" t="str">
        <f t="shared" si="18"/>
        <v/>
      </c>
      <c r="AF679" s="35" t="str">
        <f t="shared" si="19"/>
        <v/>
      </c>
      <c r="AG679" s="77" t="str">
        <f t="shared" si="20"/>
        <v/>
      </c>
      <c r="AH679" s="77" t="str">
        <f t="shared" si="21"/>
        <v/>
      </c>
      <c r="AI679" s="35">
        <f t="shared" si="22"/>
        <v>0</v>
      </c>
      <c r="AJ679" s="35">
        <f t="shared" si="23"/>
        <v>0</v>
      </c>
      <c r="AK679" s="35">
        <f t="shared" si="24"/>
        <v>0</v>
      </c>
      <c r="AL679" s="35">
        <f t="shared" si="25"/>
        <v>0</v>
      </c>
      <c r="AM679" s="35" t="n"/>
      <c r="AN679" s="44" t="str">
        <f t="shared" si="26"/>
        <v/>
      </c>
      <c r="AO679" s="44" t="str">
        <f t="shared" si="27"/>
        <v/>
      </c>
      <c r="AP679" s="35" t="str">
        <f>IF('DQE marché-cadre'!$D682="","",'DQE marché-cadre'!$D682)</f>
        <v/>
      </c>
      <c r="AQ679" s="35" t="str">
        <f>IF('DQE marché-cadre'!$E682="","",'DQE marché-cadre'!$E682)</f>
        <v/>
      </c>
      <c r="AR679" s="77" t="str">
        <f>DQE!$F682</f>
        <v/>
      </c>
      <c r="AS679" s="77" t="str">
        <f>BPDE!$G682</f>
        <v/>
      </c>
      <c r="AT679" s="35" t="str">
        <f t="shared" si="28"/>
        <v/>
      </c>
    </row>
    <row r="680">
      <c r="A680" s="35" t="str">
        <f>IF(BPU!$A683="","",BPU!$A683)</f>
        <v/>
      </c>
      <c r="B680" s="44" t="str">
        <f>IF(BPU!$B683="","",BPU!$B683)</f>
        <v/>
      </c>
      <c r="C680" s="35" t="str">
        <f>IF(BPU!$C683="","",BPU!$C683)</f>
        <v/>
      </c>
      <c r="D680" s="44" t="str">
        <f>IF(DQE!$D683="","",DQE!$D683)</f>
        <v/>
      </c>
      <c r="E680" s="37" t="str">
        <f>IF(BPU!$D683="","",BPU!$D683)</f>
        <v/>
      </c>
      <c r="F680" s="35" t="str">
        <f t="shared" si="0"/>
        <v/>
      </c>
      <c r="G680" s="44" t="str">
        <f t="shared" si="1"/>
        <v/>
      </c>
      <c r="H680" s="36" t="n"/>
      <c r="I680" s="23" t="n"/>
      <c r="J680" s="36" t="n"/>
      <c r="K680" s="36" t="n"/>
      <c r="L680" s="44" t="str">
        <f t="shared" si="2"/>
        <v/>
      </c>
      <c r="M680" s="35" t="str">
        <f t="shared" si="3"/>
        <v/>
      </c>
      <c r="N680" s="35" t="str">
        <f t="shared" si="4"/>
        <v/>
      </c>
      <c r="O680" s="35" t="str">
        <f t="shared" si="5"/>
        <v/>
      </c>
      <c r="P680" s="35" t="str">
        <f t="shared" si="6"/>
        <v/>
      </c>
      <c r="Q680" s="35" t="str">
        <f t="shared" si="7"/>
        <v/>
      </c>
      <c r="R680" s="35" t="str">
        <f t="shared" si="8"/>
        <v/>
      </c>
      <c r="S680" s="35" t="str">
        <f t="shared" si="9"/>
        <v/>
      </c>
      <c r="T680" s="35" t="str">
        <f t="shared" si="10"/>
        <v/>
      </c>
      <c r="U680" s="35" t="str">
        <f t="shared" si="11"/>
        <v/>
      </c>
      <c r="V680" s="35" t="str">
        <f t="shared" si="12"/>
        <v/>
      </c>
      <c r="W680" s="77" t="str">
        <f t="shared" si="13"/>
        <v/>
      </c>
      <c r="X680" s="35" t="str">
        <f t="shared" si="14"/>
        <v/>
      </c>
      <c r="Y680" s="35" t="str">
        <f t="shared" si="15"/>
        <v/>
      </c>
      <c r="Z680" s="35" t="str">
        <f t="shared" si="16"/>
        <v/>
      </c>
      <c r="AA680" s="35" t="str">
        <f t="shared" si="17"/>
        <v/>
      </c>
      <c r="AB680" s="77">
        <f t="shared" si="29"/>
        <v>6336</v>
      </c>
      <c r="AC680" s="77">
        <f t="shared" si="30"/>
        <v>0</v>
      </c>
      <c r="AD680" s="77">
        <f t="shared" si="31"/>
        <v>0</v>
      </c>
      <c r="AE680" s="78" t="str">
        <f t="shared" si="18"/>
        <v/>
      </c>
      <c r="AF680" s="35" t="str">
        <f t="shared" si="19"/>
        <v/>
      </c>
      <c r="AG680" s="77" t="str">
        <f t="shared" si="20"/>
        <v/>
      </c>
      <c r="AH680" s="77" t="str">
        <f t="shared" si="21"/>
        <v/>
      </c>
      <c r="AI680" s="35">
        <f t="shared" si="22"/>
        <v>0</v>
      </c>
      <c r="AJ680" s="35">
        <f t="shared" si="23"/>
        <v>0</v>
      </c>
      <c r="AK680" s="35">
        <f t="shared" si="24"/>
        <v>0</v>
      </c>
      <c r="AL680" s="35">
        <f t="shared" si="25"/>
        <v>0</v>
      </c>
      <c r="AM680" s="35" t="n"/>
      <c r="AN680" s="44" t="str">
        <f t="shared" si="26"/>
        <v/>
      </c>
      <c r="AO680" s="44" t="str">
        <f t="shared" si="27"/>
        <v/>
      </c>
      <c r="AP680" s="35" t="str">
        <f>IF('DQE marché-cadre'!$D683="","",'DQE marché-cadre'!$D683)</f>
        <v/>
      </c>
      <c r="AQ680" s="35" t="str">
        <f>IF('DQE marché-cadre'!$E683="","",'DQE marché-cadre'!$E683)</f>
        <v/>
      </c>
      <c r="AR680" s="77" t="str">
        <f>DQE!$F683</f>
        <v/>
      </c>
      <c r="AS680" s="77" t="str">
        <f>BPDE!$G683</f>
        <v/>
      </c>
      <c r="AT680" s="35" t="str">
        <f t="shared" si="28"/>
        <v/>
      </c>
    </row>
    <row r="681">
      <c r="A681" s="35" t="str">
        <f>IF(BPU!$A684="","",BPU!$A684)</f>
        <v/>
      </c>
      <c r="B681" s="44" t="str">
        <f>IF(BPU!$B684="","",BPU!$B684)</f>
        <v/>
      </c>
      <c r="C681" s="35" t="str">
        <f>IF(BPU!$C684="","",BPU!$C684)</f>
        <v/>
      </c>
      <c r="D681" s="44" t="str">
        <f>IF(DQE!$D684="","",DQE!$D684)</f>
        <v/>
      </c>
      <c r="E681" s="37" t="str">
        <f>IF(BPU!$D684="","",BPU!$D684)</f>
        <v/>
      </c>
      <c r="F681" s="35" t="str">
        <f t="shared" si="0"/>
        <v/>
      </c>
      <c r="G681" s="44" t="str">
        <f t="shared" si="1"/>
        <v/>
      </c>
      <c r="H681" s="36" t="n"/>
      <c r="I681" s="23" t="n"/>
      <c r="J681" s="36" t="n"/>
      <c r="K681" s="36" t="n"/>
      <c r="L681" s="44" t="str">
        <f t="shared" si="2"/>
        <v/>
      </c>
      <c r="M681" s="35" t="str">
        <f t="shared" si="3"/>
        <v/>
      </c>
      <c r="N681" s="35" t="str">
        <f t="shared" si="4"/>
        <v/>
      </c>
      <c r="O681" s="35" t="str">
        <f t="shared" si="5"/>
        <v/>
      </c>
      <c r="P681" s="35" t="str">
        <f t="shared" si="6"/>
        <v/>
      </c>
      <c r="Q681" s="35" t="str">
        <f t="shared" si="7"/>
        <v/>
      </c>
      <c r="R681" s="35" t="str">
        <f t="shared" si="8"/>
        <v/>
      </c>
      <c r="S681" s="35" t="str">
        <f t="shared" si="9"/>
        <v/>
      </c>
      <c r="T681" s="35" t="str">
        <f t="shared" si="10"/>
        <v/>
      </c>
      <c r="U681" s="35" t="str">
        <f t="shared" si="11"/>
        <v/>
      </c>
      <c r="V681" s="35" t="str">
        <f t="shared" si="12"/>
        <v/>
      </c>
      <c r="W681" s="77" t="str">
        <f t="shared" si="13"/>
        <v/>
      </c>
      <c r="X681" s="35" t="str">
        <f t="shared" si="14"/>
        <v/>
      </c>
      <c r="Y681" s="35" t="str">
        <f t="shared" si="15"/>
        <v/>
      </c>
      <c r="Z681" s="35" t="str">
        <f t="shared" si="16"/>
        <v/>
      </c>
      <c r="AA681" s="35" t="str">
        <f t="shared" si="17"/>
        <v/>
      </c>
      <c r="AB681" s="77">
        <f t="shared" si="29"/>
        <v>6336</v>
      </c>
      <c r="AC681" s="77">
        <f t="shared" si="30"/>
        <v>0</v>
      </c>
      <c r="AD681" s="77">
        <f t="shared" si="31"/>
        <v>0</v>
      </c>
      <c r="AE681" s="78" t="str">
        <f t="shared" si="18"/>
        <v/>
      </c>
      <c r="AF681" s="35" t="str">
        <f t="shared" si="19"/>
        <v/>
      </c>
      <c r="AG681" s="77" t="str">
        <f t="shared" si="20"/>
        <v/>
      </c>
      <c r="AH681" s="77" t="str">
        <f t="shared" si="21"/>
        <v/>
      </c>
      <c r="AI681" s="35">
        <f t="shared" si="22"/>
        <v>0</v>
      </c>
      <c r="AJ681" s="35">
        <f t="shared" si="23"/>
        <v>0</v>
      </c>
      <c r="AK681" s="35">
        <f t="shared" si="24"/>
        <v>0</v>
      </c>
      <c r="AL681" s="35">
        <f t="shared" si="25"/>
        <v>0</v>
      </c>
      <c r="AM681" s="35" t="n"/>
      <c r="AN681" s="44" t="str">
        <f t="shared" si="26"/>
        <v/>
      </c>
      <c r="AO681" s="44" t="str">
        <f t="shared" si="27"/>
        <v/>
      </c>
      <c r="AP681" s="35" t="str">
        <f>IF('DQE marché-cadre'!$D684="","",'DQE marché-cadre'!$D684)</f>
        <v/>
      </c>
      <c r="AQ681" s="35" t="str">
        <f>IF('DQE marché-cadre'!$E684="","",'DQE marché-cadre'!$E684)</f>
        <v/>
      </c>
      <c r="AR681" s="77" t="str">
        <f>DQE!$F684</f>
        <v/>
      </c>
      <c r="AS681" s="77" t="str">
        <f>BPDE!$G684</f>
        <v/>
      </c>
      <c r="AT681" s="35" t="str">
        <f t="shared" si="28"/>
        <v/>
      </c>
    </row>
    <row r="682">
      <c r="A682" s="35" t="str">
        <f>IF(BPU!$A685="","",BPU!$A685)</f>
        <v/>
      </c>
      <c r="B682" s="44" t="str">
        <f>IF(BPU!$B685="","",BPU!$B685)</f>
        <v/>
      </c>
      <c r="C682" s="35" t="str">
        <f>IF(BPU!$C685="","",BPU!$C685)</f>
        <v/>
      </c>
      <c r="D682" s="44" t="str">
        <f>IF(DQE!$D685="","",DQE!$D685)</f>
        <v/>
      </c>
      <c r="E682" s="37" t="str">
        <f>IF(BPU!$D685="","",BPU!$D685)</f>
        <v/>
      </c>
      <c r="F682" s="35" t="str">
        <f t="shared" si="0"/>
        <v/>
      </c>
      <c r="G682" s="44" t="str">
        <f t="shared" si="1"/>
        <v/>
      </c>
      <c r="H682" s="36" t="n"/>
      <c r="I682" s="23" t="n"/>
      <c r="J682" s="36" t="n"/>
      <c r="K682" s="36" t="n"/>
      <c r="L682" s="44" t="str">
        <f t="shared" si="2"/>
        <v/>
      </c>
      <c r="M682" s="35" t="str">
        <f t="shared" si="3"/>
        <v/>
      </c>
      <c r="N682" s="35" t="str">
        <f t="shared" si="4"/>
        <v/>
      </c>
      <c r="O682" s="35" t="str">
        <f t="shared" si="5"/>
        <v/>
      </c>
      <c r="P682" s="35" t="str">
        <f t="shared" si="6"/>
        <v/>
      </c>
      <c r="Q682" s="35" t="str">
        <f t="shared" si="7"/>
        <v/>
      </c>
      <c r="R682" s="35" t="str">
        <f t="shared" si="8"/>
        <v/>
      </c>
      <c r="S682" s="35" t="str">
        <f t="shared" si="9"/>
        <v/>
      </c>
      <c r="T682" s="35" t="str">
        <f t="shared" si="10"/>
        <v/>
      </c>
      <c r="U682" s="35" t="str">
        <f t="shared" si="11"/>
        <v/>
      </c>
      <c r="V682" s="35" t="str">
        <f t="shared" si="12"/>
        <v/>
      </c>
      <c r="W682" s="77" t="str">
        <f t="shared" si="13"/>
        <v/>
      </c>
      <c r="X682" s="35" t="str">
        <f t="shared" si="14"/>
        <v/>
      </c>
      <c r="Y682" s="35" t="str">
        <f t="shared" si="15"/>
        <v/>
      </c>
      <c r="Z682" s="35" t="str">
        <f t="shared" si="16"/>
        <v/>
      </c>
      <c r="AA682" s="35" t="str">
        <f t="shared" si="17"/>
        <v/>
      </c>
      <c r="AB682" s="77">
        <f t="shared" si="29"/>
        <v>6336</v>
      </c>
      <c r="AC682" s="77">
        <f t="shared" si="30"/>
        <v>0</v>
      </c>
      <c r="AD682" s="77">
        <f t="shared" si="31"/>
        <v>0</v>
      </c>
      <c r="AE682" s="78" t="str">
        <f t="shared" si="18"/>
        <v/>
      </c>
      <c r="AF682" s="35" t="str">
        <f t="shared" si="19"/>
        <v/>
      </c>
      <c r="AG682" s="77" t="str">
        <f t="shared" si="20"/>
        <v/>
      </c>
      <c r="AH682" s="77" t="str">
        <f t="shared" si="21"/>
        <v/>
      </c>
      <c r="AI682" s="35">
        <f t="shared" si="22"/>
        <v>0</v>
      </c>
      <c r="AJ682" s="35">
        <f t="shared" si="23"/>
        <v>0</v>
      </c>
      <c r="AK682" s="35">
        <f t="shared" si="24"/>
        <v>0</v>
      </c>
      <c r="AL682" s="35">
        <f t="shared" si="25"/>
        <v>0</v>
      </c>
      <c r="AM682" s="35" t="n"/>
      <c r="AN682" s="44" t="str">
        <f t="shared" si="26"/>
        <v/>
      </c>
      <c r="AO682" s="44" t="str">
        <f t="shared" si="27"/>
        <v/>
      </c>
      <c r="AP682" s="35" t="str">
        <f>IF('DQE marché-cadre'!$D685="","",'DQE marché-cadre'!$D685)</f>
        <v/>
      </c>
      <c r="AQ682" s="35" t="str">
        <f>IF('DQE marché-cadre'!$E685="","",'DQE marché-cadre'!$E685)</f>
        <v/>
      </c>
      <c r="AR682" s="77" t="str">
        <f>DQE!$F685</f>
        <v/>
      </c>
      <c r="AS682" s="77" t="str">
        <f>BPDE!$G685</f>
        <v/>
      </c>
      <c r="AT682" s="35" t="str">
        <f t="shared" si="28"/>
        <v/>
      </c>
    </row>
    <row r="683">
      <c r="A683" s="35" t="str">
        <f>IF(BPU!$A686="","",BPU!$A686)</f>
        <v/>
      </c>
      <c r="B683" s="44" t="str">
        <f>IF(BPU!$B686="","",BPU!$B686)</f>
        <v/>
      </c>
      <c r="C683" s="35" t="str">
        <f>IF(BPU!$C686="","",BPU!$C686)</f>
        <v/>
      </c>
      <c r="D683" s="44" t="str">
        <f>IF(DQE!$D686="","",DQE!$D686)</f>
        <v/>
      </c>
      <c r="E683" s="37" t="str">
        <f>IF(BPU!$D686="","",BPU!$D686)</f>
        <v/>
      </c>
      <c r="F683" s="35" t="str">
        <f t="shared" si="0"/>
        <v/>
      </c>
      <c r="G683" s="44" t="str">
        <f t="shared" si="1"/>
        <v/>
      </c>
      <c r="H683" s="36" t="n"/>
      <c r="I683" s="23" t="n"/>
      <c r="J683" s="36" t="n"/>
      <c r="K683" s="36" t="n"/>
      <c r="L683" s="44" t="str">
        <f t="shared" si="2"/>
        <v/>
      </c>
      <c r="M683" s="35" t="str">
        <f t="shared" si="3"/>
        <v/>
      </c>
      <c r="N683" s="35" t="str">
        <f t="shared" si="4"/>
        <v/>
      </c>
      <c r="O683" s="35" t="str">
        <f t="shared" si="5"/>
        <v/>
      </c>
      <c r="P683" s="35" t="str">
        <f t="shared" si="6"/>
        <v/>
      </c>
      <c r="Q683" s="35" t="str">
        <f t="shared" si="7"/>
        <v/>
      </c>
      <c r="R683" s="35" t="str">
        <f t="shared" si="8"/>
        <v/>
      </c>
      <c r="S683" s="35" t="str">
        <f t="shared" si="9"/>
        <v/>
      </c>
      <c r="T683" s="35" t="str">
        <f t="shared" si="10"/>
        <v/>
      </c>
      <c r="U683" s="35" t="str">
        <f t="shared" si="11"/>
        <v/>
      </c>
      <c r="V683" s="35" t="str">
        <f t="shared" si="12"/>
        <v/>
      </c>
      <c r="W683" s="77" t="str">
        <f t="shared" si="13"/>
        <v/>
      </c>
      <c r="X683" s="35" t="str">
        <f t="shared" si="14"/>
        <v/>
      </c>
      <c r="Y683" s="35" t="str">
        <f t="shared" si="15"/>
        <v/>
      </c>
      <c r="Z683" s="35" t="str">
        <f t="shared" si="16"/>
        <v/>
      </c>
      <c r="AA683" s="35" t="str">
        <f t="shared" si="17"/>
        <v/>
      </c>
      <c r="AB683" s="77">
        <f t="shared" si="29"/>
        <v>6336</v>
      </c>
      <c r="AC683" s="77">
        <f t="shared" si="30"/>
        <v>0</v>
      </c>
      <c r="AD683" s="77">
        <f t="shared" si="31"/>
        <v>0</v>
      </c>
      <c r="AE683" s="78" t="str">
        <f t="shared" si="18"/>
        <v/>
      </c>
      <c r="AF683" s="35" t="str">
        <f t="shared" si="19"/>
        <v/>
      </c>
      <c r="AG683" s="77" t="str">
        <f t="shared" si="20"/>
        <v/>
      </c>
      <c r="AH683" s="77" t="str">
        <f t="shared" si="21"/>
        <v/>
      </c>
      <c r="AI683" s="35">
        <f t="shared" si="22"/>
        <v>0</v>
      </c>
      <c r="AJ683" s="35">
        <f t="shared" si="23"/>
        <v>0</v>
      </c>
      <c r="AK683" s="35">
        <f t="shared" si="24"/>
        <v>0</v>
      </c>
      <c r="AL683" s="35">
        <f t="shared" si="25"/>
        <v>0</v>
      </c>
      <c r="AM683" s="35" t="n"/>
      <c r="AN683" s="44" t="str">
        <f t="shared" si="26"/>
        <v/>
      </c>
      <c r="AO683" s="44" t="str">
        <f t="shared" si="27"/>
        <v/>
      </c>
      <c r="AP683" s="35" t="str">
        <f>IF('DQE marché-cadre'!$D686="","",'DQE marché-cadre'!$D686)</f>
        <v/>
      </c>
      <c r="AQ683" s="35" t="str">
        <f>IF('DQE marché-cadre'!$E686="","",'DQE marché-cadre'!$E686)</f>
        <v/>
      </c>
      <c r="AR683" s="77" t="str">
        <f>DQE!$F686</f>
        <v/>
      </c>
      <c r="AS683" s="77" t="str">
        <f>BPDE!$G686</f>
        <v/>
      </c>
      <c r="AT683" s="35" t="str">
        <f t="shared" si="28"/>
        <v/>
      </c>
    </row>
    <row r="684">
      <c r="A684" s="35" t="str">
        <f>IF(BPU!$A687="","",BPU!$A687)</f>
        <v/>
      </c>
      <c r="B684" s="44" t="str">
        <f>IF(BPU!$B687="","",BPU!$B687)</f>
        <v/>
      </c>
      <c r="C684" s="35" t="str">
        <f>IF(BPU!$C687="","",BPU!$C687)</f>
        <v/>
      </c>
      <c r="D684" s="44" t="str">
        <f>IF(DQE!$D687="","",DQE!$D687)</f>
        <v/>
      </c>
      <c r="E684" s="37" t="str">
        <f>IF(BPU!$D687="","",BPU!$D687)</f>
        <v/>
      </c>
      <c r="F684" s="35" t="str">
        <f t="shared" si="0"/>
        <v/>
      </c>
      <c r="G684" s="44" t="str">
        <f t="shared" si="1"/>
        <v/>
      </c>
      <c r="H684" s="36" t="n"/>
      <c r="I684" s="23" t="n"/>
      <c r="J684" s="36" t="n"/>
      <c r="K684" s="36" t="n"/>
      <c r="L684" s="44" t="str">
        <f t="shared" si="2"/>
        <v/>
      </c>
      <c r="M684" s="35" t="str">
        <f t="shared" si="3"/>
        <v/>
      </c>
      <c r="N684" s="35" t="str">
        <f t="shared" si="4"/>
        <v/>
      </c>
      <c r="O684" s="35" t="str">
        <f t="shared" si="5"/>
        <v/>
      </c>
      <c r="P684" s="35" t="str">
        <f t="shared" si="6"/>
        <v/>
      </c>
      <c r="Q684" s="35" t="str">
        <f t="shared" si="7"/>
        <v/>
      </c>
      <c r="R684" s="35" t="str">
        <f t="shared" si="8"/>
        <v/>
      </c>
      <c r="S684" s="35" t="str">
        <f t="shared" si="9"/>
        <v/>
      </c>
      <c r="T684" s="35" t="str">
        <f t="shared" si="10"/>
        <v/>
      </c>
      <c r="U684" s="35" t="str">
        <f t="shared" si="11"/>
        <v/>
      </c>
      <c r="V684" s="35" t="str">
        <f t="shared" si="12"/>
        <v/>
      </c>
      <c r="W684" s="77" t="str">
        <f t="shared" si="13"/>
        <v/>
      </c>
      <c r="X684" s="35" t="str">
        <f t="shared" si="14"/>
        <v/>
      </c>
      <c r="Y684" s="35" t="str">
        <f t="shared" si="15"/>
        <v/>
      </c>
      <c r="Z684" s="35" t="str">
        <f t="shared" si="16"/>
        <v/>
      </c>
      <c r="AA684" s="35" t="str">
        <f t="shared" si="17"/>
        <v/>
      </c>
      <c r="AB684" s="77">
        <f t="shared" si="29"/>
        <v>6336</v>
      </c>
      <c r="AC684" s="77">
        <f t="shared" si="30"/>
        <v>0</v>
      </c>
      <c r="AD684" s="77">
        <f t="shared" si="31"/>
        <v>0</v>
      </c>
      <c r="AE684" s="78" t="str">
        <f t="shared" si="18"/>
        <v/>
      </c>
      <c r="AF684" s="35" t="str">
        <f t="shared" si="19"/>
        <v/>
      </c>
      <c r="AG684" s="77" t="str">
        <f t="shared" si="20"/>
        <v/>
      </c>
      <c r="AH684" s="77" t="str">
        <f t="shared" si="21"/>
        <v/>
      </c>
      <c r="AI684" s="35">
        <f t="shared" si="22"/>
        <v>0</v>
      </c>
      <c r="AJ684" s="35">
        <f t="shared" si="23"/>
        <v>0</v>
      </c>
      <c r="AK684" s="35">
        <f t="shared" si="24"/>
        <v>0</v>
      </c>
      <c r="AL684" s="35">
        <f t="shared" si="25"/>
        <v>0</v>
      </c>
      <c r="AM684" s="35" t="n"/>
      <c r="AN684" s="44" t="str">
        <f t="shared" si="26"/>
        <v/>
      </c>
      <c r="AO684" s="44" t="str">
        <f t="shared" si="27"/>
        <v/>
      </c>
      <c r="AP684" s="35" t="str">
        <f>IF('DQE marché-cadre'!$D687="","",'DQE marché-cadre'!$D687)</f>
        <v/>
      </c>
      <c r="AQ684" s="35" t="str">
        <f>IF('DQE marché-cadre'!$E687="","",'DQE marché-cadre'!$E687)</f>
        <v/>
      </c>
      <c r="AR684" s="77" t="str">
        <f>DQE!$F687</f>
        <v/>
      </c>
      <c r="AS684" s="77" t="str">
        <f>BPDE!$G687</f>
        <v/>
      </c>
      <c r="AT684" s="35" t="str">
        <f t="shared" si="28"/>
        <v/>
      </c>
    </row>
    <row r="685">
      <c r="A685" s="35" t="str">
        <f>IF(BPU!$A688="","",BPU!$A688)</f>
        <v/>
      </c>
      <c r="B685" s="44" t="str">
        <f>IF(BPU!$B688="","",BPU!$B688)</f>
        <v/>
      </c>
      <c r="C685" s="35" t="str">
        <f>IF(BPU!$C688="","",BPU!$C688)</f>
        <v/>
      </c>
      <c r="D685" s="44" t="str">
        <f>IF(DQE!$D688="","",DQE!$D688)</f>
        <v/>
      </c>
      <c r="E685" s="37" t="str">
        <f>IF(BPU!$D688="","",BPU!$D688)</f>
        <v/>
      </c>
      <c r="F685" s="35" t="str">
        <f t="shared" si="0"/>
        <v/>
      </c>
      <c r="G685" s="44" t="str">
        <f t="shared" si="1"/>
        <v/>
      </c>
      <c r="H685" s="36" t="n"/>
      <c r="I685" s="23" t="n"/>
      <c r="J685" s="36" t="n"/>
      <c r="K685" s="36" t="n"/>
      <c r="L685" s="44" t="str">
        <f t="shared" si="2"/>
        <v/>
      </c>
      <c r="M685" s="35" t="str">
        <f t="shared" si="3"/>
        <v/>
      </c>
      <c r="N685" s="35" t="str">
        <f t="shared" si="4"/>
        <v/>
      </c>
      <c r="O685" s="35" t="str">
        <f t="shared" si="5"/>
        <v/>
      </c>
      <c r="P685" s="35" t="str">
        <f t="shared" si="6"/>
        <v/>
      </c>
      <c r="Q685" s="35" t="str">
        <f t="shared" si="7"/>
        <v/>
      </c>
      <c r="R685" s="35" t="str">
        <f t="shared" si="8"/>
        <v/>
      </c>
      <c r="S685" s="35" t="str">
        <f t="shared" si="9"/>
        <v/>
      </c>
      <c r="T685" s="35" t="str">
        <f t="shared" si="10"/>
        <v/>
      </c>
      <c r="U685" s="35" t="str">
        <f t="shared" si="11"/>
        <v/>
      </c>
      <c r="V685" s="35" t="str">
        <f t="shared" si="12"/>
        <v/>
      </c>
      <c r="W685" s="77" t="str">
        <f t="shared" si="13"/>
        <v/>
      </c>
      <c r="X685" s="35" t="str">
        <f t="shared" si="14"/>
        <v/>
      </c>
      <c r="Y685" s="35" t="str">
        <f t="shared" si="15"/>
        <v/>
      </c>
      <c r="Z685" s="35" t="str">
        <f t="shared" si="16"/>
        <v/>
      </c>
      <c r="AA685" s="35" t="str">
        <f t="shared" si="17"/>
        <v/>
      </c>
      <c r="AB685" s="77">
        <f t="shared" si="29"/>
        <v>6336</v>
      </c>
      <c r="AC685" s="77">
        <f t="shared" si="30"/>
        <v>0</v>
      </c>
      <c r="AD685" s="77">
        <f t="shared" si="31"/>
        <v>0</v>
      </c>
      <c r="AE685" s="78" t="str">
        <f t="shared" si="18"/>
        <v/>
      </c>
      <c r="AF685" s="35" t="str">
        <f t="shared" si="19"/>
        <v/>
      </c>
      <c r="AG685" s="77" t="str">
        <f t="shared" si="20"/>
        <v/>
      </c>
      <c r="AH685" s="77" t="str">
        <f t="shared" si="21"/>
        <v/>
      </c>
      <c r="AI685" s="35">
        <f t="shared" si="22"/>
        <v>0</v>
      </c>
      <c r="AJ685" s="35">
        <f t="shared" si="23"/>
        <v>0</v>
      </c>
      <c r="AK685" s="35">
        <f t="shared" si="24"/>
        <v>0</v>
      </c>
      <c r="AL685" s="35">
        <f t="shared" si="25"/>
        <v>0</v>
      </c>
      <c r="AM685" s="35" t="n"/>
      <c r="AN685" s="44" t="str">
        <f t="shared" si="26"/>
        <v/>
      </c>
      <c r="AO685" s="44" t="str">
        <f t="shared" si="27"/>
        <v/>
      </c>
      <c r="AP685" s="35" t="str">
        <f>IF('DQE marché-cadre'!$D688="","",'DQE marché-cadre'!$D688)</f>
        <v/>
      </c>
      <c r="AQ685" s="35" t="str">
        <f>IF('DQE marché-cadre'!$E688="","",'DQE marché-cadre'!$E688)</f>
        <v/>
      </c>
      <c r="AR685" s="77" t="str">
        <f>DQE!$F688</f>
        <v/>
      </c>
      <c r="AS685" s="77" t="str">
        <f>BPDE!$G688</f>
        <v/>
      </c>
      <c r="AT685" s="35" t="str">
        <f t="shared" si="28"/>
        <v/>
      </c>
    </row>
    <row r="686">
      <c r="A686" s="35" t="str">
        <f>IF(BPU!$A689="","",BPU!$A689)</f>
        <v/>
      </c>
      <c r="B686" s="44" t="str">
        <f>IF(BPU!$B689="","",BPU!$B689)</f>
        <v/>
      </c>
      <c r="C686" s="35" t="str">
        <f>IF(BPU!$C689="","",BPU!$C689)</f>
        <v/>
      </c>
      <c r="D686" s="44" t="str">
        <f>IF(DQE!$D689="","",DQE!$D689)</f>
        <v/>
      </c>
      <c r="E686" s="37" t="str">
        <f>IF(BPU!$D689="","",BPU!$D689)</f>
        <v/>
      </c>
      <c r="F686" s="35" t="str">
        <f t="shared" si="0"/>
        <v/>
      </c>
      <c r="G686" s="44" t="str">
        <f t="shared" si="1"/>
        <v/>
      </c>
      <c r="H686" s="36" t="n"/>
      <c r="I686" s="23" t="n"/>
      <c r="J686" s="36" t="n"/>
      <c r="K686" s="36" t="n"/>
      <c r="L686" s="44" t="str">
        <f t="shared" si="2"/>
        <v/>
      </c>
      <c r="M686" s="35" t="str">
        <f t="shared" si="3"/>
        <v/>
      </c>
      <c r="N686" s="35" t="str">
        <f t="shared" si="4"/>
        <v/>
      </c>
      <c r="O686" s="35" t="str">
        <f t="shared" si="5"/>
        <v/>
      </c>
      <c r="P686" s="35" t="str">
        <f t="shared" si="6"/>
        <v/>
      </c>
      <c r="Q686" s="35" t="str">
        <f t="shared" si="7"/>
        <v/>
      </c>
      <c r="R686" s="35" t="str">
        <f t="shared" si="8"/>
        <v/>
      </c>
      <c r="S686" s="35" t="str">
        <f t="shared" si="9"/>
        <v/>
      </c>
      <c r="T686" s="35" t="str">
        <f t="shared" si="10"/>
        <v/>
      </c>
      <c r="U686" s="35" t="str">
        <f t="shared" si="11"/>
        <v/>
      </c>
      <c r="V686" s="35" t="str">
        <f t="shared" si="12"/>
        <v/>
      </c>
      <c r="W686" s="77" t="str">
        <f t="shared" si="13"/>
        <v/>
      </c>
      <c r="X686" s="35" t="str">
        <f t="shared" si="14"/>
        <v/>
      </c>
      <c r="Y686" s="35" t="str">
        <f t="shared" si="15"/>
        <v/>
      </c>
      <c r="Z686" s="35" t="str">
        <f t="shared" si="16"/>
        <v/>
      </c>
      <c r="AA686" s="35" t="str">
        <f t="shared" si="17"/>
        <v/>
      </c>
      <c r="AB686" s="77">
        <f t="shared" si="29"/>
        <v>6336</v>
      </c>
      <c r="AC686" s="77">
        <f t="shared" si="30"/>
        <v>0</v>
      </c>
      <c r="AD686" s="77">
        <f t="shared" si="31"/>
        <v>0</v>
      </c>
      <c r="AE686" s="78" t="str">
        <f t="shared" si="18"/>
        <v/>
      </c>
      <c r="AF686" s="35" t="str">
        <f t="shared" si="19"/>
        <v/>
      </c>
      <c r="AG686" s="77" t="str">
        <f t="shared" si="20"/>
        <v/>
      </c>
      <c r="AH686" s="77" t="str">
        <f t="shared" si="21"/>
        <v/>
      </c>
      <c r="AI686" s="35">
        <f t="shared" si="22"/>
        <v>0</v>
      </c>
      <c r="AJ686" s="35">
        <f t="shared" si="23"/>
        <v>0</v>
      </c>
      <c r="AK686" s="35">
        <f t="shared" si="24"/>
        <v>0</v>
      </c>
      <c r="AL686" s="35">
        <f t="shared" si="25"/>
        <v>0</v>
      </c>
      <c r="AM686" s="35" t="n"/>
      <c r="AN686" s="44" t="str">
        <f t="shared" si="26"/>
        <v/>
      </c>
      <c r="AO686" s="44" t="str">
        <f t="shared" si="27"/>
        <v/>
      </c>
      <c r="AP686" s="35" t="str">
        <f>IF('DQE marché-cadre'!$D689="","",'DQE marché-cadre'!$D689)</f>
        <v/>
      </c>
      <c r="AQ686" s="35" t="str">
        <f>IF('DQE marché-cadre'!$E689="","",'DQE marché-cadre'!$E689)</f>
        <v/>
      </c>
      <c r="AR686" s="77" t="str">
        <f>DQE!$F689</f>
        <v/>
      </c>
      <c r="AS686" s="77" t="str">
        <f>BPDE!$G689</f>
        <v/>
      </c>
      <c r="AT686" s="35" t="str">
        <f t="shared" si="28"/>
        <v/>
      </c>
    </row>
    <row r="687">
      <c r="A687" s="35" t="str">
        <f>IF(BPU!$A690="","",BPU!$A690)</f>
        <v/>
      </c>
      <c r="B687" s="44" t="str">
        <f>IF(BPU!$B690="","",BPU!$B690)</f>
        <v/>
      </c>
      <c r="C687" s="35" t="str">
        <f>IF(BPU!$C690="","",BPU!$C690)</f>
        <v/>
      </c>
      <c r="D687" s="44" t="str">
        <f>IF(DQE!$D690="","",DQE!$D690)</f>
        <v/>
      </c>
      <c r="E687" s="37" t="str">
        <f>IF(BPU!$D690="","",BPU!$D690)</f>
        <v/>
      </c>
      <c r="F687" s="35" t="str">
        <f t="shared" si="0"/>
        <v/>
      </c>
      <c r="G687" s="44" t="str">
        <f t="shared" si="1"/>
        <v/>
      </c>
      <c r="H687" s="36" t="n"/>
      <c r="I687" s="23" t="n"/>
      <c r="J687" s="36" t="n"/>
      <c r="K687" s="36" t="n"/>
      <c r="L687" s="44" t="str">
        <f t="shared" si="2"/>
        <v/>
      </c>
      <c r="M687" s="35" t="str">
        <f t="shared" si="3"/>
        <v/>
      </c>
      <c r="N687" s="35" t="str">
        <f t="shared" si="4"/>
        <v/>
      </c>
      <c r="O687" s="35" t="str">
        <f t="shared" si="5"/>
        <v/>
      </c>
      <c r="P687" s="35" t="str">
        <f t="shared" si="6"/>
        <v/>
      </c>
      <c r="Q687" s="35" t="str">
        <f t="shared" si="7"/>
        <v/>
      </c>
      <c r="R687" s="35" t="str">
        <f t="shared" si="8"/>
        <v/>
      </c>
      <c r="S687" s="35" t="str">
        <f t="shared" si="9"/>
        <v/>
      </c>
      <c r="T687" s="35" t="str">
        <f t="shared" si="10"/>
        <v/>
      </c>
      <c r="U687" s="35" t="str">
        <f t="shared" si="11"/>
        <v/>
      </c>
      <c r="V687" s="35" t="str">
        <f t="shared" si="12"/>
        <v/>
      </c>
      <c r="W687" s="77" t="str">
        <f t="shared" si="13"/>
        <v/>
      </c>
      <c r="X687" s="35" t="str">
        <f t="shared" si="14"/>
        <v/>
      </c>
      <c r="Y687" s="35" t="str">
        <f t="shared" si="15"/>
        <v/>
      </c>
      <c r="Z687" s="35" t="str">
        <f t="shared" si="16"/>
        <v/>
      </c>
      <c r="AA687" s="35" t="str">
        <f t="shared" si="17"/>
        <v/>
      </c>
      <c r="AB687" s="77">
        <f t="shared" si="29"/>
        <v>6336</v>
      </c>
      <c r="AC687" s="77">
        <f t="shared" si="30"/>
        <v>0</v>
      </c>
      <c r="AD687" s="77">
        <f t="shared" si="31"/>
        <v>0</v>
      </c>
      <c r="AE687" s="78" t="str">
        <f t="shared" si="18"/>
        <v/>
      </c>
      <c r="AF687" s="35" t="str">
        <f t="shared" si="19"/>
        <v/>
      </c>
      <c r="AG687" s="77" t="str">
        <f t="shared" si="20"/>
        <v/>
      </c>
      <c r="AH687" s="77" t="str">
        <f t="shared" si="21"/>
        <v/>
      </c>
      <c r="AI687" s="35">
        <f t="shared" si="22"/>
        <v>0</v>
      </c>
      <c r="AJ687" s="35">
        <f t="shared" si="23"/>
        <v>0</v>
      </c>
      <c r="AK687" s="35">
        <f t="shared" si="24"/>
        <v>0</v>
      </c>
      <c r="AL687" s="35">
        <f t="shared" si="25"/>
        <v>0</v>
      </c>
      <c r="AM687" s="35" t="n"/>
      <c r="AN687" s="44" t="str">
        <f t="shared" si="26"/>
        <v/>
      </c>
      <c r="AO687" s="44" t="str">
        <f t="shared" si="27"/>
        <v/>
      </c>
      <c r="AP687" s="35" t="str">
        <f>IF('DQE marché-cadre'!$D690="","",'DQE marché-cadre'!$D690)</f>
        <v/>
      </c>
      <c r="AQ687" s="35" t="str">
        <f>IF('DQE marché-cadre'!$E690="","",'DQE marché-cadre'!$E690)</f>
        <v/>
      </c>
      <c r="AR687" s="77" t="str">
        <f>DQE!$F690</f>
        <v/>
      </c>
      <c r="AS687" s="77" t="str">
        <f>BPDE!$G690</f>
        <v/>
      </c>
      <c r="AT687" s="35" t="str">
        <f t="shared" si="28"/>
        <v/>
      </c>
    </row>
    <row r="688">
      <c r="A688" s="35" t="str">
        <f>IF(BPU!$A691="","",BPU!$A691)</f>
        <v/>
      </c>
      <c r="B688" s="44" t="str">
        <f>IF(BPU!$B691="","",BPU!$B691)</f>
        <v/>
      </c>
      <c r="C688" s="35" t="str">
        <f>IF(BPU!$C691="","",BPU!$C691)</f>
        <v/>
      </c>
      <c r="D688" s="44" t="str">
        <f>IF(DQE!$D691="","",DQE!$D691)</f>
        <v/>
      </c>
      <c r="E688" s="37" t="str">
        <f>IF(BPU!$D691="","",BPU!$D691)</f>
        <v/>
      </c>
      <c r="F688" s="35" t="str">
        <f t="shared" si="0"/>
        <v/>
      </c>
      <c r="G688" s="44" t="str">
        <f t="shared" si="1"/>
        <v/>
      </c>
      <c r="H688" s="36" t="n"/>
      <c r="I688" s="23" t="n"/>
      <c r="J688" s="36" t="n"/>
      <c r="K688" s="36" t="n"/>
      <c r="L688" s="44" t="str">
        <f t="shared" si="2"/>
        <v/>
      </c>
      <c r="M688" s="35" t="str">
        <f t="shared" si="3"/>
        <v/>
      </c>
      <c r="N688" s="35" t="str">
        <f t="shared" si="4"/>
        <v/>
      </c>
      <c r="O688" s="35" t="str">
        <f t="shared" si="5"/>
        <v/>
      </c>
      <c r="P688" s="35" t="str">
        <f t="shared" si="6"/>
        <v/>
      </c>
      <c r="Q688" s="35" t="str">
        <f t="shared" si="7"/>
        <v/>
      </c>
      <c r="R688" s="35" t="str">
        <f t="shared" si="8"/>
        <v/>
      </c>
      <c r="S688" s="35" t="str">
        <f t="shared" si="9"/>
        <v/>
      </c>
      <c r="T688" s="35" t="str">
        <f t="shared" si="10"/>
        <v/>
      </c>
      <c r="U688" s="35" t="str">
        <f t="shared" si="11"/>
        <v/>
      </c>
      <c r="V688" s="35" t="str">
        <f t="shared" si="12"/>
        <v/>
      </c>
      <c r="W688" s="77" t="str">
        <f t="shared" si="13"/>
        <v/>
      </c>
      <c r="X688" s="35" t="str">
        <f t="shared" si="14"/>
        <v/>
      </c>
      <c r="Y688" s="35" t="str">
        <f t="shared" si="15"/>
        <v/>
      </c>
      <c r="Z688" s="35" t="str">
        <f t="shared" si="16"/>
        <v/>
      </c>
      <c r="AA688" s="35" t="str">
        <f t="shared" si="17"/>
        <v/>
      </c>
      <c r="AB688" s="77">
        <f t="shared" si="29"/>
        <v>6336</v>
      </c>
      <c r="AC688" s="77">
        <f t="shared" si="30"/>
        <v>0</v>
      </c>
      <c r="AD688" s="77">
        <f t="shared" si="31"/>
        <v>0</v>
      </c>
      <c r="AE688" s="78" t="str">
        <f t="shared" si="18"/>
        <v/>
      </c>
      <c r="AF688" s="35" t="str">
        <f t="shared" si="19"/>
        <v/>
      </c>
      <c r="AG688" s="77" t="str">
        <f t="shared" si="20"/>
        <v/>
      </c>
      <c r="AH688" s="77" t="str">
        <f t="shared" si="21"/>
        <v/>
      </c>
      <c r="AI688" s="35">
        <f t="shared" si="22"/>
        <v>0</v>
      </c>
      <c r="AJ688" s="35">
        <f t="shared" si="23"/>
        <v>0</v>
      </c>
      <c r="AK688" s="35">
        <f t="shared" si="24"/>
        <v>0</v>
      </c>
      <c r="AL688" s="35">
        <f t="shared" si="25"/>
        <v>0</v>
      </c>
      <c r="AM688" s="35" t="n"/>
      <c r="AN688" s="44" t="str">
        <f t="shared" si="26"/>
        <v/>
      </c>
      <c r="AO688" s="44" t="str">
        <f t="shared" si="27"/>
        <v/>
      </c>
      <c r="AP688" s="35" t="str">
        <f>IF('DQE marché-cadre'!$D691="","",'DQE marché-cadre'!$D691)</f>
        <v/>
      </c>
      <c r="AQ688" s="35" t="str">
        <f>IF('DQE marché-cadre'!$E691="","",'DQE marché-cadre'!$E691)</f>
        <v/>
      </c>
      <c r="AR688" s="77" t="str">
        <f>DQE!$F691</f>
        <v/>
      </c>
      <c r="AS688" s="77" t="str">
        <f>BPDE!$G691</f>
        <v/>
      </c>
      <c r="AT688" s="35" t="str">
        <f t="shared" si="28"/>
        <v/>
      </c>
    </row>
    <row r="689">
      <c r="A689" s="35" t="str">
        <f>IF(BPU!$A692="","",BPU!$A692)</f>
        <v/>
      </c>
      <c r="B689" s="44" t="str">
        <f>IF(BPU!$B692="","",BPU!$B692)</f>
        <v/>
      </c>
      <c r="C689" s="35" t="str">
        <f>IF(BPU!$C692="","",BPU!$C692)</f>
        <v/>
      </c>
      <c r="D689" s="44" t="str">
        <f>IF(DQE!$D692="","",DQE!$D692)</f>
        <v/>
      </c>
      <c r="E689" s="37" t="str">
        <f>IF(BPU!$D692="","",BPU!$D692)</f>
        <v/>
      </c>
      <c r="F689" s="35" t="str">
        <f t="shared" si="0"/>
        <v/>
      </c>
      <c r="G689" s="44" t="str">
        <f t="shared" si="1"/>
        <v/>
      </c>
      <c r="H689" s="36" t="n"/>
      <c r="I689" s="23" t="n"/>
      <c r="J689" s="36" t="n"/>
      <c r="K689" s="36" t="n"/>
      <c r="L689" s="44" t="str">
        <f t="shared" si="2"/>
        <v/>
      </c>
      <c r="M689" s="35" t="str">
        <f t="shared" si="3"/>
        <v/>
      </c>
      <c r="N689" s="35" t="str">
        <f t="shared" si="4"/>
        <v/>
      </c>
      <c r="O689" s="35" t="str">
        <f t="shared" si="5"/>
        <v/>
      </c>
      <c r="P689" s="35" t="str">
        <f t="shared" si="6"/>
        <v/>
      </c>
      <c r="Q689" s="35" t="str">
        <f t="shared" si="7"/>
        <v/>
      </c>
      <c r="R689" s="35" t="str">
        <f t="shared" si="8"/>
        <v/>
      </c>
      <c r="S689" s="35" t="str">
        <f t="shared" si="9"/>
        <v/>
      </c>
      <c r="T689" s="35" t="str">
        <f t="shared" si="10"/>
        <v/>
      </c>
      <c r="U689" s="35" t="str">
        <f t="shared" si="11"/>
        <v/>
      </c>
      <c r="V689" s="35" t="str">
        <f t="shared" si="12"/>
        <v/>
      </c>
      <c r="W689" s="77" t="str">
        <f t="shared" si="13"/>
        <v/>
      </c>
      <c r="X689" s="35" t="str">
        <f t="shared" si="14"/>
        <v/>
      </c>
      <c r="Y689" s="35" t="str">
        <f t="shared" si="15"/>
        <v/>
      </c>
      <c r="Z689" s="35" t="str">
        <f t="shared" si="16"/>
        <v/>
      </c>
      <c r="AA689" s="35" t="str">
        <f t="shared" si="17"/>
        <v/>
      </c>
      <c r="AB689" s="77">
        <f t="shared" si="29"/>
        <v>6336</v>
      </c>
      <c r="AC689" s="77">
        <f t="shared" si="30"/>
        <v>0</v>
      </c>
      <c r="AD689" s="77">
        <f t="shared" si="31"/>
        <v>0</v>
      </c>
      <c r="AE689" s="78" t="str">
        <f t="shared" si="18"/>
        <v/>
      </c>
      <c r="AF689" s="35" t="str">
        <f t="shared" si="19"/>
        <v/>
      </c>
      <c r="AG689" s="77" t="str">
        <f t="shared" si="20"/>
        <v/>
      </c>
      <c r="AH689" s="77" t="str">
        <f t="shared" si="21"/>
        <v/>
      </c>
      <c r="AI689" s="35">
        <f t="shared" si="22"/>
        <v>0</v>
      </c>
      <c r="AJ689" s="35">
        <f t="shared" si="23"/>
        <v>0</v>
      </c>
      <c r="AK689" s="35">
        <f t="shared" si="24"/>
        <v>0</v>
      </c>
      <c r="AL689" s="35">
        <f t="shared" si="25"/>
        <v>0</v>
      </c>
      <c r="AM689" s="35" t="n"/>
      <c r="AN689" s="44" t="str">
        <f t="shared" si="26"/>
        <v/>
      </c>
      <c r="AO689" s="44" t="str">
        <f t="shared" si="27"/>
        <v/>
      </c>
      <c r="AP689" s="35" t="str">
        <f>IF('DQE marché-cadre'!$D692="","",'DQE marché-cadre'!$D692)</f>
        <v/>
      </c>
      <c r="AQ689" s="35" t="str">
        <f>IF('DQE marché-cadre'!$E692="","",'DQE marché-cadre'!$E692)</f>
        <v/>
      </c>
      <c r="AR689" s="77" t="str">
        <f>DQE!$F692</f>
        <v/>
      </c>
      <c r="AS689" s="77" t="str">
        <f>BPDE!$G692</f>
        <v/>
      </c>
      <c r="AT689" s="35" t="str">
        <f t="shared" si="28"/>
        <v/>
      </c>
    </row>
    <row r="690">
      <c r="A690" s="35" t="str">
        <f>IF(BPU!$A693="","",BPU!$A693)</f>
        <v/>
      </c>
      <c r="B690" s="44" t="str">
        <f>IF(BPU!$B693="","",BPU!$B693)</f>
        <v/>
      </c>
      <c r="C690" s="35" t="str">
        <f>IF(BPU!$C693="","",BPU!$C693)</f>
        <v/>
      </c>
      <c r="D690" s="44" t="str">
        <f>IF(DQE!$D693="","",DQE!$D693)</f>
        <v/>
      </c>
      <c r="E690" s="37" t="str">
        <f>IF(BPU!$D693="","",BPU!$D693)</f>
        <v/>
      </c>
      <c r="F690" s="35" t="str">
        <f t="shared" si="0"/>
        <v/>
      </c>
      <c r="G690" s="44" t="str">
        <f t="shared" si="1"/>
        <v/>
      </c>
      <c r="H690" s="36" t="n"/>
      <c r="I690" s="23" t="n"/>
      <c r="J690" s="36" t="n"/>
      <c r="K690" s="36" t="n"/>
      <c r="L690" s="44" t="str">
        <f t="shared" si="2"/>
        <v/>
      </c>
      <c r="M690" s="35" t="str">
        <f t="shared" si="3"/>
        <v/>
      </c>
      <c r="N690" s="35" t="str">
        <f t="shared" si="4"/>
        <v/>
      </c>
      <c r="O690" s="35" t="str">
        <f t="shared" si="5"/>
        <v/>
      </c>
      <c r="P690" s="35" t="str">
        <f t="shared" si="6"/>
        <v/>
      </c>
      <c r="Q690" s="35" t="str">
        <f t="shared" si="7"/>
        <v/>
      </c>
      <c r="R690" s="35" t="str">
        <f t="shared" si="8"/>
        <v/>
      </c>
      <c r="S690" s="35" t="str">
        <f t="shared" si="9"/>
        <v/>
      </c>
      <c r="T690" s="35" t="str">
        <f t="shared" si="10"/>
        <v/>
      </c>
      <c r="U690" s="35" t="str">
        <f t="shared" si="11"/>
        <v/>
      </c>
      <c r="V690" s="35" t="str">
        <f t="shared" si="12"/>
        <v/>
      </c>
      <c r="W690" s="77" t="str">
        <f t="shared" si="13"/>
        <v/>
      </c>
      <c r="X690" s="35" t="str">
        <f t="shared" si="14"/>
        <v/>
      </c>
      <c r="Y690" s="35" t="str">
        <f t="shared" si="15"/>
        <v/>
      </c>
      <c r="Z690" s="35" t="str">
        <f t="shared" si="16"/>
        <v/>
      </c>
      <c r="AA690" s="35" t="str">
        <f t="shared" si="17"/>
        <v/>
      </c>
      <c r="AB690" s="77">
        <f t="shared" si="29"/>
        <v>6336</v>
      </c>
      <c r="AC690" s="77">
        <f t="shared" si="30"/>
        <v>0</v>
      </c>
      <c r="AD690" s="77">
        <f t="shared" si="31"/>
        <v>0</v>
      </c>
      <c r="AE690" s="78" t="str">
        <f t="shared" si="18"/>
        <v/>
      </c>
      <c r="AF690" s="35" t="str">
        <f t="shared" si="19"/>
        <v/>
      </c>
      <c r="AG690" s="77" t="str">
        <f t="shared" si="20"/>
        <v/>
      </c>
      <c r="AH690" s="77" t="str">
        <f t="shared" si="21"/>
        <v/>
      </c>
      <c r="AI690" s="35">
        <f t="shared" si="22"/>
        <v>0</v>
      </c>
      <c r="AJ690" s="35">
        <f t="shared" si="23"/>
        <v>0</v>
      </c>
      <c r="AK690" s="35">
        <f t="shared" si="24"/>
        <v>0</v>
      </c>
      <c r="AL690" s="35">
        <f t="shared" si="25"/>
        <v>0</v>
      </c>
      <c r="AM690" s="35" t="n"/>
      <c r="AN690" s="44" t="str">
        <f t="shared" si="26"/>
        <v/>
      </c>
      <c r="AO690" s="44" t="str">
        <f t="shared" si="27"/>
        <v/>
      </c>
      <c r="AP690" s="35" t="str">
        <f>IF('DQE marché-cadre'!$D693="","",'DQE marché-cadre'!$D693)</f>
        <v/>
      </c>
      <c r="AQ690" s="35" t="str">
        <f>IF('DQE marché-cadre'!$E693="","",'DQE marché-cadre'!$E693)</f>
        <v/>
      </c>
      <c r="AR690" s="77" t="str">
        <f>DQE!$F693</f>
        <v/>
      </c>
      <c r="AS690" s="77" t="str">
        <f>BPDE!$G693</f>
        <v/>
      </c>
      <c r="AT690" s="35" t="str">
        <f t="shared" si="28"/>
        <v/>
      </c>
    </row>
    <row r="691">
      <c r="A691" s="35" t="str">
        <f>IF(BPU!$A694="","",BPU!$A694)</f>
        <v/>
      </c>
      <c r="B691" s="44" t="str">
        <f>IF(BPU!$B694="","",BPU!$B694)</f>
        <v/>
      </c>
      <c r="C691" s="35" t="str">
        <f>IF(BPU!$C694="","",BPU!$C694)</f>
        <v/>
      </c>
      <c r="D691" s="44" t="str">
        <f>IF(DQE!$D694="","",DQE!$D694)</f>
        <v/>
      </c>
      <c r="E691" s="37" t="str">
        <f>IF(BPU!$D694="","",BPU!$D694)</f>
        <v/>
      </c>
      <c r="F691" s="35" t="str">
        <f t="shared" si="0"/>
        <v/>
      </c>
      <c r="G691" s="44" t="str">
        <f t="shared" si="1"/>
        <v/>
      </c>
      <c r="H691" s="36" t="n"/>
      <c r="I691" s="23" t="n"/>
      <c r="J691" s="36" t="n"/>
      <c r="K691" s="36" t="n"/>
      <c r="L691" s="44" t="str">
        <f t="shared" si="2"/>
        <v/>
      </c>
      <c r="M691" s="35" t="str">
        <f t="shared" si="3"/>
        <v/>
      </c>
      <c r="N691" s="35" t="str">
        <f t="shared" si="4"/>
        <v/>
      </c>
      <c r="O691" s="35" t="str">
        <f t="shared" si="5"/>
        <v/>
      </c>
      <c r="P691" s="35" t="str">
        <f t="shared" si="6"/>
        <v/>
      </c>
      <c r="Q691" s="35" t="str">
        <f t="shared" si="7"/>
        <v/>
      </c>
      <c r="R691" s="35" t="str">
        <f t="shared" si="8"/>
        <v/>
      </c>
      <c r="S691" s="35" t="str">
        <f t="shared" si="9"/>
        <v/>
      </c>
      <c r="T691" s="35" t="str">
        <f t="shared" si="10"/>
        <v/>
      </c>
      <c r="U691" s="35" t="str">
        <f t="shared" si="11"/>
        <v/>
      </c>
      <c r="V691" s="35" t="str">
        <f t="shared" si="12"/>
        <v/>
      </c>
      <c r="W691" s="77" t="str">
        <f t="shared" si="13"/>
        <v/>
      </c>
      <c r="X691" s="35" t="str">
        <f t="shared" si="14"/>
        <v/>
      </c>
      <c r="Y691" s="35" t="str">
        <f t="shared" si="15"/>
        <v/>
      </c>
      <c r="Z691" s="35" t="str">
        <f t="shared" si="16"/>
        <v/>
      </c>
      <c r="AA691" s="35" t="str">
        <f t="shared" si="17"/>
        <v/>
      </c>
      <c r="AB691" s="77">
        <f t="shared" si="29"/>
        <v>6336</v>
      </c>
      <c r="AC691" s="77">
        <f t="shared" si="30"/>
        <v>0</v>
      </c>
      <c r="AD691" s="77">
        <f t="shared" si="31"/>
        <v>0</v>
      </c>
      <c r="AE691" s="78" t="str">
        <f t="shared" si="18"/>
        <v/>
      </c>
      <c r="AF691" s="35" t="str">
        <f t="shared" si="19"/>
        <v/>
      </c>
      <c r="AG691" s="77" t="str">
        <f t="shared" si="20"/>
        <v/>
      </c>
      <c r="AH691" s="77" t="str">
        <f t="shared" si="21"/>
        <v/>
      </c>
      <c r="AI691" s="35">
        <f t="shared" si="22"/>
        <v>0</v>
      </c>
      <c r="AJ691" s="35">
        <f t="shared" si="23"/>
        <v>0</v>
      </c>
      <c r="AK691" s="35">
        <f t="shared" si="24"/>
        <v>0</v>
      </c>
      <c r="AL691" s="35">
        <f t="shared" si="25"/>
        <v>0</v>
      </c>
      <c r="AM691" s="35" t="n"/>
      <c r="AN691" s="44" t="str">
        <f t="shared" si="26"/>
        <v/>
      </c>
      <c r="AO691" s="44" t="str">
        <f t="shared" si="27"/>
        <v/>
      </c>
      <c r="AP691" s="35" t="str">
        <f>IF('DQE marché-cadre'!$D694="","",'DQE marché-cadre'!$D694)</f>
        <v/>
      </c>
      <c r="AQ691" s="35" t="str">
        <f>IF('DQE marché-cadre'!$E694="","",'DQE marché-cadre'!$E694)</f>
        <v/>
      </c>
      <c r="AR691" s="77" t="str">
        <f>DQE!$F694</f>
        <v/>
      </c>
      <c r="AS691" s="77" t="str">
        <f>BPDE!$G694</f>
        <v/>
      </c>
      <c r="AT691" s="35" t="str">
        <f t="shared" si="28"/>
        <v/>
      </c>
    </row>
    <row r="692">
      <c r="A692" s="35" t="str">
        <f>IF(BPU!$A695="","",BPU!$A695)</f>
        <v/>
      </c>
      <c r="B692" s="44" t="str">
        <f>IF(BPU!$B695="","",BPU!$B695)</f>
        <v/>
      </c>
      <c r="C692" s="35" t="str">
        <f>IF(BPU!$C695="","",BPU!$C695)</f>
        <v/>
      </c>
      <c r="D692" s="44" t="str">
        <f>IF(DQE!$D695="","",DQE!$D695)</f>
        <v/>
      </c>
      <c r="E692" s="37" t="str">
        <f>IF(BPU!$D695="","",BPU!$D695)</f>
        <v/>
      </c>
      <c r="F692" s="35" t="str">
        <f t="shared" si="0"/>
        <v/>
      </c>
      <c r="G692" s="44" t="str">
        <f t="shared" si="1"/>
        <v/>
      </c>
      <c r="H692" s="36" t="n"/>
      <c r="I692" s="23" t="n"/>
      <c r="J692" s="36" t="n"/>
      <c r="K692" s="36" t="n"/>
      <c r="L692" s="44" t="str">
        <f t="shared" si="2"/>
        <v/>
      </c>
      <c r="M692" s="35" t="str">
        <f t="shared" si="3"/>
        <v/>
      </c>
      <c r="N692" s="35" t="str">
        <f t="shared" si="4"/>
        <v/>
      </c>
      <c r="O692" s="35" t="str">
        <f t="shared" si="5"/>
        <v/>
      </c>
      <c r="P692" s="35" t="str">
        <f t="shared" si="6"/>
        <v/>
      </c>
      <c r="Q692" s="35" t="str">
        <f t="shared" si="7"/>
        <v/>
      </c>
      <c r="R692" s="35" t="str">
        <f t="shared" si="8"/>
        <v/>
      </c>
      <c r="S692" s="35" t="str">
        <f t="shared" si="9"/>
        <v/>
      </c>
      <c r="T692" s="35" t="str">
        <f t="shared" si="10"/>
        <v/>
      </c>
      <c r="U692" s="35" t="str">
        <f t="shared" si="11"/>
        <v/>
      </c>
      <c r="V692" s="35" t="str">
        <f t="shared" si="12"/>
        <v/>
      </c>
      <c r="W692" s="77" t="str">
        <f t="shared" si="13"/>
        <v/>
      </c>
      <c r="X692" s="35" t="str">
        <f t="shared" si="14"/>
        <v/>
      </c>
      <c r="Y692" s="35" t="str">
        <f t="shared" si="15"/>
        <v/>
      </c>
      <c r="Z692" s="35" t="str">
        <f t="shared" si="16"/>
        <v/>
      </c>
      <c r="AA692" s="35" t="str">
        <f t="shared" si="17"/>
        <v/>
      </c>
      <c r="AB692" s="77">
        <f t="shared" si="29"/>
        <v>6336</v>
      </c>
      <c r="AC692" s="77">
        <f t="shared" si="30"/>
        <v>0</v>
      </c>
      <c r="AD692" s="77">
        <f t="shared" si="31"/>
        <v>0</v>
      </c>
      <c r="AE692" s="78" t="str">
        <f t="shared" si="18"/>
        <v/>
      </c>
      <c r="AF692" s="35" t="str">
        <f t="shared" si="19"/>
        <v/>
      </c>
      <c r="AG692" s="77" t="str">
        <f t="shared" si="20"/>
        <v/>
      </c>
      <c r="AH692" s="77" t="str">
        <f t="shared" si="21"/>
        <v/>
      </c>
      <c r="AI692" s="35">
        <f t="shared" si="22"/>
        <v>0</v>
      </c>
      <c r="AJ692" s="35">
        <f t="shared" si="23"/>
        <v>0</v>
      </c>
      <c r="AK692" s="35">
        <f t="shared" si="24"/>
        <v>0</v>
      </c>
      <c r="AL692" s="35">
        <f t="shared" si="25"/>
        <v>0</v>
      </c>
      <c r="AM692" s="35" t="n"/>
      <c r="AN692" s="44" t="str">
        <f t="shared" si="26"/>
        <v/>
      </c>
      <c r="AO692" s="44" t="str">
        <f t="shared" si="27"/>
        <v/>
      </c>
      <c r="AP692" s="35" t="str">
        <f>IF('DQE marché-cadre'!$D695="","",'DQE marché-cadre'!$D695)</f>
        <v/>
      </c>
      <c r="AQ692" s="35" t="str">
        <f>IF('DQE marché-cadre'!$E695="","",'DQE marché-cadre'!$E695)</f>
        <v/>
      </c>
      <c r="AR692" s="77" t="str">
        <f>DQE!$F695</f>
        <v/>
      </c>
      <c r="AS692" s="77" t="str">
        <f>BPDE!$G695</f>
        <v/>
      </c>
      <c r="AT692" s="35" t="str">
        <f t="shared" si="28"/>
        <v/>
      </c>
    </row>
    <row r="693">
      <c r="A693" s="35" t="str">
        <f>IF(BPU!$A696="","",BPU!$A696)</f>
        <v/>
      </c>
      <c r="B693" s="44" t="str">
        <f>IF(BPU!$B696="","",BPU!$B696)</f>
        <v/>
      </c>
      <c r="C693" s="35" t="str">
        <f>IF(BPU!$C696="","",BPU!$C696)</f>
        <v/>
      </c>
      <c r="D693" s="44" t="str">
        <f>IF(DQE!$D696="","",DQE!$D696)</f>
        <v/>
      </c>
      <c r="E693" s="37" t="str">
        <f>IF(BPU!$D696="","",BPU!$D696)</f>
        <v/>
      </c>
      <c r="F693" s="35" t="str">
        <f t="shared" si="0"/>
        <v/>
      </c>
      <c r="G693" s="44" t="str">
        <f t="shared" si="1"/>
        <v/>
      </c>
      <c r="H693" s="36" t="n"/>
      <c r="I693" s="23" t="n"/>
      <c r="J693" s="36" t="n"/>
      <c r="K693" s="36" t="n"/>
      <c r="L693" s="44" t="str">
        <f t="shared" si="2"/>
        <v/>
      </c>
      <c r="M693" s="35" t="str">
        <f t="shared" si="3"/>
        <v/>
      </c>
      <c r="N693" s="35" t="str">
        <f t="shared" si="4"/>
        <v/>
      </c>
      <c r="O693" s="35" t="str">
        <f t="shared" si="5"/>
        <v/>
      </c>
      <c r="P693" s="35" t="str">
        <f t="shared" si="6"/>
        <v/>
      </c>
      <c r="Q693" s="35" t="str">
        <f t="shared" si="7"/>
        <v/>
      </c>
      <c r="R693" s="35" t="str">
        <f t="shared" si="8"/>
        <v/>
      </c>
      <c r="S693" s="35" t="str">
        <f t="shared" si="9"/>
        <v/>
      </c>
      <c r="T693" s="35" t="str">
        <f t="shared" si="10"/>
        <v/>
      </c>
      <c r="U693" s="35" t="str">
        <f t="shared" si="11"/>
        <v/>
      </c>
      <c r="V693" s="35" t="str">
        <f t="shared" si="12"/>
        <v/>
      </c>
      <c r="W693" s="77" t="str">
        <f t="shared" si="13"/>
        <v/>
      </c>
      <c r="X693" s="35" t="str">
        <f t="shared" si="14"/>
        <v/>
      </c>
      <c r="Y693" s="35" t="str">
        <f t="shared" si="15"/>
        <v/>
      </c>
      <c r="Z693" s="35" t="str">
        <f t="shared" si="16"/>
        <v/>
      </c>
      <c r="AA693" s="35" t="str">
        <f t="shared" si="17"/>
        <v/>
      </c>
      <c r="AB693" s="77">
        <f t="shared" si="29"/>
        <v>6336</v>
      </c>
      <c r="AC693" s="77">
        <f t="shared" si="30"/>
        <v>0</v>
      </c>
      <c r="AD693" s="77">
        <f t="shared" si="31"/>
        <v>0</v>
      </c>
      <c r="AE693" s="78" t="str">
        <f t="shared" si="18"/>
        <v/>
      </c>
      <c r="AF693" s="35" t="str">
        <f t="shared" si="19"/>
        <v/>
      </c>
      <c r="AG693" s="77" t="str">
        <f t="shared" si="20"/>
        <v/>
      </c>
      <c r="AH693" s="77" t="str">
        <f t="shared" si="21"/>
        <v/>
      </c>
      <c r="AI693" s="35">
        <f t="shared" si="22"/>
        <v>0</v>
      </c>
      <c r="AJ693" s="35">
        <f t="shared" si="23"/>
        <v>0</v>
      </c>
      <c r="AK693" s="35">
        <f t="shared" si="24"/>
        <v>0</v>
      </c>
      <c r="AL693" s="35">
        <f t="shared" si="25"/>
        <v>0</v>
      </c>
      <c r="AM693" s="35" t="n"/>
      <c r="AN693" s="44" t="str">
        <f t="shared" si="26"/>
        <v/>
      </c>
      <c r="AO693" s="44" t="str">
        <f t="shared" si="27"/>
        <v/>
      </c>
      <c r="AP693" s="35" t="str">
        <f>IF('DQE marché-cadre'!$D696="","",'DQE marché-cadre'!$D696)</f>
        <v/>
      </c>
      <c r="AQ693" s="35" t="str">
        <f>IF('DQE marché-cadre'!$E696="","",'DQE marché-cadre'!$E696)</f>
        <v/>
      </c>
      <c r="AR693" s="77" t="str">
        <f>DQE!$F696</f>
        <v/>
      </c>
      <c r="AS693" s="77" t="str">
        <f>BPDE!$G696</f>
        <v/>
      </c>
      <c r="AT693" s="35" t="str">
        <f t="shared" si="28"/>
        <v/>
      </c>
    </row>
    <row r="694">
      <c r="A694" s="35" t="str">
        <f>IF(BPU!$A697="","",BPU!$A697)</f>
        <v/>
      </c>
      <c r="B694" s="44" t="str">
        <f>IF(BPU!$B697="","",BPU!$B697)</f>
        <v/>
      </c>
      <c r="C694" s="35" t="str">
        <f>IF(BPU!$C697="","",BPU!$C697)</f>
        <v/>
      </c>
      <c r="D694" s="44" t="str">
        <f>IF(DQE!$D697="","",DQE!$D697)</f>
        <v/>
      </c>
      <c r="E694" s="37" t="str">
        <f>IF(BPU!$D697="","",BPU!$D697)</f>
        <v/>
      </c>
      <c r="F694" s="35" t="str">
        <f t="shared" si="0"/>
        <v/>
      </c>
      <c r="G694" s="44" t="str">
        <f t="shared" si="1"/>
        <v/>
      </c>
      <c r="H694" s="36" t="n"/>
      <c r="I694" s="23" t="n"/>
      <c r="J694" s="36" t="n"/>
      <c r="K694" s="36" t="n"/>
      <c r="L694" s="44" t="str">
        <f t="shared" si="2"/>
        <v/>
      </c>
      <c r="M694" s="35" t="str">
        <f t="shared" si="3"/>
        <v/>
      </c>
      <c r="N694" s="35" t="str">
        <f t="shared" si="4"/>
        <v/>
      </c>
      <c r="O694" s="35" t="str">
        <f t="shared" si="5"/>
        <v/>
      </c>
      <c r="P694" s="35" t="str">
        <f t="shared" si="6"/>
        <v/>
      </c>
      <c r="Q694" s="35" t="str">
        <f t="shared" si="7"/>
        <v/>
      </c>
      <c r="R694" s="35" t="str">
        <f t="shared" si="8"/>
        <v/>
      </c>
      <c r="S694" s="35" t="str">
        <f t="shared" si="9"/>
        <v/>
      </c>
      <c r="T694" s="35" t="str">
        <f t="shared" si="10"/>
        <v/>
      </c>
      <c r="U694" s="35" t="str">
        <f t="shared" si="11"/>
        <v/>
      </c>
      <c r="V694" s="35" t="str">
        <f t="shared" si="12"/>
        <v/>
      </c>
      <c r="W694" s="77" t="str">
        <f t="shared" si="13"/>
        <v/>
      </c>
      <c r="X694" s="35" t="str">
        <f t="shared" si="14"/>
        <v/>
      </c>
      <c r="Y694" s="35" t="str">
        <f t="shared" si="15"/>
        <v/>
      </c>
      <c r="Z694" s="35" t="str">
        <f t="shared" si="16"/>
        <v/>
      </c>
      <c r="AA694" s="35" t="str">
        <f t="shared" si="17"/>
        <v/>
      </c>
      <c r="AB694" s="77">
        <f t="shared" si="29"/>
        <v>6336</v>
      </c>
      <c r="AC694" s="77">
        <f t="shared" si="30"/>
        <v>0</v>
      </c>
      <c r="AD694" s="77">
        <f t="shared" si="31"/>
        <v>0</v>
      </c>
      <c r="AE694" s="78" t="str">
        <f t="shared" si="18"/>
        <v/>
      </c>
      <c r="AF694" s="35" t="str">
        <f t="shared" si="19"/>
        <v/>
      </c>
      <c r="AG694" s="77" t="str">
        <f t="shared" si="20"/>
        <v/>
      </c>
      <c r="AH694" s="77" t="str">
        <f t="shared" si="21"/>
        <v/>
      </c>
      <c r="AI694" s="35">
        <f t="shared" si="22"/>
        <v>0</v>
      </c>
      <c r="AJ694" s="35">
        <f t="shared" si="23"/>
        <v>0</v>
      </c>
      <c r="AK694" s="35">
        <f t="shared" si="24"/>
        <v>0</v>
      </c>
      <c r="AL694" s="35">
        <f t="shared" si="25"/>
        <v>0</v>
      </c>
      <c r="AM694" s="35" t="n"/>
      <c r="AN694" s="44" t="str">
        <f t="shared" si="26"/>
        <v/>
      </c>
      <c r="AO694" s="44" t="str">
        <f t="shared" si="27"/>
        <v/>
      </c>
      <c r="AP694" s="35" t="str">
        <f>IF('DQE marché-cadre'!$D697="","",'DQE marché-cadre'!$D697)</f>
        <v/>
      </c>
      <c r="AQ694" s="35" t="str">
        <f>IF('DQE marché-cadre'!$E697="","",'DQE marché-cadre'!$E697)</f>
        <v/>
      </c>
      <c r="AR694" s="77" t="str">
        <f>DQE!$F697</f>
        <v/>
      </c>
      <c r="AS694" s="77" t="str">
        <f>BPDE!$G697</f>
        <v/>
      </c>
      <c r="AT694" s="35" t="str">
        <f t="shared" si="28"/>
        <v/>
      </c>
    </row>
    <row r="695">
      <c r="A695" s="35" t="str">
        <f>IF(BPU!$A698="","",BPU!$A698)</f>
        <v/>
      </c>
      <c r="B695" s="44" t="str">
        <f>IF(BPU!$B698="","",BPU!$B698)</f>
        <v/>
      </c>
      <c r="C695" s="35" t="str">
        <f>IF(BPU!$C698="","",BPU!$C698)</f>
        <v/>
      </c>
      <c r="D695" s="44" t="str">
        <f>IF(DQE!$D698="","",DQE!$D698)</f>
        <v/>
      </c>
      <c r="E695" s="37" t="str">
        <f>IF(BPU!$D698="","",BPU!$D698)</f>
        <v/>
      </c>
      <c r="F695" s="35" t="str">
        <f t="shared" si="0"/>
        <v/>
      </c>
      <c r="G695" s="44" t="str">
        <f t="shared" si="1"/>
        <v/>
      </c>
      <c r="H695" s="36" t="n"/>
      <c r="I695" s="23" t="n"/>
      <c r="J695" s="36" t="n"/>
      <c r="K695" s="36" t="n"/>
      <c r="L695" s="44" t="str">
        <f t="shared" si="2"/>
        <v/>
      </c>
      <c r="M695" s="35" t="str">
        <f t="shared" si="3"/>
        <v/>
      </c>
      <c r="N695" s="35" t="str">
        <f t="shared" si="4"/>
        <v/>
      </c>
      <c r="O695" s="35" t="str">
        <f t="shared" si="5"/>
        <v/>
      </c>
      <c r="P695" s="35" t="str">
        <f t="shared" si="6"/>
        <v/>
      </c>
      <c r="Q695" s="35" t="str">
        <f t="shared" si="7"/>
        <v/>
      </c>
      <c r="R695" s="35" t="str">
        <f t="shared" si="8"/>
        <v/>
      </c>
      <c r="S695" s="35" t="str">
        <f t="shared" si="9"/>
        <v/>
      </c>
      <c r="T695" s="35" t="str">
        <f t="shared" si="10"/>
        <v/>
      </c>
      <c r="U695" s="35" t="str">
        <f t="shared" si="11"/>
        <v/>
      </c>
      <c r="V695" s="35" t="str">
        <f t="shared" si="12"/>
        <v/>
      </c>
      <c r="W695" s="77" t="str">
        <f t="shared" si="13"/>
        <v/>
      </c>
      <c r="X695" s="35" t="str">
        <f t="shared" si="14"/>
        <v/>
      </c>
      <c r="Y695" s="35" t="str">
        <f t="shared" si="15"/>
        <v/>
      </c>
      <c r="Z695" s="35" t="str">
        <f t="shared" si="16"/>
        <v/>
      </c>
      <c r="AA695" s="35" t="str">
        <f t="shared" si="17"/>
        <v/>
      </c>
      <c r="AB695" s="77">
        <f t="shared" si="29"/>
        <v>6336</v>
      </c>
      <c r="AC695" s="77">
        <f t="shared" si="30"/>
        <v>0</v>
      </c>
      <c r="AD695" s="77">
        <f t="shared" si="31"/>
        <v>0</v>
      </c>
      <c r="AE695" s="78" t="str">
        <f t="shared" si="18"/>
        <v/>
      </c>
      <c r="AF695" s="35" t="str">
        <f t="shared" si="19"/>
        <v/>
      </c>
      <c r="AG695" s="77" t="str">
        <f t="shared" si="20"/>
        <v/>
      </c>
      <c r="AH695" s="77" t="str">
        <f t="shared" si="21"/>
        <v/>
      </c>
      <c r="AI695" s="35">
        <f t="shared" si="22"/>
        <v>0</v>
      </c>
      <c r="AJ695" s="35">
        <f t="shared" si="23"/>
        <v>0</v>
      </c>
      <c r="AK695" s="35">
        <f t="shared" si="24"/>
        <v>0</v>
      </c>
      <c r="AL695" s="35">
        <f t="shared" si="25"/>
        <v>0</v>
      </c>
      <c r="AM695" s="35" t="n"/>
      <c r="AN695" s="44" t="str">
        <f t="shared" si="26"/>
        <v/>
      </c>
      <c r="AO695" s="44" t="str">
        <f t="shared" si="27"/>
        <v/>
      </c>
      <c r="AP695" s="35" t="str">
        <f>IF('DQE marché-cadre'!$D698="","",'DQE marché-cadre'!$D698)</f>
        <v/>
      </c>
      <c r="AQ695" s="35" t="str">
        <f>IF('DQE marché-cadre'!$E698="","",'DQE marché-cadre'!$E698)</f>
        <v/>
      </c>
      <c r="AR695" s="77" t="str">
        <f>DQE!$F698</f>
        <v/>
      </c>
      <c r="AS695" s="77" t="str">
        <f>BPDE!$G698</f>
        <v/>
      </c>
      <c r="AT695" s="35" t="str">
        <f t="shared" si="28"/>
        <v/>
      </c>
    </row>
    <row r="696">
      <c r="A696" s="35" t="str">
        <f>IF(BPU!$A699="","",BPU!$A699)</f>
        <v/>
      </c>
      <c r="B696" s="44" t="str">
        <f>IF(BPU!$B699="","",BPU!$B699)</f>
        <v/>
      </c>
      <c r="C696" s="35" t="str">
        <f>IF(BPU!$C699="","",BPU!$C699)</f>
        <v/>
      </c>
      <c r="D696" s="44" t="str">
        <f>IF(DQE!$D699="","",DQE!$D699)</f>
        <v/>
      </c>
      <c r="E696" s="37" t="str">
        <f>IF(BPU!$D699="","",BPU!$D699)</f>
        <v/>
      </c>
      <c r="F696" s="35" t="str">
        <f t="shared" si="0"/>
        <v/>
      </c>
      <c r="G696" s="44" t="str">
        <f t="shared" si="1"/>
        <v/>
      </c>
      <c r="H696" s="36" t="n"/>
      <c r="I696" s="23" t="n"/>
      <c r="J696" s="36" t="n"/>
      <c r="K696" s="36" t="n"/>
      <c r="L696" s="44" t="str">
        <f t="shared" si="2"/>
        <v/>
      </c>
      <c r="M696" s="35" t="str">
        <f t="shared" si="3"/>
        <v/>
      </c>
      <c r="N696" s="35" t="str">
        <f t="shared" si="4"/>
        <v/>
      </c>
      <c r="O696" s="35" t="str">
        <f t="shared" si="5"/>
        <v/>
      </c>
      <c r="P696" s="35" t="str">
        <f t="shared" si="6"/>
        <v/>
      </c>
      <c r="Q696" s="35" t="str">
        <f t="shared" si="7"/>
        <v/>
      </c>
      <c r="R696" s="35" t="str">
        <f t="shared" si="8"/>
        <v/>
      </c>
      <c r="S696" s="35" t="str">
        <f t="shared" si="9"/>
        <v/>
      </c>
      <c r="T696" s="35" t="str">
        <f t="shared" si="10"/>
        <v/>
      </c>
      <c r="U696" s="35" t="str">
        <f t="shared" si="11"/>
        <v/>
      </c>
      <c r="V696" s="35" t="str">
        <f t="shared" si="12"/>
        <v/>
      </c>
      <c r="W696" s="77" t="str">
        <f t="shared" si="13"/>
        <v/>
      </c>
      <c r="X696" s="35" t="str">
        <f t="shared" si="14"/>
        <v/>
      </c>
      <c r="Y696" s="35" t="str">
        <f t="shared" si="15"/>
        <v/>
      </c>
      <c r="Z696" s="35" t="str">
        <f t="shared" si="16"/>
        <v/>
      </c>
      <c r="AA696" s="35" t="str">
        <f t="shared" si="17"/>
        <v/>
      </c>
      <c r="AB696" s="77">
        <f t="shared" si="29"/>
        <v>6336</v>
      </c>
      <c r="AC696" s="77">
        <f t="shared" si="30"/>
        <v>0</v>
      </c>
      <c r="AD696" s="77">
        <f t="shared" si="31"/>
        <v>0</v>
      </c>
      <c r="AE696" s="78" t="str">
        <f t="shared" si="18"/>
        <v/>
      </c>
      <c r="AF696" s="35" t="str">
        <f t="shared" si="19"/>
        <v/>
      </c>
      <c r="AG696" s="77" t="str">
        <f t="shared" si="20"/>
        <v/>
      </c>
      <c r="AH696" s="77" t="str">
        <f t="shared" si="21"/>
        <v/>
      </c>
      <c r="AI696" s="35">
        <f t="shared" si="22"/>
        <v>0</v>
      </c>
      <c r="AJ696" s="35">
        <f t="shared" si="23"/>
        <v>0</v>
      </c>
      <c r="AK696" s="35">
        <f t="shared" si="24"/>
        <v>0</v>
      </c>
      <c r="AL696" s="35">
        <f t="shared" si="25"/>
        <v>0</v>
      </c>
      <c r="AM696" s="35" t="n"/>
      <c r="AN696" s="44" t="str">
        <f t="shared" si="26"/>
        <v/>
      </c>
      <c r="AO696" s="44" t="str">
        <f t="shared" si="27"/>
        <v/>
      </c>
      <c r="AP696" s="35" t="str">
        <f>IF('DQE marché-cadre'!$D699="","",'DQE marché-cadre'!$D699)</f>
        <v/>
      </c>
      <c r="AQ696" s="35" t="str">
        <f>IF('DQE marché-cadre'!$E699="","",'DQE marché-cadre'!$E699)</f>
        <v/>
      </c>
      <c r="AR696" s="77" t="str">
        <f>DQE!$F699</f>
        <v/>
      </c>
      <c r="AS696" s="77" t="str">
        <f>BPDE!$G699</f>
        <v/>
      </c>
      <c r="AT696" s="35" t="str">
        <f t="shared" si="28"/>
        <v/>
      </c>
    </row>
    <row r="697">
      <c r="A697" s="35" t="str">
        <f>IF(BPU!$A700="","",BPU!$A700)</f>
        <v/>
      </c>
      <c r="B697" s="44" t="str">
        <f>IF(BPU!$B700="","",BPU!$B700)</f>
        <v/>
      </c>
      <c r="C697" s="35" t="str">
        <f>IF(BPU!$C700="","",BPU!$C700)</f>
        <v/>
      </c>
      <c r="D697" s="44" t="str">
        <f>IF(DQE!$D700="","",DQE!$D700)</f>
        <v/>
      </c>
      <c r="E697" s="37" t="str">
        <f>IF(BPU!$D700="","",BPU!$D700)</f>
        <v/>
      </c>
      <c r="F697" s="35" t="str">
        <f t="shared" si="0"/>
        <v/>
      </c>
      <c r="G697" s="44" t="str">
        <f t="shared" si="1"/>
        <v/>
      </c>
      <c r="H697" s="36" t="n"/>
      <c r="I697" s="23" t="n"/>
      <c r="J697" s="36" t="n"/>
      <c r="K697" s="36" t="n"/>
      <c r="L697" s="44" t="str">
        <f t="shared" si="2"/>
        <v/>
      </c>
      <c r="M697" s="35" t="str">
        <f t="shared" si="3"/>
        <v/>
      </c>
      <c r="N697" s="35" t="str">
        <f t="shared" si="4"/>
        <v/>
      </c>
      <c r="O697" s="35" t="str">
        <f t="shared" si="5"/>
        <v/>
      </c>
      <c r="P697" s="35" t="str">
        <f t="shared" si="6"/>
        <v/>
      </c>
      <c r="Q697" s="35" t="str">
        <f t="shared" si="7"/>
        <v/>
      </c>
      <c r="R697" s="35" t="str">
        <f t="shared" si="8"/>
        <v/>
      </c>
      <c r="S697" s="35" t="str">
        <f t="shared" si="9"/>
        <v/>
      </c>
      <c r="T697" s="35" t="str">
        <f t="shared" si="10"/>
        <v/>
      </c>
      <c r="U697" s="35" t="str">
        <f t="shared" si="11"/>
        <v/>
      </c>
      <c r="V697" s="35" t="str">
        <f t="shared" si="12"/>
        <v/>
      </c>
      <c r="W697" s="77" t="str">
        <f t="shared" si="13"/>
        <v/>
      </c>
      <c r="X697" s="35" t="str">
        <f t="shared" si="14"/>
        <v/>
      </c>
      <c r="Y697" s="35" t="str">
        <f t="shared" si="15"/>
        <v/>
      </c>
      <c r="Z697" s="35" t="str">
        <f t="shared" si="16"/>
        <v/>
      </c>
      <c r="AA697" s="35" t="str">
        <f t="shared" si="17"/>
        <v/>
      </c>
      <c r="AB697" s="77">
        <f t="shared" si="29"/>
        <v>6336</v>
      </c>
      <c r="AC697" s="77">
        <f t="shared" si="30"/>
        <v>0</v>
      </c>
      <c r="AD697" s="77">
        <f t="shared" si="31"/>
        <v>0</v>
      </c>
      <c r="AE697" s="78" t="str">
        <f t="shared" si="18"/>
        <v/>
      </c>
      <c r="AF697" s="35" t="str">
        <f t="shared" si="19"/>
        <v/>
      </c>
      <c r="AG697" s="77" t="str">
        <f t="shared" si="20"/>
        <v/>
      </c>
      <c r="AH697" s="77" t="str">
        <f t="shared" si="21"/>
        <v/>
      </c>
      <c r="AI697" s="35">
        <f t="shared" si="22"/>
        <v>0</v>
      </c>
      <c r="AJ697" s="35">
        <f t="shared" si="23"/>
        <v>0</v>
      </c>
      <c r="AK697" s="35">
        <f t="shared" si="24"/>
        <v>0</v>
      </c>
      <c r="AL697" s="35">
        <f t="shared" si="25"/>
        <v>0</v>
      </c>
      <c r="AM697" s="35" t="n"/>
      <c r="AN697" s="44" t="str">
        <f t="shared" si="26"/>
        <v/>
      </c>
      <c r="AO697" s="44" t="str">
        <f t="shared" si="27"/>
        <v/>
      </c>
      <c r="AP697" s="35" t="str">
        <f>IF('DQE marché-cadre'!$D700="","",'DQE marché-cadre'!$D700)</f>
        <v/>
      </c>
      <c r="AQ697" s="35" t="str">
        <f>IF('DQE marché-cadre'!$E700="","",'DQE marché-cadre'!$E700)</f>
        <v/>
      </c>
      <c r="AR697" s="77" t="str">
        <f>DQE!$F700</f>
        <v/>
      </c>
      <c r="AS697" s="77" t="str">
        <f>BPDE!$G700</f>
        <v/>
      </c>
      <c r="AT697" s="35" t="str">
        <f t="shared" si="28"/>
        <v/>
      </c>
    </row>
    <row r="698">
      <c r="A698" s="35" t="str">
        <f>IF(BPU!$A701="","",BPU!$A701)</f>
        <v/>
      </c>
      <c r="B698" s="44" t="str">
        <f>IF(BPU!$B701="","",BPU!$B701)</f>
        <v/>
      </c>
      <c r="C698" s="35" t="str">
        <f>IF(BPU!$C701="","",BPU!$C701)</f>
        <v/>
      </c>
      <c r="D698" s="44" t="str">
        <f>IF(DQE!$D701="","",DQE!$D701)</f>
        <v/>
      </c>
      <c r="E698" s="37" t="str">
        <f>IF(BPU!$D701="","",BPU!$D701)</f>
        <v/>
      </c>
      <c r="F698" s="35" t="str">
        <f t="shared" si="0"/>
        <v/>
      </c>
      <c r="G698" s="44" t="str">
        <f t="shared" si="1"/>
        <v/>
      </c>
      <c r="H698" s="36" t="n"/>
      <c r="I698" s="23" t="n"/>
      <c r="J698" s="36" t="n"/>
      <c r="K698" s="36" t="n"/>
      <c r="L698" s="44" t="str">
        <f t="shared" si="2"/>
        <v/>
      </c>
      <c r="M698" s="35" t="str">
        <f t="shared" si="3"/>
        <v/>
      </c>
      <c r="N698" s="35" t="str">
        <f t="shared" si="4"/>
        <v/>
      </c>
      <c r="O698" s="35" t="str">
        <f t="shared" si="5"/>
        <v/>
      </c>
      <c r="P698" s="35" t="str">
        <f t="shared" si="6"/>
        <v/>
      </c>
      <c r="Q698" s="35" t="str">
        <f t="shared" si="7"/>
        <v/>
      </c>
      <c r="R698" s="35" t="str">
        <f t="shared" si="8"/>
        <v/>
      </c>
      <c r="S698" s="35" t="str">
        <f t="shared" si="9"/>
        <v/>
      </c>
      <c r="T698" s="35" t="str">
        <f t="shared" si="10"/>
        <v/>
      </c>
      <c r="U698" s="35" t="str">
        <f t="shared" si="11"/>
        <v/>
      </c>
      <c r="V698" s="35" t="str">
        <f t="shared" si="12"/>
        <v/>
      </c>
      <c r="W698" s="77" t="str">
        <f t="shared" si="13"/>
        <v/>
      </c>
      <c r="X698" s="35" t="str">
        <f t="shared" si="14"/>
        <v/>
      </c>
      <c r="Y698" s="35" t="str">
        <f t="shared" si="15"/>
        <v/>
      </c>
      <c r="Z698" s="35" t="str">
        <f t="shared" si="16"/>
        <v/>
      </c>
      <c r="AA698" s="35" t="str">
        <f t="shared" si="17"/>
        <v/>
      </c>
      <c r="AB698" s="77">
        <f t="shared" si="29"/>
        <v>6336</v>
      </c>
      <c r="AC698" s="77">
        <f t="shared" si="30"/>
        <v>0</v>
      </c>
      <c r="AD698" s="77">
        <f t="shared" si="31"/>
        <v>0</v>
      </c>
      <c r="AE698" s="78" t="str">
        <f t="shared" si="18"/>
        <v/>
      </c>
      <c r="AF698" s="35" t="str">
        <f t="shared" si="19"/>
        <v/>
      </c>
      <c r="AG698" s="77" t="str">
        <f t="shared" si="20"/>
        <v/>
      </c>
      <c r="AH698" s="77" t="str">
        <f t="shared" si="21"/>
        <v/>
      </c>
      <c r="AI698" s="35">
        <f t="shared" si="22"/>
        <v>0</v>
      </c>
      <c r="AJ698" s="35">
        <f t="shared" si="23"/>
        <v>0</v>
      </c>
      <c r="AK698" s="35">
        <f t="shared" si="24"/>
        <v>0</v>
      </c>
      <c r="AL698" s="35">
        <f t="shared" si="25"/>
        <v>0</v>
      </c>
      <c r="AM698" s="35" t="n"/>
      <c r="AN698" s="44" t="str">
        <f t="shared" si="26"/>
        <v/>
      </c>
      <c r="AO698" s="44" t="str">
        <f t="shared" si="27"/>
        <v/>
      </c>
      <c r="AP698" s="35" t="str">
        <f>IF('DQE marché-cadre'!$D701="","",'DQE marché-cadre'!$D701)</f>
        <v/>
      </c>
      <c r="AQ698" s="35" t="str">
        <f>IF('DQE marché-cadre'!$E701="","",'DQE marché-cadre'!$E701)</f>
        <v/>
      </c>
      <c r="AR698" s="77" t="str">
        <f>DQE!$F701</f>
        <v/>
      </c>
      <c r="AS698" s="77" t="str">
        <f>BPDE!$G701</f>
        <v/>
      </c>
      <c r="AT698" s="35" t="str">
        <f t="shared" si="28"/>
        <v/>
      </c>
    </row>
    <row r="699">
      <c r="A699" s="35" t="str">
        <f>IF(BPU!$A702="","",BPU!$A702)</f>
        <v/>
      </c>
      <c r="B699" s="44" t="str">
        <f>IF(BPU!$B702="","",BPU!$B702)</f>
        <v/>
      </c>
      <c r="C699" s="35" t="str">
        <f>IF(BPU!$C702="","",BPU!$C702)</f>
        <v/>
      </c>
      <c r="D699" s="44" t="str">
        <f>IF(DQE!$D702="","",DQE!$D702)</f>
        <v/>
      </c>
      <c r="E699" s="37" t="str">
        <f>IF(BPU!$D702="","",BPU!$D702)</f>
        <v/>
      </c>
      <c r="F699" s="35" t="str">
        <f t="shared" si="0"/>
        <v/>
      </c>
      <c r="G699" s="44" t="str">
        <f t="shared" si="1"/>
        <v/>
      </c>
      <c r="H699" s="36" t="n"/>
      <c r="I699" s="23" t="n"/>
      <c r="J699" s="36" t="n"/>
      <c r="K699" s="36" t="n"/>
      <c r="L699" s="44" t="str">
        <f t="shared" si="2"/>
        <v/>
      </c>
      <c r="M699" s="35" t="str">
        <f t="shared" si="3"/>
        <v/>
      </c>
      <c r="N699" s="35" t="str">
        <f t="shared" si="4"/>
        <v/>
      </c>
      <c r="O699" s="35" t="str">
        <f t="shared" si="5"/>
        <v/>
      </c>
      <c r="P699" s="35" t="str">
        <f t="shared" si="6"/>
        <v/>
      </c>
      <c r="Q699" s="35" t="str">
        <f t="shared" si="7"/>
        <v/>
      </c>
      <c r="R699" s="35" t="str">
        <f t="shared" si="8"/>
        <v/>
      </c>
      <c r="S699" s="35" t="str">
        <f t="shared" si="9"/>
        <v/>
      </c>
      <c r="T699" s="35" t="str">
        <f t="shared" si="10"/>
        <v/>
      </c>
      <c r="U699" s="35" t="str">
        <f t="shared" si="11"/>
        <v/>
      </c>
      <c r="V699" s="35" t="str">
        <f t="shared" si="12"/>
        <v/>
      </c>
      <c r="W699" s="77" t="str">
        <f t="shared" si="13"/>
        <v/>
      </c>
      <c r="X699" s="35" t="str">
        <f t="shared" si="14"/>
        <v/>
      </c>
      <c r="Y699" s="35" t="str">
        <f t="shared" si="15"/>
        <v/>
      </c>
      <c r="Z699" s="35" t="str">
        <f t="shared" si="16"/>
        <v/>
      </c>
      <c r="AA699" s="35" t="str">
        <f t="shared" si="17"/>
        <v/>
      </c>
      <c r="AB699" s="77">
        <f t="shared" si="29"/>
        <v>6336</v>
      </c>
      <c r="AC699" s="77">
        <f t="shared" si="30"/>
        <v>0</v>
      </c>
      <c r="AD699" s="77">
        <f t="shared" si="31"/>
        <v>0</v>
      </c>
      <c r="AE699" s="78" t="str">
        <f t="shared" si="18"/>
        <v/>
      </c>
      <c r="AF699" s="35" t="str">
        <f t="shared" si="19"/>
        <v/>
      </c>
      <c r="AG699" s="77" t="str">
        <f t="shared" si="20"/>
        <v/>
      </c>
      <c r="AH699" s="77" t="str">
        <f t="shared" si="21"/>
        <v/>
      </c>
      <c r="AI699" s="35">
        <f t="shared" si="22"/>
        <v>0</v>
      </c>
      <c r="AJ699" s="35">
        <f t="shared" si="23"/>
        <v>0</v>
      </c>
      <c r="AK699" s="35">
        <f t="shared" si="24"/>
        <v>0</v>
      </c>
      <c r="AL699" s="35">
        <f t="shared" si="25"/>
        <v>0</v>
      </c>
      <c r="AM699" s="35" t="n"/>
      <c r="AN699" s="44" t="str">
        <f t="shared" si="26"/>
        <v/>
      </c>
      <c r="AO699" s="44" t="str">
        <f t="shared" si="27"/>
        <v/>
      </c>
      <c r="AP699" s="35" t="str">
        <f>IF('DQE marché-cadre'!$D702="","",'DQE marché-cadre'!$D702)</f>
        <v/>
      </c>
      <c r="AQ699" s="35" t="str">
        <f>IF('DQE marché-cadre'!$E702="","",'DQE marché-cadre'!$E702)</f>
        <v/>
      </c>
      <c r="AR699" s="77" t="str">
        <f>DQE!$F702</f>
        <v/>
      </c>
      <c r="AS699" s="77" t="str">
        <f>BPDE!$G702</f>
        <v/>
      </c>
      <c r="AT699" s="35" t="str">
        <f t="shared" si="28"/>
        <v/>
      </c>
    </row>
    <row r="700">
      <c r="A700" s="35" t="str">
        <f>IF(BPU!$A703="","",BPU!$A703)</f>
        <v/>
      </c>
      <c r="B700" s="44" t="str">
        <f>IF(BPU!$B703="","",BPU!$B703)</f>
        <v/>
      </c>
      <c r="C700" s="35" t="str">
        <f>IF(BPU!$C703="","",BPU!$C703)</f>
        <v/>
      </c>
      <c r="D700" s="44" t="str">
        <f>IF(DQE!$D703="","",DQE!$D703)</f>
        <v/>
      </c>
      <c r="E700" s="37" t="str">
        <f>IF(BPU!$D703="","",BPU!$D703)</f>
        <v/>
      </c>
      <c r="F700" s="35" t="str">
        <f t="shared" si="0"/>
        <v/>
      </c>
      <c r="G700" s="44" t="str">
        <f t="shared" si="1"/>
        <v/>
      </c>
      <c r="H700" s="36" t="n"/>
      <c r="I700" s="23" t="n"/>
      <c r="J700" s="36" t="n"/>
      <c r="K700" s="36" t="n"/>
      <c r="L700" s="44" t="str">
        <f t="shared" si="2"/>
        <v/>
      </c>
      <c r="M700" s="35" t="str">
        <f t="shared" si="3"/>
        <v/>
      </c>
      <c r="N700" s="35" t="str">
        <f t="shared" si="4"/>
        <v/>
      </c>
      <c r="O700" s="35" t="str">
        <f t="shared" si="5"/>
        <v/>
      </c>
      <c r="P700" s="35" t="str">
        <f t="shared" si="6"/>
        <v/>
      </c>
      <c r="Q700" s="35" t="str">
        <f t="shared" si="7"/>
        <v/>
      </c>
      <c r="R700" s="35" t="str">
        <f t="shared" si="8"/>
        <v/>
      </c>
      <c r="S700" s="35" t="str">
        <f t="shared" si="9"/>
        <v/>
      </c>
      <c r="T700" s="35" t="str">
        <f t="shared" si="10"/>
        <v/>
      </c>
      <c r="U700" s="35" t="str">
        <f t="shared" si="11"/>
        <v/>
      </c>
      <c r="V700" s="35" t="str">
        <f t="shared" si="12"/>
        <v/>
      </c>
      <c r="W700" s="77" t="str">
        <f t="shared" si="13"/>
        <v/>
      </c>
      <c r="X700" s="35" t="str">
        <f t="shared" si="14"/>
        <v/>
      </c>
      <c r="Y700" s="35" t="str">
        <f t="shared" si="15"/>
        <v/>
      </c>
      <c r="Z700" s="35" t="str">
        <f t="shared" si="16"/>
        <v/>
      </c>
      <c r="AA700" s="35" t="str">
        <f t="shared" si="17"/>
        <v/>
      </c>
      <c r="AB700" s="77">
        <f t="shared" si="29"/>
        <v>6336</v>
      </c>
      <c r="AC700" s="77">
        <f t="shared" si="30"/>
        <v>0</v>
      </c>
      <c r="AD700" s="77">
        <f t="shared" si="31"/>
        <v>0</v>
      </c>
      <c r="AE700" s="78" t="str">
        <f t="shared" si="18"/>
        <v/>
      </c>
      <c r="AF700" s="35" t="str">
        <f t="shared" si="19"/>
        <v/>
      </c>
      <c r="AG700" s="77" t="str">
        <f t="shared" si="20"/>
        <v/>
      </c>
      <c r="AH700" s="77" t="str">
        <f t="shared" si="21"/>
        <v/>
      </c>
      <c r="AI700" s="35">
        <f t="shared" si="22"/>
        <v>0</v>
      </c>
      <c r="AJ700" s="35">
        <f t="shared" si="23"/>
        <v>0</v>
      </c>
      <c r="AK700" s="35">
        <f t="shared" si="24"/>
        <v>0</v>
      </c>
      <c r="AL700" s="35">
        <f t="shared" si="25"/>
        <v>0</v>
      </c>
      <c r="AM700" s="35" t="n"/>
      <c r="AN700" s="44" t="str">
        <f t="shared" si="26"/>
        <v/>
      </c>
      <c r="AO700" s="44" t="str">
        <f t="shared" si="27"/>
        <v/>
      </c>
      <c r="AP700" s="35" t="str">
        <f>IF('DQE marché-cadre'!$D703="","",'DQE marché-cadre'!$D703)</f>
        <v/>
      </c>
      <c r="AQ700" s="35" t="str">
        <f>IF('DQE marché-cadre'!$E703="","",'DQE marché-cadre'!$E703)</f>
        <v/>
      </c>
      <c r="AR700" s="77" t="str">
        <f>DQE!$F703</f>
        <v/>
      </c>
      <c r="AS700" s="77" t="str">
        <f>BPDE!$G703</f>
        <v/>
      </c>
      <c r="AT700" s="35" t="str">
        <f t="shared" si="28"/>
        <v/>
      </c>
    </row>
    <row r="701">
      <c r="A701" s="35" t="str">
        <f>IF(BPU!$A704="","",BPU!$A704)</f>
        <v/>
      </c>
      <c r="B701" s="44" t="str">
        <f>IF(BPU!$B704="","",BPU!$B704)</f>
        <v/>
      </c>
      <c r="C701" s="35" t="str">
        <f>IF(BPU!$C704="","",BPU!$C704)</f>
        <v/>
      </c>
      <c r="D701" s="44" t="str">
        <f>IF(DQE!$D704="","",DQE!$D704)</f>
        <v/>
      </c>
      <c r="E701" s="37" t="str">
        <f>IF(BPU!$D704="","",BPU!$D704)</f>
        <v/>
      </c>
      <c r="F701" s="35" t="str">
        <f t="shared" si="0"/>
        <v/>
      </c>
      <c r="G701" s="44" t="str">
        <f t="shared" si="1"/>
        <v/>
      </c>
      <c r="H701" s="36" t="n"/>
      <c r="I701" s="23" t="n"/>
      <c r="J701" s="36" t="n"/>
      <c r="K701" s="36" t="n"/>
      <c r="L701" s="44" t="str">
        <f t="shared" si="2"/>
        <v/>
      </c>
      <c r="M701" s="35" t="str">
        <f t="shared" si="3"/>
        <v/>
      </c>
      <c r="N701" s="35" t="str">
        <f t="shared" si="4"/>
        <v/>
      </c>
      <c r="O701" s="35" t="str">
        <f t="shared" si="5"/>
        <v/>
      </c>
      <c r="P701" s="35" t="str">
        <f t="shared" si="6"/>
        <v/>
      </c>
      <c r="Q701" s="35" t="str">
        <f t="shared" si="7"/>
        <v/>
      </c>
      <c r="R701" s="35" t="str">
        <f t="shared" si="8"/>
        <v/>
      </c>
      <c r="S701" s="35" t="str">
        <f t="shared" si="9"/>
        <v/>
      </c>
      <c r="T701" s="35" t="str">
        <f t="shared" si="10"/>
        <v/>
      </c>
      <c r="U701" s="35" t="str">
        <f t="shared" si="11"/>
        <v/>
      </c>
      <c r="V701" s="35" t="str">
        <f t="shared" si="12"/>
        <v/>
      </c>
      <c r="W701" s="77" t="str">
        <f t="shared" si="13"/>
        <v/>
      </c>
      <c r="X701" s="35" t="str">
        <f t="shared" si="14"/>
        <v/>
      </c>
      <c r="Y701" s="35" t="str">
        <f t="shared" si="15"/>
        <v/>
      </c>
      <c r="Z701" s="35" t="str">
        <f t="shared" si="16"/>
        <v/>
      </c>
      <c r="AA701" s="35" t="str">
        <f t="shared" si="17"/>
        <v/>
      </c>
      <c r="AB701" s="77">
        <f t="shared" si="29"/>
        <v>6336</v>
      </c>
      <c r="AC701" s="77">
        <f t="shared" si="30"/>
        <v>0</v>
      </c>
      <c r="AD701" s="77">
        <f t="shared" si="31"/>
        <v>0</v>
      </c>
      <c r="AE701" s="78" t="str">
        <f t="shared" si="18"/>
        <v/>
      </c>
      <c r="AF701" s="35" t="str">
        <f t="shared" si="19"/>
        <v/>
      </c>
      <c r="AG701" s="77" t="str">
        <f t="shared" si="20"/>
        <v/>
      </c>
      <c r="AH701" s="77" t="str">
        <f t="shared" si="21"/>
        <v/>
      </c>
      <c r="AI701" s="35">
        <f t="shared" si="22"/>
        <v>0</v>
      </c>
      <c r="AJ701" s="35">
        <f t="shared" si="23"/>
        <v>0</v>
      </c>
      <c r="AK701" s="35">
        <f t="shared" si="24"/>
        <v>0</v>
      </c>
      <c r="AL701" s="35">
        <f t="shared" si="25"/>
        <v>0</v>
      </c>
      <c r="AM701" s="35" t="n"/>
      <c r="AN701" s="44" t="str">
        <f t="shared" si="26"/>
        <v/>
      </c>
      <c r="AO701" s="44" t="str">
        <f t="shared" si="27"/>
        <v/>
      </c>
      <c r="AP701" s="35" t="str">
        <f>IF('DQE marché-cadre'!$D704="","",'DQE marché-cadre'!$D704)</f>
        <v/>
      </c>
      <c r="AQ701" s="35" t="str">
        <f>IF('DQE marché-cadre'!$E704="","",'DQE marché-cadre'!$E704)</f>
        <v/>
      </c>
      <c r="AR701" s="77" t="str">
        <f>DQE!$F704</f>
        <v/>
      </c>
      <c r="AS701" s="77" t="str">
        <f>BPDE!$G704</f>
        <v/>
      </c>
      <c r="AT701" s="35" t="str">
        <f t="shared" si="28"/>
        <v/>
      </c>
    </row>
    <row r="702">
      <c r="A702" s="35" t="str">
        <f>IF(BPU!$A705="","",BPU!$A705)</f>
        <v/>
      </c>
      <c r="B702" s="44" t="str">
        <f>IF(BPU!$B705="","",BPU!$B705)</f>
        <v/>
      </c>
      <c r="C702" s="35" t="str">
        <f>IF(BPU!$C705="","",BPU!$C705)</f>
        <v/>
      </c>
      <c r="D702" s="44" t="str">
        <f>IF(DQE!$D705="","",DQE!$D705)</f>
        <v/>
      </c>
      <c r="E702" s="37" t="str">
        <f>IF(BPU!$D705="","",BPU!$D705)</f>
        <v/>
      </c>
      <c r="F702" s="35" t="str">
        <f t="shared" si="0"/>
        <v/>
      </c>
      <c r="G702" s="44" t="str">
        <f t="shared" si="1"/>
        <v/>
      </c>
      <c r="H702" s="36" t="n"/>
      <c r="I702" s="23" t="n"/>
      <c r="J702" s="36" t="n"/>
      <c r="K702" s="36" t="n"/>
      <c r="L702" s="44" t="str">
        <f t="shared" si="2"/>
        <v/>
      </c>
      <c r="M702" s="35" t="str">
        <f t="shared" si="3"/>
        <v/>
      </c>
      <c r="N702" s="35" t="str">
        <f t="shared" si="4"/>
        <v/>
      </c>
      <c r="O702" s="35" t="str">
        <f t="shared" si="5"/>
        <v/>
      </c>
      <c r="P702" s="35" t="str">
        <f t="shared" si="6"/>
        <v/>
      </c>
      <c r="Q702" s="35" t="str">
        <f t="shared" si="7"/>
        <v/>
      </c>
      <c r="R702" s="35" t="str">
        <f t="shared" si="8"/>
        <v/>
      </c>
      <c r="S702" s="35" t="str">
        <f t="shared" si="9"/>
        <v/>
      </c>
      <c r="T702" s="35" t="str">
        <f t="shared" si="10"/>
        <v/>
      </c>
      <c r="U702" s="35" t="str">
        <f t="shared" si="11"/>
        <v/>
      </c>
      <c r="V702" s="35" t="str">
        <f t="shared" si="12"/>
        <v/>
      </c>
      <c r="W702" s="77" t="str">
        <f t="shared" si="13"/>
        <v/>
      </c>
      <c r="X702" s="35" t="str">
        <f t="shared" si="14"/>
        <v/>
      </c>
      <c r="Y702" s="35" t="str">
        <f t="shared" si="15"/>
        <v/>
      </c>
      <c r="Z702" s="35" t="str">
        <f t="shared" si="16"/>
        <v/>
      </c>
      <c r="AA702" s="35" t="str">
        <f t="shared" si="17"/>
        <v/>
      </c>
      <c r="AB702" s="77">
        <f t="shared" si="29"/>
        <v>6336</v>
      </c>
      <c r="AC702" s="77">
        <f t="shared" si="30"/>
        <v>0</v>
      </c>
      <c r="AD702" s="77">
        <f t="shared" si="31"/>
        <v>0</v>
      </c>
      <c r="AE702" s="78" t="str">
        <f t="shared" si="18"/>
        <v/>
      </c>
      <c r="AF702" s="35" t="str">
        <f t="shared" si="19"/>
        <v/>
      </c>
      <c r="AG702" s="77" t="str">
        <f t="shared" si="20"/>
        <v/>
      </c>
      <c r="AH702" s="77" t="str">
        <f t="shared" si="21"/>
        <v/>
      </c>
      <c r="AI702" s="35">
        <f t="shared" si="22"/>
        <v>0</v>
      </c>
      <c r="AJ702" s="35">
        <f t="shared" si="23"/>
        <v>0</v>
      </c>
      <c r="AK702" s="35">
        <f t="shared" si="24"/>
        <v>0</v>
      </c>
      <c r="AL702" s="35">
        <f t="shared" si="25"/>
        <v>0</v>
      </c>
      <c r="AM702" s="35" t="n"/>
      <c r="AN702" s="44" t="str">
        <f t="shared" si="26"/>
        <v/>
      </c>
      <c r="AO702" s="44" t="str">
        <f t="shared" si="27"/>
        <v/>
      </c>
      <c r="AP702" s="35" t="str">
        <f>IF('DQE marché-cadre'!$D705="","",'DQE marché-cadre'!$D705)</f>
        <v/>
      </c>
      <c r="AQ702" s="35" t="str">
        <f>IF('DQE marché-cadre'!$E705="","",'DQE marché-cadre'!$E705)</f>
        <v/>
      </c>
      <c r="AR702" s="77" t="str">
        <f>DQE!$F705</f>
        <v/>
      </c>
      <c r="AS702" s="77" t="str">
        <f>BPDE!$G705</f>
        <v/>
      </c>
      <c r="AT702" s="35" t="str">
        <f t="shared" si="28"/>
        <v/>
      </c>
    </row>
    <row r="703">
      <c r="A703" s="35" t="str">
        <f>IF(BPU!$A706="","",BPU!$A706)</f>
        <v/>
      </c>
      <c r="B703" s="44" t="str">
        <f>IF(BPU!$B706="","",BPU!$B706)</f>
        <v/>
      </c>
      <c r="C703" s="35" t="str">
        <f>IF(BPU!$C706="","",BPU!$C706)</f>
        <v/>
      </c>
      <c r="D703" s="44" t="str">
        <f>IF(DQE!$D706="","",DQE!$D706)</f>
        <v/>
      </c>
      <c r="E703" s="37" t="str">
        <f>IF(BPU!$D706="","",BPU!$D706)</f>
        <v/>
      </c>
      <c r="F703" s="35" t="str">
        <f t="shared" si="0"/>
        <v/>
      </c>
      <c r="G703" s="44" t="str">
        <f t="shared" si="1"/>
        <v/>
      </c>
      <c r="H703" s="36" t="n"/>
      <c r="I703" s="23" t="n"/>
      <c r="J703" s="36" t="n"/>
      <c r="K703" s="36" t="n"/>
      <c r="L703" s="44" t="str">
        <f t="shared" si="2"/>
        <v/>
      </c>
      <c r="M703" s="35" t="str">
        <f t="shared" si="3"/>
        <v/>
      </c>
      <c r="N703" s="35" t="str">
        <f t="shared" si="4"/>
        <v/>
      </c>
      <c r="O703" s="35" t="str">
        <f t="shared" si="5"/>
        <v/>
      </c>
      <c r="P703" s="35" t="str">
        <f t="shared" si="6"/>
        <v/>
      </c>
      <c r="Q703" s="35" t="str">
        <f t="shared" si="7"/>
        <v/>
      </c>
      <c r="R703" s="35" t="str">
        <f t="shared" si="8"/>
        <v/>
      </c>
      <c r="S703" s="35" t="str">
        <f t="shared" si="9"/>
        <v/>
      </c>
      <c r="T703" s="35" t="str">
        <f t="shared" si="10"/>
        <v/>
      </c>
      <c r="U703" s="35" t="str">
        <f t="shared" si="11"/>
        <v/>
      </c>
      <c r="V703" s="35" t="str">
        <f t="shared" si="12"/>
        <v/>
      </c>
      <c r="W703" s="77" t="str">
        <f t="shared" si="13"/>
        <v/>
      </c>
      <c r="X703" s="35" t="str">
        <f t="shared" si="14"/>
        <v/>
      </c>
      <c r="Y703" s="35" t="str">
        <f t="shared" si="15"/>
        <v/>
      </c>
      <c r="Z703" s="35" t="str">
        <f t="shared" si="16"/>
        <v/>
      </c>
      <c r="AA703" s="35" t="str">
        <f t="shared" si="17"/>
        <v/>
      </c>
      <c r="AB703" s="77">
        <f t="shared" si="29"/>
        <v>6336</v>
      </c>
      <c r="AC703" s="77">
        <f t="shared" si="30"/>
        <v>0</v>
      </c>
      <c r="AD703" s="77">
        <f t="shared" si="31"/>
        <v>0</v>
      </c>
      <c r="AE703" s="78" t="str">
        <f t="shared" si="18"/>
        <v/>
      </c>
      <c r="AF703" s="35" t="str">
        <f t="shared" si="19"/>
        <v/>
      </c>
      <c r="AG703" s="77" t="str">
        <f t="shared" si="20"/>
        <v/>
      </c>
      <c r="AH703" s="77" t="str">
        <f t="shared" si="21"/>
        <v/>
      </c>
      <c r="AI703" s="35">
        <f t="shared" si="22"/>
        <v>0</v>
      </c>
      <c r="AJ703" s="35">
        <f t="shared" si="23"/>
        <v>0</v>
      </c>
      <c r="AK703" s="35">
        <f t="shared" si="24"/>
        <v>0</v>
      </c>
      <c r="AL703" s="35">
        <f t="shared" si="25"/>
        <v>0</v>
      </c>
      <c r="AM703" s="35" t="n"/>
      <c r="AN703" s="44" t="str">
        <f t="shared" si="26"/>
        <v/>
      </c>
      <c r="AO703" s="44" t="str">
        <f t="shared" si="27"/>
        <v/>
      </c>
      <c r="AP703" s="35" t="str">
        <f>IF('DQE marché-cadre'!$D706="","",'DQE marché-cadre'!$D706)</f>
        <v/>
      </c>
      <c r="AQ703" s="35" t="str">
        <f>IF('DQE marché-cadre'!$E706="","",'DQE marché-cadre'!$E706)</f>
        <v/>
      </c>
      <c r="AR703" s="77" t="str">
        <f>DQE!$F706</f>
        <v/>
      </c>
      <c r="AS703" s="77" t="str">
        <f>BPDE!$G706</f>
        <v/>
      </c>
      <c r="AT703" s="35" t="str">
        <f t="shared" si="28"/>
        <v/>
      </c>
    </row>
    <row r="704">
      <c r="A704" s="35" t="str">
        <f>IF(BPU!$A707="","",BPU!$A707)</f>
        <v/>
      </c>
      <c r="B704" s="44" t="str">
        <f>IF(BPU!$B707="","",BPU!$B707)</f>
        <v/>
      </c>
      <c r="C704" s="35" t="str">
        <f>IF(BPU!$C707="","",BPU!$C707)</f>
        <v/>
      </c>
      <c r="D704" s="44" t="str">
        <f>IF(DQE!$D707="","",DQE!$D707)</f>
        <v/>
      </c>
      <c r="E704" s="37" t="str">
        <f>IF(BPU!$D707="","",BPU!$D707)</f>
        <v/>
      </c>
      <c r="F704" s="35" t="str">
        <f t="shared" si="0"/>
        <v/>
      </c>
      <c r="G704" s="44" t="str">
        <f t="shared" si="1"/>
        <v/>
      </c>
      <c r="H704" s="36" t="n"/>
      <c r="I704" s="23" t="n"/>
      <c r="J704" s="36" t="n"/>
      <c r="K704" s="36" t="n"/>
      <c r="L704" s="44" t="str">
        <f t="shared" si="2"/>
        <v/>
      </c>
      <c r="M704" s="35" t="str">
        <f t="shared" si="3"/>
        <v/>
      </c>
      <c r="N704" s="35" t="str">
        <f t="shared" si="4"/>
        <v/>
      </c>
      <c r="O704" s="35" t="str">
        <f t="shared" si="5"/>
        <v/>
      </c>
      <c r="P704" s="35" t="str">
        <f t="shared" si="6"/>
        <v/>
      </c>
      <c r="Q704" s="35" t="str">
        <f t="shared" si="7"/>
        <v/>
      </c>
      <c r="R704" s="35" t="str">
        <f t="shared" si="8"/>
        <v/>
      </c>
      <c r="S704" s="35" t="str">
        <f t="shared" si="9"/>
        <v/>
      </c>
      <c r="T704" s="35" t="str">
        <f t="shared" si="10"/>
        <v/>
      </c>
      <c r="U704" s="35" t="str">
        <f t="shared" si="11"/>
        <v/>
      </c>
      <c r="V704" s="35" t="str">
        <f t="shared" si="12"/>
        <v/>
      </c>
      <c r="W704" s="77" t="str">
        <f t="shared" si="13"/>
        <v/>
      </c>
      <c r="X704" s="35" t="str">
        <f t="shared" si="14"/>
        <v/>
      </c>
      <c r="Y704" s="35" t="str">
        <f t="shared" si="15"/>
        <v/>
      </c>
      <c r="Z704" s="35" t="str">
        <f t="shared" si="16"/>
        <v/>
      </c>
      <c r="AA704" s="35" t="str">
        <f t="shared" si="17"/>
        <v/>
      </c>
      <c r="AB704" s="77">
        <f t="shared" si="29"/>
        <v>6336</v>
      </c>
      <c r="AC704" s="77">
        <f t="shared" si="30"/>
        <v>0</v>
      </c>
      <c r="AD704" s="77">
        <f t="shared" si="31"/>
        <v>0</v>
      </c>
      <c r="AE704" s="78" t="str">
        <f t="shared" si="18"/>
        <v/>
      </c>
      <c r="AF704" s="35" t="str">
        <f t="shared" si="19"/>
        <v/>
      </c>
      <c r="AG704" s="77" t="str">
        <f t="shared" si="20"/>
        <v/>
      </c>
      <c r="AH704" s="77" t="str">
        <f t="shared" si="21"/>
        <v/>
      </c>
      <c r="AI704" s="35">
        <f t="shared" si="22"/>
        <v>0</v>
      </c>
      <c r="AJ704" s="35">
        <f t="shared" si="23"/>
        <v>0</v>
      </c>
      <c r="AK704" s="35">
        <f t="shared" si="24"/>
        <v>0</v>
      </c>
      <c r="AL704" s="35">
        <f t="shared" si="25"/>
        <v>0</v>
      </c>
      <c r="AM704" s="35" t="n"/>
      <c r="AN704" s="44" t="str">
        <f t="shared" si="26"/>
        <v/>
      </c>
      <c r="AO704" s="44" t="str">
        <f t="shared" si="27"/>
        <v/>
      </c>
      <c r="AP704" s="35" t="str">
        <f>IF('DQE marché-cadre'!$D707="","",'DQE marché-cadre'!$D707)</f>
        <v/>
      </c>
      <c r="AQ704" s="35" t="str">
        <f>IF('DQE marché-cadre'!$E707="","",'DQE marché-cadre'!$E707)</f>
        <v/>
      </c>
      <c r="AR704" s="77" t="str">
        <f>DQE!$F707</f>
        <v/>
      </c>
      <c r="AS704" s="77" t="str">
        <f>BPDE!$G707</f>
        <v/>
      </c>
      <c r="AT704" s="35" t="str">
        <f t="shared" si="28"/>
        <v/>
      </c>
    </row>
    <row r="705">
      <c r="A705" s="35" t="str">
        <f>IF(BPU!$A708="","",BPU!$A708)</f>
        <v/>
      </c>
      <c r="B705" s="44" t="str">
        <f>IF(BPU!$B708="","",BPU!$B708)</f>
        <v/>
      </c>
      <c r="C705" s="35" t="str">
        <f>IF(BPU!$C708="","",BPU!$C708)</f>
        <v/>
      </c>
      <c r="D705" s="44" t="str">
        <f>IF(DQE!$D708="","",DQE!$D708)</f>
        <v/>
      </c>
      <c r="E705" s="37" t="str">
        <f>IF(BPU!$D708="","",BPU!$D708)</f>
        <v/>
      </c>
      <c r="F705" s="35" t="str">
        <f t="shared" si="0"/>
        <v/>
      </c>
      <c r="G705" s="44" t="str">
        <f t="shared" si="1"/>
        <v/>
      </c>
      <c r="H705" s="36" t="n"/>
      <c r="I705" s="23" t="n"/>
      <c r="J705" s="36" t="n"/>
      <c r="K705" s="36" t="n"/>
      <c r="L705" s="44" t="str">
        <f t="shared" si="2"/>
        <v/>
      </c>
      <c r="M705" s="35" t="str">
        <f t="shared" si="3"/>
        <v/>
      </c>
      <c r="N705" s="35" t="str">
        <f t="shared" si="4"/>
        <v/>
      </c>
      <c r="O705" s="35" t="str">
        <f t="shared" si="5"/>
        <v/>
      </c>
      <c r="P705" s="35" t="str">
        <f t="shared" si="6"/>
        <v/>
      </c>
      <c r="Q705" s="35" t="str">
        <f t="shared" si="7"/>
        <v/>
      </c>
      <c r="R705" s="35" t="str">
        <f t="shared" si="8"/>
        <v/>
      </c>
      <c r="S705" s="35" t="str">
        <f t="shared" si="9"/>
        <v/>
      </c>
      <c r="T705" s="35" t="str">
        <f t="shared" si="10"/>
        <v/>
      </c>
      <c r="U705" s="35" t="str">
        <f t="shared" si="11"/>
        <v/>
      </c>
      <c r="V705" s="35" t="str">
        <f t="shared" si="12"/>
        <v/>
      </c>
      <c r="W705" s="77" t="str">
        <f t="shared" si="13"/>
        <v/>
      </c>
      <c r="X705" s="35" t="str">
        <f t="shared" si="14"/>
        <v/>
      </c>
      <c r="Y705" s="35" t="str">
        <f t="shared" si="15"/>
        <v/>
      </c>
      <c r="Z705" s="35" t="str">
        <f t="shared" si="16"/>
        <v/>
      </c>
      <c r="AA705" s="35" t="str">
        <f t="shared" si="17"/>
        <v/>
      </c>
      <c r="AB705" s="77">
        <f t="shared" si="29"/>
        <v>6336</v>
      </c>
      <c r="AC705" s="77">
        <f t="shared" si="30"/>
        <v>0</v>
      </c>
      <c r="AD705" s="77">
        <f t="shared" si="31"/>
        <v>0</v>
      </c>
      <c r="AE705" s="78" t="str">
        <f t="shared" si="18"/>
        <v/>
      </c>
      <c r="AF705" s="35" t="str">
        <f t="shared" si="19"/>
        <v/>
      </c>
      <c r="AG705" s="77" t="str">
        <f t="shared" si="20"/>
        <v/>
      </c>
      <c r="AH705" s="77" t="str">
        <f t="shared" si="21"/>
        <v/>
      </c>
      <c r="AI705" s="35">
        <f t="shared" si="22"/>
        <v>0</v>
      </c>
      <c r="AJ705" s="35">
        <f t="shared" si="23"/>
        <v>0</v>
      </c>
      <c r="AK705" s="35">
        <f t="shared" si="24"/>
        <v>0</v>
      </c>
      <c r="AL705" s="35">
        <f t="shared" si="25"/>
        <v>0</v>
      </c>
      <c r="AM705" s="35" t="n"/>
      <c r="AN705" s="44" t="str">
        <f t="shared" si="26"/>
        <v/>
      </c>
      <c r="AO705" s="44" t="str">
        <f t="shared" si="27"/>
        <v/>
      </c>
      <c r="AP705" s="35" t="str">
        <f>IF('DQE marché-cadre'!$D708="","",'DQE marché-cadre'!$D708)</f>
        <v/>
      </c>
      <c r="AQ705" s="35" t="str">
        <f>IF('DQE marché-cadre'!$E708="","",'DQE marché-cadre'!$E708)</f>
        <v/>
      </c>
      <c r="AR705" s="77" t="str">
        <f>DQE!$F708</f>
        <v/>
      </c>
      <c r="AS705" s="77" t="str">
        <f>BPDE!$G708</f>
        <v/>
      </c>
      <c r="AT705" s="35" t="str">
        <f t="shared" si="28"/>
        <v/>
      </c>
    </row>
    <row r="706">
      <c r="A706" s="35" t="str">
        <f>IF(BPU!$A709="","",BPU!$A709)</f>
        <v/>
      </c>
      <c r="B706" s="44" t="str">
        <f>IF(BPU!$B709="","",BPU!$B709)</f>
        <v/>
      </c>
      <c r="C706" s="35" t="str">
        <f>IF(BPU!$C709="","",BPU!$C709)</f>
        <v/>
      </c>
      <c r="D706" s="44" t="str">
        <f>IF(DQE!$D709="","",DQE!$D709)</f>
        <v/>
      </c>
      <c r="E706" s="37" t="str">
        <f>IF(BPU!$D709="","",BPU!$D709)</f>
        <v/>
      </c>
      <c r="F706" s="35" t="str">
        <f t="shared" si="0"/>
        <v/>
      </c>
      <c r="G706" s="44" t="str">
        <f t="shared" si="1"/>
        <v/>
      </c>
      <c r="H706" s="36" t="n"/>
      <c r="I706" s="23" t="n"/>
      <c r="J706" s="36" t="n"/>
      <c r="K706" s="36" t="n"/>
      <c r="L706" s="44" t="str">
        <f t="shared" si="2"/>
        <v/>
      </c>
      <c r="M706" s="35" t="str">
        <f t="shared" si="3"/>
        <v/>
      </c>
      <c r="N706" s="35" t="str">
        <f t="shared" si="4"/>
        <v/>
      </c>
      <c r="O706" s="35" t="str">
        <f t="shared" si="5"/>
        <v/>
      </c>
      <c r="P706" s="35" t="str">
        <f t="shared" si="6"/>
        <v/>
      </c>
      <c r="Q706" s="35" t="str">
        <f t="shared" si="7"/>
        <v/>
      </c>
      <c r="R706" s="35" t="str">
        <f t="shared" si="8"/>
        <v/>
      </c>
      <c r="S706" s="35" t="str">
        <f t="shared" si="9"/>
        <v/>
      </c>
      <c r="T706" s="35" t="str">
        <f t="shared" si="10"/>
        <v/>
      </c>
      <c r="U706" s="35" t="str">
        <f t="shared" si="11"/>
        <v/>
      </c>
      <c r="V706" s="35" t="str">
        <f t="shared" si="12"/>
        <v/>
      </c>
      <c r="W706" s="77" t="str">
        <f t="shared" si="13"/>
        <v/>
      </c>
      <c r="X706" s="35" t="str">
        <f t="shared" si="14"/>
        <v/>
      </c>
      <c r="Y706" s="35" t="str">
        <f t="shared" si="15"/>
        <v/>
      </c>
      <c r="Z706" s="35" t="str">
        <f t="shared" si="16"/>
        <v/>
      </c>
      <c r="AA706" s="35" t="str">
        <f t="shared" si="17"/>
        <v/>
      </c>
      <c r="AB706" s="77">
        <f t="shared" si="29"/>
        <v>6336</v>
      </c>
      <c r="AC706" s="77">
        <f t="shared" si="30"/>
        <v>0</v>
      </c>
      <c r="AD706" s="77">
        <f t="shared" si="31"/>
        <v>0</v>
      </c>
      <c r="AE706" s="78" t="str">
        <f t="shared" si="18"/>
        <v/>
      </c>
      <c r="AF706" s="35" t="str">
        <f t="shared" si="19"/>
        <v/>
      </c>
      <c r="AG706" s="77" t="str">
        <f t="shared" si="20"/>
        <v/>
      </c>
      <c r="AH706" s="77" t="str">
        <f t="shared" si="21"/>
        <v/>
      </c>
      <c r="AI706" s="35">
        <f t="shared" si="22"/>
        <v>0</v>
      </c>
      <c r="AJ706" s="35">
        <f t="shared" si="23"/>
        <v>0</v>
      </c>
      <c r="AK706" s="35">
        <f t="shared" si="24"/>
        <v>0</v>
      </c>
      <c r="AL706" s="35">
        <f t="shared" si="25"/>
        <v>0</v>
      </c>
      <c r="AM706" s="35" t="n"/>
      <c r="AN706" s="44" t="str">
        <f t="shared" si="26"/>
        <v/>
      </c>
      <c r="AO706" s="44" t="str">
        <f t="shared" si="27"/>
        <v/>
      </c>
      <c r="AP706" s="35" t="str">
        <f>IF('DQE marché-cadre'!$D709="","",'DQE marché-cadre'!$D709)</f>
        <v/>
      </c>
      <c r="AQ706" s="35" t="str">
        <f>IF('DQE marché-cadre'!$E709="","",'DQE marché-cadre'!$E709)</f>
        <v/>
      </c>
      <c r="AR706" s="77" t="str">
        <f>DQE!$F709</f>
        <v/>
      </c>
      <c r="AS706" s="77" t="str">
        <f>BPDE!$G709</f>
        <v/>
      </c>
      <c r="AT706" s="35" t="str">
        <f t="shared" si="28"/>
        <v/>
      </c>
    </row>
    <row r="707">
      <c r="A707" s="35" t="str">
        <f>IF(BPU!$A710="","",BPU!$A710)</f>
        <v/>
      </c>
      <c r="B707" s="44" t="str">
        <f>IF(BPU!$B710="","",BPU!$B710)</f>
        <v/>
      </c>
      <c r="C707" s="35" t="str">
        <f>IF(BPU!$C710="","",BPU!$C710)</f>
        <v/>
      </c>
      <c r="D707" s="44" t="str">
        <f>IF(DQE!$D710="","",DQE!$D710)</f>
        <v/>
      </c>
      <c r="E707" s="37" t="str">
        <f>IF(BPU!$D710="","",BPU!$D710)</f>
        <v/>
      </c>
      <c r="F707" s="35" t="str">
        <f t="shared" si="0"/>
        <v/>
      </c>
      <c r="G707" s="44" t="str">
        <f t="shared" si="1"/>
        <v/>
      </c>
      <c r="H707" s="36" t="n"/>
      <c r="I707" s="23" t="n"/>
      <c r="J707" s="36" t="n"/>
      <c r="K707" s="36" t="n"/>
      <c r="L707" s="44" t="str">
        <f t="shared" si="2"/>
        <v/>
      </c>
      <c r="M707" s="35" t="str">
        <f t="shared" si="3"/>
        <v/>
      </c>
      <c r="N707" s="35" t="str">
        <f t="shared" si="4"/>
        <v/>
      </c>
      <c r="O707" s="35" t="str">
        <f t="shared" si="5"/>
        <v/>
      </c>
      <c r="P707" s="35" t="str">
        <f t="shared" si="6"/>
        <v/>
      </c>
      <c r="Q707" s="35" t="str">
        <f t="shared" si="7"/>
        <v/>
      </c>
      <c r="R707" s="35" t="str">
        <f t="shared" si="8"/>
        <v/>
      </c>
      <c r="S707" s="35" t="str">
        <f t="shared" si="9"/>
        <v/>
      </c>
      <c r="T707" s="35" t="str">
        <f t="shared" si="10"/>
        <v/>
      </c>
      <c r="U707" s="35" t="str">
        <f t="shared" si="11"/>
        <v/>
      </c>
      <c r="V707" s="35" t="str">
        <f t="shared" si="12"/>
        <v/>
      </c>
      <c r="W707" s="77" t="str">
        <f t="shared" si="13"/>
        <v/>
      </c>
      <c r="X707" s="35" t="str">
        <f t="shared" si="14"/>
        <v/>
      </c>
      <c r="Y707" s="35" t="str">
        <f t="shared" si="15"/>
        <v/>
      </c>
      <c r="Z707" s="35" t="str">
        <f t="shared" si="16"/>
        <v/>
      </c>
      <c r="AA707" s="35" t="str">
        <f t="shared" si="17"/>
        <v/>
      </c>
      <c r="AB707" s="77">
        <f t="shared" si="29"/>
        <v>6336</v>
      </c>
      <c r="AC707" s="77">
        <f t="shared" si="30"/>
        <v>0</v>
      </c>
      <c r="AD707" s="77">
        <f t="shared" si="31"/>
        <v>0</v>
      </c>
      <c r="AE707" s="78" t="str">
        <f t="shared" si="18"/>
        <v/>
      </c>
      <c r="AF707" s="35" t="str">
        <f t="shared" si="19"/>
        <v/>
      </c>
      <c r="AG707" s="77" t="str">
        <f t="shared" si="20"/>
        <v/>
      </c>
      <c r="AH707" s="77" t="str">
        <f t="shared" si="21"/>
        <v/>
      </c>
      <c r="AI707" s="35">
        <f t="shared" si="22"/>
        <v>0</v>
      </c>
      <c r="AJ707" s="35">
        <f t="shared" si="23"/>
        <v>0</v>
      </c>
      <c r="AK707" s="35">
        <f t="shared" si="24"/>
        <v>0</v>
      </c>
      <c r="AL707" s="35">
        <f t="shared" si="25"/>
        <v>0</v>
      </c>
      <c r="AM707" s="35" t="n"/>
      <c r="AN707" s="44" t="str">
        <f t="shared" si="26"/>
        <v/>
      </c>
      <c r="AO707" s="44" t="str">
        <f t="shared" si="27"/>
        <v/>
      </c>
      <c r="AP707" s="35" t="str">
        <f>IF('DQE marché-cadre'!$D710="","",'DQE marché-cadre'!$D710)</f>
        <v/>
      </c>
      <c r="AQ707" s="35" t="str">
        <f>IF('DQE marché-cadre'!$E710="","",'DQE marché-cadre'!$E710)</f>
        <v/>
      </c>
      <c r="AR707" s="77" t="str">
        <f>DQE!$F710</f>
        <v/>
      </c>
      <c r="AS707" s="77" t="str">
        <f>BPDE!$G710</f>
        <v/>
      </c>
      <c r="AT707" s="35" t="str">
        <f t="shared" si="28"/>
        <v/>
      </c>
    </row>
    <row r="708">
      <c r="A708" s="35" t="str">
        <f>IF(BPU!$A711="","",BPU!$A711)</f>
        <v/>
      </c>
      <c r="B708" s="44" t="str">
        <f>IF(BPU!$B711="","",BPU!$B711)</f>
        <v/>
      </c>
      <c r="C708" s="35" t="str">
        <f>IF(BPU!$C711="","",BPU!$C711)</f>
        <v/>
      </c>
      <c r="D708" s="44" t="str">
        <f>IF(DQE!$D711="","",DQE!$D711)</f>
        <v/>
      </c>
      <c r="E708" s="37" t="str">
        <f>IF(BPU!$D711="","",BPU!$D711)</f>
        <v/>
      </c>
      <c r="F708" s="35" t="str">
        <f t="shared" si="0"/>
        <v/>
      </c>
      <c r="G708" s="44" t="str">
        <f t="shared" si="1"/>
        <v/>
      </c>
      <c r="H708" s="36" t="n"/>
      <c r="I708" s="23" t="n"/>
      <c r="J708" s="36" t="n"/>
      <c r="K708" s="36" t="n"/>
      <c r="L708" s="44" t="str">
        <f t="shared" si="2"/>
        <v/>
      </c>
      <c r="M708" s="35" t="str">
        <f t="shared" si="3"/>
        <v/>
      </c>
      <c r="N708" s="35" t="str">
        <f t="shared" si="4"/>
        <v/>
      </c>
      <c r="O708" s="35" t="str">
        <f t="shared" si="5"/>
        <v/>
      </c>
      <c r="P708" s="35" t="str">
        <f t="shared" si="6"/>
        <v/>
      </c>
      <c r="Q708" s="35" t="str">
        <f t="shared" si="7"/>
        <v/>
      </c>
      <c r="R708" s="35" t="str">
        <f t="shared" si="8"/>
        <v/>
      </c>
      <c r="S708" s="35" t="str">
        <f t="shared" si="9"/>
        <v/>
      </c>
      <c r="T708" s="35" t="str">
        <f t="shared" si="10"/>
        <v/>
      </c>
      <c r="U708" s="35" t="str">
        <f t="shared" si="11"/>
        <v/>
      </c>
      <c r="V708" s="35" t="str">
        <f t="shared" si="12"/>
        <v/>
      </c>
      <c r="W708" s="77" t="str">
        <f t="shared" si="13"/>
        <v/>
      </c>
      <c r="X708" s="35" t="str">
        <f t="shared" si="14"/>
        <v/>
      </c>
      <c r="Y708" s="35" t="str">
        <f t="shared" si="15"/>
        <v/>
      </c>
      <c r="Z708" s="35" t="str">
        <f t="shared" si="16"/>
        <v/>
      </c>
      <c r="AA708" s="35" t="str">
        <f t="shared" si="17"/>
        <v/>
      </c>
      <c r="AB708" s="77">
        <f t="shared" si="29"/>
        <v>6336</v>
      </c>
      <c r="AC708" s="77">
        <f t="shared" si="30"/>
        <v>0</v>
      </c>
      <c r="AD708" s="77">
        <f t="shared" si="31"/>
        <v>0</v>
      </c>
      <c r="AE708" s="78" t="str">
        <f t="shared" si="18"/>
        <v/>
      </c>
      <c r="AF708" s="35" t="str">
        <f t="shared" si="19"/>
        <v/>
      </c>
      <c r="AG708" s="77" t="str">
        <f t="shared" si="20"/>
        <v/>
      </c>
      <c r="AH708" s="77" t="str">
        <f t="shared" si="21"/>
        <v/>
      </c>
      <c r="AI708" s="35">
        <f t="shared" si="22"/>
        <v>0</v>
      </c>
      <c r="AJ708" s="35">
        <f t="shared" si="23"/>
        <v>0</v>
      </c>
      <c r="AK708" s="35">
        <f t="shared" si="24"/>
        <v>0</v>
      </c>
      <c r="AL708" s="35">
        <f t="shared" si="25"/>
        <v>0</v>
      </c>
      <c r="AM708" s="35" t="n"/>
      <c r="AN708" s="44" t="str">
        <f t="shared" si="26"/>
        <v/>
      </c>
      <c r="AO708" s="44" t="str">
        <f t="shared" si="27"/>
        <v/>
      </c>
      <c r="AP708" s="35" t="str">
        <f>IF('DQE marché-cadre'!$D711="","",'DQE marché-cadre'!$D711)</f>
        <v/>
      </c>
      <c r="AQ708" s="35" t="str">
        <f>IF('DQE marché-cadre'!$E711="","",'DQE marché-cadre'!$E711)</f>
        <v/>
      </c>
      <c r="AR708" s="77" t="str">
        <f>DQE!$F711</f>
        <v/>
      </c>
      <c r="AS708" s="77" t="str">
        <f>BPDE!$G711</f>
        <v/>
      </c>
      <c r="AT708" s="35" t="str">
        <f t="shared" si="28"/>
        <v/>
      </c>
    </row>
    <row r="709">
      <c r="A709" s="35" t="str">
        <f>IF(BPU!$A712="","",BPU!$A712)</f>
        <v/>
      </c>
      <c r="B709" s="44" t="str">
        <f>IF(BPU!$B712="","",BPU!$B712)</f>
        <v/>
      </c>
      <c r="C709" s="35" t="str">
        <f>IF(BPU!$C712="","",BPU!$C712)</f>
        <v/>
      </c>
      <c r="D709" s="44" t="str">
        <f>IF(DQE!$D712="","",DQE!$D712)</f>
        <v/>
      </c>
      <c r="E709" s="37" t="str">
        <f>IF(BPU!$D712="","",BPU!$D712)</f>
        <v/>
      </c>
      <c r="F709" s="35" t="str">
        <f t="shared" si="0"/>
        <v/>
      </c>
      <c r="G709" s="44" t="str">
        <f t="shared" si="1"/>
        <v/>
      </c>
      <c r="H709" s="36" t="n"/>
      <c r="I709" s="23" t="n"/>
      <c r="J709" s="36" t="n"/>
      <c r="K709" s="36" t="n"/>
      <c r="L709" s="44" t="str">
        <f t="shared" si="2"/>
        <v/>
      </c>
      <c r="M709" s="35" t="str">
        <f t="shared" si="3"/>
        <v/>
      </c>
      <c r="N709" s="35" t="str">
        <f t="shared" si="4"/>
        <v/>
      </c>
      <c r="O709" s="35" t="str">
        <f t="shared" si="5"/>
        <v/>
      </c>
      <c r="P709" s="35" t="str">
        <f t="shared" si="6"/>
        <v/>
      </c>
      <c r="Q709" s="35" t="str">
        <f t="shared" si="7"/>
        <v/>
      </c>
      <c r="R709" s="35" t="str">
        <f t="shared" si="8"/>
        <v/>
      </c>
      <c r="S709" s="35" t="str">
        <f t="shared" si="9"/>
        <v/>
      </c>
      <c r="T709" s="35" t="str">
        <f t="shared" si="10"/>
        <v/>
      </c>
      <c r="U709" s="35" t="str">
        <f t="shared" si="11"/>
        <v/>
      </c>
      <c r="V709" s="35" t="str">
        <f t="shared" si="12"/>
        <v/>
      </c>
      <c r="W709" s="77" t="str">
        <f t="shared" si="13"/>
        <v/>
      </c>
      <c r="X709" s="35" t="str">
        <f t="shared" si="14"/>
        <v/>
      </c>
      <c r="Y709" s="35" t="str">
        <f t="shared" si="15"/>
        <v/>
      </c>
      <c r="Z709" s="35" t="str">
        <f t="shared" si="16"/>
        <v/>
      </c>
      <c r="AA709" s="35" t="str">
        <f t="shared" si="17"/>
        <v/>
      </c>
      <c r="AB709" s="77">
        <f t="shared" si="29"/>
        <v>6336</v>
      </c>
      <c r="AC709" s="77">
        <f t="shared" si="30"/>
        <v>0</v>
      </c>
      <c r="AD709" s="77">
        <f t="shared" si="31"/>
        <v>0</v>
      </c>
      <c r="AE709" s="78" t="str">
        <f t="shared" si="18"/>
        <v/>
      </c>
      <c r="AF709" s="35" t="str">
        <f t="shared" si="19"/>
        <v/>
      </c>
      <c r="AG709" s="77" t="str">
        <f t="shared" si="20"/>
        <v/>
      </c>
      <c r="AH709" s="77" t="str">
        <f t="shared" si="21"/>
        <v/>
      </c>
      <c r="AI709" s="35">
        <f t="shared" si="22"/>
        <v>0</v>
      </c>
      <c r="AJ709" s="35">
        <f t="shared" si="23"/>
        <v>0</v>
      </c>
      <c r="AK709" s="35">
        <f t="shared" si="24"/>
        <v>0</v>
      </c>
      <c r="AL709" s="35">
        <f t="shared" si="25"/>
        <v>0</v>
      </c>
      <c r="AM709" s="35" t="n"/>
      <c r="AN709" s="44" t="str">
        <f t="shared" si="26"/>
        <v/>
      </c>
      <c r="AO709" s="44" t="str">
        <f t="shared" si="27"/>
        <v/>
      </c>
      <c r="AP709" s="35" t="str">
        <f>IF('DQE marché-cadre'!$D712="","",'DQE marché-cadre'!$D712)</f>
        <v/>
      </c>
      <c r="AQ709" s="35" t="str">
        <f>IF('DQE marché-cadre'!$E712="","",'DQE marché-cadre'!$E712)</f>
        <v/>
      </c>
      <c r="AR709" s="77" t="str">
        <f>DQE!$F712</f>
        <v/>
      </c>
      <c r="AS709" s="77" t="str">
        <f>BPDE!$G712</f>
        <v/>
      </c>
      <c r="AT709" s="35" t="str">
        <f t="shared" si="28"/>
        <v/>
      </c>
    </row>
    <row r="710">
      <c r="A710" s="35" t="str">
        <f>IF(BPU!$A713="","",BPU!$A713)</f>
        <v/>
      </c>
      <c r="B710" s="44" t="str">
        <f>IF(BPU!$B713="","",BPU!$B713)</f>
        <v/>
      </c>
      <c r="C710" s="35" t="str">
        <f>IF(BPU!$C713="","",BPU!$C713)</f>
        <v/>
      </c>
      <c r="D710" s="44" t="str">
        <f>IF(DQE!$D713="","",DQE!$D713)</f>
        <v/>
      </c>
      <c r="E710" s="37" t="str">
        <f>IF(BPU!$D713="","",BPU!$D713)</f>
        <v/>
      </c>
      <c r="F710" s="35" t="str">
        <f t="shared" si="0"/>
        <v/>
      </c>
      <c r="G710" s="44" t="str">
        <f t="shared" si="1"/>
        <v/>
      </c>
      <c r="H710" s="36" t="n"/>
      <c r="I710" s="23" t="n"/>
      <c r="J710" s="36" t="n"/>
      <c r="K710" s="36" t="n"/>
      <c r="L710" s="44" t="str">
        <f t="shared" si="2"/>
        <v/>
      </c>
      <c r="M710" s="35" t="str">
        <f t="shared" si="3"/>
        <v/>
      </c>
      <c r="N710" s="35" t="str">
        <f t="shared" si="4"/>
        <v/>
      </c>
      <c r="O710" s="35" t="str">
        <f t="shared" si="5"/>
        <v/>
      </c>
      <c r="P710" s="35" t="str">
        <f t="shared" si="6"/>
        <v/>
      </c>
      <c r="Q710" s="35" t="str">
        <f t="shared" si="7"/>
        <v/>
      </c>
      <c r="R710" s="35" t="str">
        <f t="shared" si="8"/>
        <v/>
      </c>
      <c r="S710" s="35" t="str">
        <f t="shared" si="9"/>
        <v/>
      </c>
      <c r="T710" s="35" t="str">
        <f t="shared" si="10"/>
        <v/>
      </c>
      <c r="U710" s="35" t="str">
        <f t="shared" si="11"/>
        <v/>
      </c>
      <c r="V710" s="35" t="str">
        <f t="shared" si="12"/>
        <v/>
      </c>
      <c r="W710" s="77" t="str">
        <f t="shared" si="13"/>
        <v/>
      </c>
      <c r="X710" s="35" t="str">
        <f t="shared" si="14"/>
        <v/>
      </c>
      <c r="Y710" s="35" t="str">
        <f t="shared" si="15"/>
        <v/>
      </c>
      <c r="Z710" s="35" t="str">
        <f t="shared" si="16"/>
        <v/>
      </c>
      <c r="AA710" s="35" t="str">
        <f t="shared" si="17"/>
        <v/>
      </c>
      <c r="AB710" s="77">
        <f t="shared" si="29"/>
        <v>6336</v>
      </c>
      <c r="AC710" s="77">
        <f t="shared" si="30"/>
        <v>0</v>
      </c>
      <c r="AD710" s="77">
        <f t="shared" si="31"/>
        <v>0</v>
      </c>
      <c r="AE710" s="78" t="str">
        <f t="shared" si="18"/>
        <v/>
      </c>
      <c r="AF710" s="35" t="str">
        <f t="shared" si="19"/>
        <v/>
      </c>
      <c r="AG710" s="77" t="str">
        <f t="shared" si="20"/>
        <v/>
      </c>
      <c r="AH710" s="77" t="str">
        <f t="shared" si="21"/>
        <v/>
      </c>
      <c r="AI710" s="35">
        <f t="shared" si="22"/>
        <v>0</v>
      </c>
      <c r="AJ710" s="35">
        <f t="shared" si="23"/>
        <v>0</v>
      </c>
      <c r="AK710" s="35">
        <f t="shared" si="24"/>
        <v>0</v>
      </c>
      <c r="AL710" s="35">
        <f t="shared" si="25"/>
        <v>0</v>
      </c>
      <c r="AM710" s="35" t="n"/>
      <c r="AN710" s="44" t="str">
        <f t="shared" si="26"/>
        <v/>
      </c>
      <c r="AO710" s="44" t="str">
        <f t="shared" si="27"/>
        <v/>
      </c>
      <c r="AP710" s="35" t="str">
        <f>IF('DQE marché-cadre'!$D713="","",'DQE marché-cadre'!$D713)</f>
        <v/>
      </c>
      <c r="AQ710" s="35" t="str">
        <f>IF('DQE marché-cadre'!$E713="","",'DQE marché-cadre'!$E713)</f>
        <v/>
      </c>
      <c r="AR710" s="77" t="str">
        <f>DQE!$F713</f>
        <v/>
      </c>
      <c r="AS710" s="77" t="str">
        <f>BPDE!$G713</f>
        <v/>
      </c>
      <c r="AT710" s="35" t="str">
        <f t="shared" si="28"/>
        <v/>
      </c>
    </row>
    <row r="711">
      <c r="A711" s="35" t="str">
        <f>IF(BPU!$A714="","",BPU!$A714)</f>
        <v/>
      </c>
      <c r="B711" s="44" t="str">
        <f>IF(BPU!$B714="","",BPU!$B714)</f>
        <v/>
      </c>
      <c r="C711" s="35" t="str">
        <f>IF(BPU!$C714="","",BPU!$C714)</f>
        <v/>
      </c>
      <c r="D711" s="44" t="str">
        <f>IF(DQE!$D714="","",DQE!$D714)</f>
        <v/>
      </c>
      <c r="E711" s="37" t="str">
        <f>IF(BPU!$D714="","",BPU!$D714)</f>
        <v/>
      </c>
      <c r="F711" s="35" t="str">
        <f t="shared" si="0"/>
        <v/>
      </c>
      <c r="G711" s="44" t="str">
        <f t="shared" si="1"/>
        <v/>
      </c>
      <c r="H711" s="36" t="n"/>
      <c r="I711" s="23" t="n"/>
      <c r="J711" s="36" t="n"/>
      <c r="K711" s="36" t="n"/>
      <c r="L711" s="44" t="str">
        <f t="shared" si="2"/>
        <v/>
      </c>
      <c r="M711" s="35" t="str">
        <f t="shared" si="3"/>
        <v/>
      </c>
      <c r="N711" s="35" t="str">
        <f t="shared" si="4"/>
        <v/>
      </c>
      <c r="O711" s="35" t="str">
        <f t="shared" si="5"/>
        <v/>
      </c>
      <c r="P711" s="35" t="str">
        <f t="shared" si="6"/>
        <v/>
      </c>
      <c r="Q711" s="35" t="str">
        <f t="shared" si="7"/>
        <v/>
      </c>
      <c r="R711" s="35" t="str">
        <f t="shared" si="8"/>
        <v/>
      </c>
      <c r="S711" s="35" t="str">
        <f t="shared" si="9"/>
        <v/>
      </c>
      <c r="T711" s="35" t="str">
        <f t="shared" si="10"/>
        <v/>
      </c>
      <c r="U711" s="35" t="str">
        <f t="shared" si="11"/>
        <v/>
      </c>
      <c r="V711" s="35" t="str">
        <f t="shared" si="12"/>
        <v/>
      </c>
      <c r="W711" s="77" t="str">
        <f t="shared" si="13"/>
        <v/>
      </c>
      <c r="X711" s="35" t="str">
        <f t="shared" si="14"/>
        <v/>
      </c>
      <c r="Y711" s="35" t="str">
        <f t="shared" si="15"/>
        <v/>
      </c>
      <c r="Z711" s="35" t="str">
        <f t="shared" si="16"/>
        <v/>
      </c>
      <c r="AA711" s="35" t="str">
        <f t="shared" si="17"/>
        <v/>
      </c>
      <c r="AB711" s="77">
        <f t="shared" si="29"/>
        <v>6336</v>
      </c>
      <c r="AC711" s="77">
        <f t="shared" si="30"/>
        <v>0</v>
      </c>
      <c r="AD711" s="77">
        <f t="shared" si="31"/>
        <v>0</v>
      </c>
      <c r="AE711" s="78" t="str">
        <f t="shared" si="18"/>
        <v/>
      </c>
      <c r="AF711" s="35" t="str">
        <f t="shared" si="19"/>
        <v/>
      </c>
      <c r="AG711" s="77" t="str">
        <f t="shared" si="20"/>
        <v/>
      </c>
      <c r="AH711" s="77" t="str">
        <f t="shared" si="21"/>
        <v/>
      </c>
      <c r="AI711" s="35">
        <f t="shared" si="22"/>
        <v>0</v>
      </c>
      <c r="AJ711" s="35">
        <f t="shared" si="23"/>
        <v>0</v>
      </c>
      <c r="AK711" s="35">
        <f t="shared" si="24"/>
        <v>0</v>
      </c>
      <c r="AL711" s="35">
        <f t="shared" si="25"/>
        <v>0</v>
      </c>
      <c r="AM711" s="35" t="n"/>
      <c r="AN711" s="44" t="str">
        <f t="shared" si="26"/>
        <v/>
      </c>
      <c r="AO711" s="44" t="str">
        <f t="shared" si="27"/>
        <v/>
      </c>
      <c r="AP711" s="35" t="str">
        <f>IF('DQE marché-cadre'!$D714="","",'DQE marché-cadre'!$D714)</f>
        <v/>
      </c>
      <c r="AQ711" s="35" t="str">
        <f>IF('DQE marché-cadre'!$E714="","",'DQE marché-cadre'!$E714)</f>
        <v/>
      </c>
      <c r="AR711" s="77" t="str">
        <f>DQE!$F714</f>
        <v/>
      </c>
      <c r="AS711" s="77" t="str">
        <f>BPDE!$G714</f>
        <v/>
      </c>
      <c r="AT711" s="35" t="str">
        <f t="shared" si="28"/>
        <v/>
      </c>
    </row>
    <row r="712">
      <c r="A712" s="35" t="str">
        <f>IF(BPU!$A715="","",BPU!$A715)</f>
        <v/>
      </c>
      <c r="B712" s="44" t="str">
        <f>IF(BPU!$B715="","",BPU!$B715)</f>
        <v/>
      </c>
      <c r="C712" s="35" t="str">
        <f>IF(BPU!$C715="","",BPU!$C715)</f>
        <v/>
      </c>
      <c r="D712" s="44" t="str">
        <f>IF(DQE!$D715="","",DQE!$D715)</f>
        <v/>
      </c>
      <c r="E712" s="37" t="str">
        <f>IF(BPU!$D715="","",BPU!$D715)</f>
        <v/>
      </c>
      <c r="F712" s="35" t="str">
        <f t="shared" si="0"/>
        <v/>
      </c>
      <c r="G712" s="44" t="str">
        <f t="shared" si="1"/>
        <v/>
      </c>
      <c r="H712" s="36" t="n"/>
      <c r="I712" s="23" t="n"/>
      <c r="J712" s="36" t="n"/>
      <c r="K712" s="36" t="n"/>
      <c r="L712" s="44" t="str">
        <f t="shared" si="2"/>
        <v/>
      </c>
      <c r="M712" s="35" t="str">
        <f t="shared" si="3"/>
        <v/>
      </c>
      <c r="N712" s="35" t="str">
        <f t="shared" si="4"/>
        <v/>
      </c>
      <c r="O712" s="35" t="str">
        <f t="shared" si="5"/>
        <v/>
      </c>
      <c r="P712" s="35" t="str">
        <f t="shared" si="6"/>
        <v/>
      </c>
      <c r="Q712" s="35" t="str">
        <f t="shared" si="7"/>
        <v/>
      </c>
      <c r="R712" s="35" t="str">
        <f t="shared" si="8"/>
        <v/>
      </c>
      <c r="S712" s="35" t="str">
        <f t="shared" si="9"/>
        <v/>
      </c>
      <c r="T712" s="35" t="str">
        <f t="shared" si="10"/>
        <v/>
      </c>
      <c r="U712" s="35" t="str">
        <f t="shared" si="11"/>
        <v/>
      </c>
      <c r="V712" s="35" t="str">
        <f t="shared" si="12"/>
        <v/>
      </c>
      <c r="W712" s="77" t="str">
        <f t="shared" si="13"/>
        <v/>
      </c>
      <c r="X712" s="35" t="str">
        <f t="shared" si="14"/>
        <v/>
      </c>
      <c r="Y712" s="35" t="str">
        <f t="shared" si="15"/>
        <v/>
      </c>
      <c r="Z712" s="35" t="str">
        <f t="shared" si="16"/>
        <v/>
      </c>
      <c r="AA712" s="35" t="str">
        <f t="shared" si="17"/>
        <v/>
      </c>
      <c r="AB712" s="77">
        <f t="shared" si="29"/>
        <v>6336</v>
      </c>
      <c r="AC712" s="77">
        <f t="shared" si="30"/>
        <v>0</v>
      </c>
      <c r="AD712" s="77">
        <f t="shared" si="31"/>
        <v>0</v>
      </c>
      <c r="AE712" s="78" t="str">
        <f t="shared" si="18"/>
        <v/>
      </c>
      <c r="AF712" s="35" t="str">
        <f t="shared" si="19"/>
        <v/>
      </c>
      <c r="AG712" s="77" t="str">
        <f t="shared" si="20"/>
        <v/>
      </c>
      <c r="AH712" s="77" t="str">
        <f t="shared" si="21"/>
        <v/>
      </c>
      <c r="AI712" s="35">
        <f t="shared" si="22"/>
        <v>0</v>
      </c>
      <c r="AJ712" s="35">
        <f t="shared" si="23"/>
        <v>0</v>
      </c>
      <c r="AK712" s="35">
        <f t="shared" si="24"/>
        <v>0</v>
      </c>
      <c r="AL712" s="35">
        <f t="shared" si="25"/>
        <v>0</v>
      </c>
      <c r="AM712" s="35" t="n"/>
      <c r="AN712" s="44" t="str">
        <f t="shared" si="26"/>
        <v/>
      </c>
      <c r="AO712" s="44" t="str">
        <f t="shared" si="27"/>
        <v/>
      </c>
      <c r="AP712" s="35" t="str">
        <f>IF('DQE marché-cadre'!$D715="","",'DQE marché-cadre'!$D715)</f>
        <v/>
      </c>
      <c r="AQ712" s="35" t="str">
        <f>IF('DQE marché-cadre'!$E715="","",'DQE marché-cadre'!$E715)</f>
        <v/>
      </c>
      <c r="AR712" s="77" t="str">
        <f>DQE!$F715</f>
        <v/>
      </c>
      <c r="AS712" s="77" t="str">
        <f>BPDE!$G715</f>
        <v/>
      </c>
      <c r="AT712" s="35" t="str">
        <f t="shared" si="28"/>
        <v/>
      </c>
    </row>
    <row r="713">
      <c r="A713" s="35" t="str">
        <f>IF(BPU!$A716="","",BPU!$A716)</f>
        <v/>
      </c>
      <c r="B713" s="44" t="str">
        <f>IF(BPU!$B716="","",BPU!$B716)</f>
        <v/>
      </c>
      <c r="C713" s="35" t="str">
        <f>IF(BPU!$C716="","",BPU!$C716)</f>
        <v/>
      </c>
      <c r="D713" s="44" t="str">
        <f>IF(DQE!$D716="","",DQE!$D716)</f>
        <v/>
      </c>
      <c r="E713" s="37" t="str">
        <f>IF(BPU!$D716="","",BPU!$D716)</f>
        <v/>
      </c>
      <c r="F713" s="35" t="str">
        <f t="shared" si="0"/>
        <v/>
      </c>
      <c r="G713" s="44" t="str">
        <f t="shared" si="1"/>
        <v/>
      </c>
      <c r="H713" s="36" t="n"/>
      <c r="I713" s="23" t="n"/>
      <c r="J713" s="36" t="n"/>
      <c r="K713" s="36" t="n"/>
      <c r="L713" s="44" t="str">
        <f t="shared" si="2"/>
        <v/>
      </c>
      <c r="M713" s="35" t="str">
        <f t="shared" si="3"/>
        <v/>
      </c>
      <c r="N713" s="35" t="str">
        <f t="shared" si="4"/>
        <v/>
      </c>
      <c r="O713" s="35" t="str">
        <f t="shared" si="5"/>
        <v/>
      </c>
      <c r="P713" s="35" t="str">
        <f t="shared" si="6"/>
        <v/>
      </c>
      <c r="Q713" s="35" t="str">
        <f t="shared" si="7"/>
        <v/>
      </c>
      <c r="R713" s="35" t="str">
        <f t="shared" si="8"/>
        <v/>
      </c>
      <c r="S713" s="35" t="str">
        <f t="shared" si="9"/>
        <v/>
      </c>
      <c r="T713" s="35" t="str">
        <f t="shared" si="10"/>
        <v/>
      </c>
      <c r="U713" s="35" t="str">
        <f t="shared" si="11"/>
        <v/>
      </c>
      <c r="V713" s="35" t="str">
        <f t="shared" si="12"/>
        <v/>
      </c>
      <c r="W713" s="77" t="str">
        <f t="shared" si="13"/>
        <v/>
      </c>
      <c r="X713" s="35" t="str">
        <f t="shared" si="14"/>
        <v/>
      </c>
      <c r="Y713" s="35" t="str">
        <f t="shared" si="15"/>
        <v/>
      </c>
      <c r="Z713" s="35" t="str">
        <f t="shared" si="16"/>
        <v/>
      </c>
      <c r="AA713" s="35" t="str">
        <f t="shared" si="17"/>
        <v/>
      </c>
      <c r="AB713" s="77">
        <f t="shared" si="29"/>
        <v>6336</v>
      </c>
      <c r="AC713" s="77">
        <f t="shared" si="30"/>
        <v>0</v>
      </c>
      <c r="AD713" s="77">
        <f t="shared" si="31"/>
        <v>0</v>
      </c>
      <c r="AE713" s="78" t="str">
        <f t="shared" si="18"/>
        <v/>
      </c>
      <c r="AF713" s="35" t="str">
        <f t="shared" si="19"/>
        <v/>
      </c>
      <c r="AG713" s="77" t="str">
        <f t="shared" si="20"/>
        <v/>
      </c>
      <c r="AH713" s="77" t="str">
        <f t="shared" si="21"/>
        <v/>
      </c>
      <c r="AI713" s="35">
        <f t="shared" si="22"/>
        <v>0</v>
      </c>
      <c r="AJ713" s="35">
        <f t="shared" si="23"/>
        <v>0</v>
      </c>
      <c r="AK713" s="35">
        <f t="shared" si="24"/>
        <v>0</v>
      </c>
      <c r="AL713" s="35">
        <f t="shared" si="25"/>
        <v>0</v>
      </c>
      <c r="AM713" s="35" t="n"/>
      <c r="AN713" s="44" t="str">
        <f t="shared" si="26"/>
        <v/>
      </c>
      <c r="AO713" s="44" t="str">
        <f t="shared" si="27"/>
        <v/>
      </c>
      <c r="AP713" s="35" t="str">
        <f>IF('DQE marché-cadre'!$D716="","",'DQE marché-cadre'!$D716)</f>
        <v/>
      </c>
      <c r="AQ713" s="35" t="str">
        <f>IF('DQE marché-cadre'!$E716="","",'DQE marché-cadre'!$E716)</f>
        <v/>
      </c>
      <c r="AR713" s="77" t="str">
        <f>DQE!$F716</f>
        <v/>
      </c>
      <c r="AS713" s="77" t="str">
        <f>BPDE!$G716</f>
        <v/>
      </c>
      <c r="AT713" s="35" t="str">
        <f t="shared" si="28"/>
        <v/>
      </c>
    </row>
    <row r="714">
      <c r="A714" s="35" t="str">
        <f>IF(BPU!$A717="","",BPU!$A717)</f>
        <v/>
      </c>
      <c r="B714" s="44" t="str">
        <f>IF(BPU!$B717="","",BPU!$B717)</f>
        <v/>
      </c>
      <c r="C714" s="35" t="str">
        <f>IF(BPU!$C717="","",BPU!$C717)</f>
        <v/>
      </c>
      <c r="D714" s="44" t="str">
        <f>IF(DQE!$D717="","",DQE!$D717)</f>
        <v/>
      </c>
      <c r="E714" s="37" t="str">
        <f>IF(BPU!$D717="","",BPU!$D717)</f>
        <v/>
      </c>
      <c r="F714" s="35" t="str">
        <f t="shared" si="0"/>
        <v/>
      </c>
      <c r="G714" s="44" t="str">
        <f t="shared" si="1"/>
        <v/>
      </c>
      <c r="H714" s="36" t="n"/>
      <c r="I714" s="23" t="n"/>
      <c r="J714" s="36" t="n"/>
      <c r="K714" s="36" t="n"/>
      <c r="L714" s="44" t="str">
        <f t="shared" si="2"/>
        <v/>
      </c>
      <c r="M714" s="35" t="str">
        <f t="shared" si="3"/>
        <v/>
      </c>
      <c r="N714" s="35" t="str">
        <f t="shared" si="4"/>
        <v/>
      </c>
      <c r="O714" s="35" t="str">
        <f t="shared" si="5"/>
        <v/>
      </c>
      <c r="P714" s="35" t="str">
        <f t="shared" si="6"/>
        <v/>
      </c>
      <c r="Q714" s="35" t="str">
        <f t="shared" si="7"/>
        <v/>
      </c>
      <c r="R714" s="35" t="str">
        <f t="shared" si="8"/>
        <v/>
      </c>
      <c r="S714" s="35" t="str">
        <f t="shared" si="9"/>
        <v/>
      </c>
      <c r="T714" s="35" t="str">
        <f t="shared" si="10"/>
        <v/>
      </c>
      <c r="U714" s="35" t="str">
        <f t="shared" si="11"/>
        <v/>
      </c>
      <c r="V714" s="35" t="str">
        <f t="shared" si="12"/>
        <v/>
      </c>
      <c r="W714" s="77" t="str">
        <f t="shared" si="13"/>
        <v/>
      </c>
      <c r="X714" s="35" t="str">
        <f t="shared" si="14"/>
        <v/>
      </c>
      <c r="Y714" s="35" t="str">
        <f t="shared" si="15"/>
        <v/>
      </c>
      <c r="Z714" s="35" t="str">
        <f t="shared" si="16"/>
        <v/>
      </c>
      <c r="AA714" s="35" t="str">
        <f t="shared" si="17"/>
        <v/>
      </c>
      <c r="AB714" s="77">
        <f t="shared" si="29"/>
        <v>6336</v>
      </c>
      <c r="AC714" s="77">
        <f t="shared" si="30"/>
        <v>0</v>
      </c>
      <c r="AD714" s="77">
        <f t="shared" si="31"/>
        <v>0</v>
      </c>
      <c r="AE714" s="78" t="str">
        <f t="shared" si="18"/>
        <v/>
      </c>
      <c r="AF714" s="35" t="str">
        <f t="shared" si="19"/>
        <v/>
      </c>
      <c r="AG714" s="77" t="str">
        <f t="shared" si="20"/>
        <v/>
      </c>
      <c r="AH714" s="77" t="str">
        <f t="shared" si="21"/>
        <v/>
      </c>
      <c r="AI714" s="35">
        <f t="shared" si="22"/>
        <v>0</v>
      </c>
      <c r="AJ714" s="35">
        <f t="shared" si="23"/>
        <v>0</v>
      </c>
      <c r="AK714" s="35">
        <f t="shared" si="24"/>
        <v>0</v>
      </c>
      <c r="AL714" s="35">
        <f t="shared" si="25"/>
        <v>0</v>
      </c>
      <c r="AM714" s="35" t="n"/>
      <c r="AN714" s="44" t="str">
        <f t="shared" si="26"/>
        <v/>
      </c>
      <c r="AO714" s="44" t="str">
        <f t="shared" si="27"/>
        <v/>
      </c>
      <c r="AP714" s="35" t="str">
        <f>IF('DQE marché-cadre'!$D717="","",'DQE marché-cadre'!$D717)</f>
        <v/>
      </c>
      <c r="AQ714" s="35" t="str">
        <f>IF('DQE marché-cadre'!$E717="","",'DQE marché-cadre'!$E717)</f>
        <v/>
      </c>
      <c r="AR714" s="77" t="str">
        <f>DQE!$F717</f>
        <v/>
      </c>
      <c r="AS714" s="77" t="str">
        <f>BPDE!$G717</f>
        <v/>
      </c>
      <c r="AT714" s="35" t="str">
        <f t="shared" si="28"/>
        <v/>
      </c>
    </row>
    <row r="715">
      <c r="A715" s="35" t="str">
        <f>IF(BPU!$A718="","",BPU!$A718)</f>
        <v/>
      </c>
      <c r="B715" s="44" t="str">
        <f>IF(BPU!$B718="","",BPU!$B718)</f>
        <v/>
      </c>
      <c r="C715" s="35" t="str">
        <f>IF(BPU!$C718="","",BPU!$C718)</f>
        <v/>
      </c>
      <c r="D715" s="44" t="str">
        <f>IF(DQE!$D718="","",DQE!$D718)</f>
        <v/>
      </c>
      <c r="E715" s="37" t="str">
        <f>IF(BPU!$D718="","",BPU!$D718)</f>
        <v/>
      </c>
      <c r="F715" s="35" t="str">
        <f t="shared" si="0"/>
        <v/>
      </c>
      <c r="G715" s="44" t="str">
        <f t="shared" si="1"/>
        <v/>
      </c>
      <c r="H715" s="36" t="n"/>
      <c r="I715" s="23" t="n"/>
      <c r="J715" s="36" t="n"/>
      <c r="K715" s="36" t="n"/>
      <c r="L715" s="44" t="str">
        <f t="shared" si="2"/>
        <v/>
      </c>
      <c r="M715" s="35" t="str">
        <f t="shared" si="3"/>
        <v/>
      </c>
      <c r="N715" s="35" t="str">
        <f t="shared" si="4"/>
        <v/>
      </c>
      <c r="O715" s="35" t="str">
        <f t="shared" si="5"/>
        <v/>
      </c>
      <c r="P715" s="35" t="str">
        <f t="shared" si="6"/>
        <v/>
      </c>
      <c r="Q715" s="35" t="str">
        <f t="shared" si="7"/>
        <v/>
      </c>
      <c r="R715" s="35" t="str">
        <f t="shared" si="8"/>
        <v/>
      </c>
      <c r="S715" s="35" t="str">
        <f t="shared" si="9"/>
        <v/>
      </c>
      <c r="T715" s="35" t="str">
        <f t="shared" si="10"/>
        <v/>
      </c>
      <c r="U715" s="35" t="str">
        <f t="shared" si="11"/>
        <v/>
      </c>
      <c r="V715" s="35" t="str">
        <f t="shared" si="12"/>
        <v/>
      </c>
      <c r="W715" s="77" t="str">
        <f t="shared" si="13"/>
        <v/>
      </c>
      <c r="X715" s="35" t="str">
        <f t="shared" si="14"/>
        <v/>
      </c>
      <c r="Y715" s="35" t="str">
        <f t="shared" si="15"/>
        <v/>
      </c>
      <c r="Z715" s="35" t="str">
        <f t="shared" si="16"/>
        <v/>
      </c>
      <c r="AA715" s="35" t="str">
        <f t="shared" si="17"/>
        <v/>
      </c>
      <c r="AB715" s="77">
        <f t="shared" si="29"/>
        <v>6336</v>
      </c>
      <c r="AC715" s="77">
        <f t="shared" si="30"/>
        <v>0</v>
      </c>
      <c r="AD715" s="77">
        <f t="shared" si="31"/>
        <v>0</v>
      </c>
      <c r="AE715" s="78" t="str">
        <f t="shared" si="18"/>
        <v/>
      </c>
      <c r="AF715" s="35" t="str">
        <f t="shared" si="19"/>
        <v/>
      </c>
      <c r="AG715" s="77" t="str">
        <f t="shared" si="20"/>
        <v/>
      </c>
      <c r="AH715" s="77" t="str">
        <f t="shared" si="21"/>
        <v/>
      </c>
      <c r="AI715" s="35">
        <f t="shared" si="22"/>
        <v>0</v>
      </c>
      <c r="AJ715" s="35">
        <f t="shared" si="23"/>
        <v>0</v>
      </c>
      <c r="AK715" s="35">
        <f t="shared" si="24"/>
        <v>0</v>
      </c>
      <c r="AL715" s="35">
        <f t="shared" si="25"/>
        <v>0</v>
      </c>
      <c r="AM715" s="35" t="n"/>
      <c r="AN715" s="44" t="str">
        <f t="shared" si="26"/>
        <v/>
      </c>
      <c r="AO715" s="44" t="str">
        <f t="shared" si="27"/>
        <v/>
      </c>
      <c r="AP715" s="35" t="str">
        <f>IF('DQE marché-cadre'!$D718="","",'DQE marché-cadre'!$D718)</f>
        <v/>
      </c>
      <c r="AQ715" s="35" t="str">
        <f>IF('DQE marché-cadre'!$E718="","",'DQE marché-cadre'!$E718)</f>
        <v/>
      </c>
      <c r="AR715" s="77" t="str">
        <f>DQE!$F718</f>
        <v/>
      </c>
      <c r="AS715" s="77" t="str">
        <f>BPDE!$G718</f>
        <v/>
      </c>
      <c r="AT715" s="35" t="str">
        <f t="shared" si="28"/>
        <v/>
      </c>
    </row>
    <row r="716">
      <c r="A716" s="35" t="str">
        <f>IF(BPU!$A719="","",BPU!$A719)</f>
        <v/>
      </c>
      <c r="B716" s="44" t="str">
        <f>IF(BPU!$B719="","",BPU!$B719)</f>
        <v/>
      </c>
      <c r="C716" s="35" t="str">
        <f>IF(BPU!$C719="","",BPU!$C719)</f>
        <v/>
      </c>
      <c r="D716" s="44" t="str">
        <f>IF(DQE!$D719="","",DQE!$D719)</f>
        <v/>
      </c>
      <c r="E716" s="37" t="str">
        <f>IF(BPU!$D719="","",BPU!$D719)</f>
        <v/>
      </c>
      <c r="F716" s="35" t="str">
        <f t="shared" si="0"/>
        <v/>
      </c>
      <c r="G716" s="44" t="str">
        <f t="shared" si="1"/>
        <v/>
      </c>
      <c r="H716" s="36" t="n"/>
      <c r="I716" s="23" t="n"/>
      <c r="J716" s="36" t="n"/>
      <c r="K716" s="36" t="n"/>
      <c r="L716" s="44" t="str">
        <f t="shared" si="2"/>
        <v/>
      </c>
      <c r="M716" s="35" t="str">
        <f t="shared" si="3"/>
        <v/>
      </c>
      <c r="N716" s="35" t="str">
        <f t="shared" si="4"/>
        <v/>
      </c>
      <c r="O716" s="35" t="str">
        <f t="shared" si="5"/>
        <v/>
      </c>
      <c r="P716" s="35" t="str">
        <f t="shared" si="6"/>
        <v/>
      </c>
      <c r="Q716" s="35" t="str">
        <f t="shared" si="7"/>
        <v/>
      </c>
      <c r="R716" s="35" t="str">
        <f t="shared" si="8"/>
        <v/>
      </c>
      <c r="S716" s="35" t="str">
        <f t="shared" si="9"/>
        <v/>
      </c>
      <c r="T716" s="35" t="str">
        <f t="shared" si="10"/>
        <v/>
      </c>
      <c r="U716" s="35" t="str">
        <f t="shared" si="11"/>
        <v/>
      </c>
      <c r="V716" s="35" t="str">
        <f t="shared" si="12"/>
        <v/>
      </c>
      <c r="W716" s="77" t="str">
        <f t="shared" si="13"/>
        <v/>
      </c>
      <c r="X716" s="35" t="str">
        <f t="shared" si="14"/>
        <v/>
      </c>
      <c r="Y716" s="35" t="str">
        <f t="shared" si="15"/>
        <v/>
      </c>
      <c r="Z716" s="35" t="str">
        <f t="shared" si="16"/>
        <v/>
      </c>
      <c r="AA716" s="35" t="str">
        <f t="shared" si="17"/>
        <v/>
      </c>
      <c r="AB716" s="77">
        <f t="shared" si="29"/>
        <v>6336</v>
      </c>
      <c r="AC716" s="77">
        <f t="shared" si="30"/>
        <v>0</v>
      </c>
      <c r="AD716" s="77">
        <f t="shared" si="31"/>
        <v>0</v>
      </c>
      <c r="AE716" s="78" t="str">
        <f t="shared" si="18"/>
        <v/>
      </c>
      <c r="AF716" s="35" t="str">
        <f t="shared" si="19"/>
        <v/>
      </c>
      <c r="AG716" s="77" t="str">
        <f t="shared" si="20"/>
        <v/>
      </c>
      <c r="AH716" s="77" t="str">
        <f t="shared" si="21"/>
        <v/>
      </c>
      <c r="AI716" s="35">
        <f t="shared" si="22"/>
        <v>0</v>
      </c>
      <c r="AJ716" s="35">
        <f t="shared" si="23"/>
        <v>0</v>
      </c>
      <c r="AK716" s="35">
        <f t="shared" si="24"/>
        <v>0</v>
      </c>
      <c r="AL716" s="35">
        <f t="shared" si="25"/>
        <v>0</v>
      </c>
      <c r="AM716" s="35" t="n"/>
      <c r="AN716" s="44" t="str">
        <f t="shared" si="26"/>
        <v/>
      </c>
      <c r="AO716" s="44" t="str">
        <f t="shared" si="27"/>
        <v/>
      </c>
      <c r="AP716" s="35" t="str">
        <f>IF('DQE marché-cadre'!$D719="","",'DQE marché-cadre'!$D719)</f>
        <v/>
      </c>
      <c r="AQ716" s="35" t="str">
        <f>IF('DQE marché-cadre'!$E719="","",'DQE marché-cadre'!$E719)</f>
        <v/>
      </c>
      <c r="AR716" s="77" t="str">
        <f>DQE!$F719</f>
        <v/>
      </c>
      <c r="AS716" s="77" t="str">
        <f>BPDE!$G719</f>
        <v/>
      </c>
      <c r="AT716" s="35" t="str">
        <f t="shared" si="28"/>
        <v/>
      </c>
    </row>
    <row r="717">
      <c r="A717" s="35" t="str">
        <f>IF(BPU!$A720="","",BPU!$A720)</f>
        <v/>
      </c>
      <c r="B717" s="44" t="str">
        <f>IF(BPU!$B720="","",BPU!$B720)</f>
        <v/>
      </c>
      <c r="C717" s="35" t="str">
        <f>IF(BPU!$C720="","",BPU!$C720)</f>
        <v/>
      </c>
      <c r="D717" s="44" t="str">
        <f>IF(DQE!$D720="","",DQE!$D720)</f>
        <v/>
      </c>
      <c r="E717" s="37" t="str">
        <f>IF(BPU!$D720="","",BPU!$D720)</f>
        <v/>
      </c>
      <c r="F717" s="35" t="str">
        <f t="shared" si="0"/>
        <v/>
      </c>
      <c r="G717" s="44" t="str">
        <f t="shared" si="1"/>
        <v/>
      </c>
      <c r="H717" s="36" t="n"/>
      <c r="I717" s="23" t="n"/>
      <c r="J717" s="36" t="n"/>
      <c r="K717" s="36" t="n"/>
      <c r="L717" s="44" t="str">
        <f t="shared" si="2"/>
        <v/>
      </c>
      <c r="M717" s="35" t="str">
        <f t="shared" si="3"/>
        <v/>
      </c>
      <c r="N717" s="35" t="str">
        <f t="shared" si="4"/>
        <v/>
      </c>
      <c r="O717" s="35" t="str">
        <f t="shared" si="5"/>
        <v/>
      </c>
      <c r="P717" s="35" t="str">
        <f t="shared" si="6"/>
        <v/>
      </c>
      <c r="Q717" s="35" t="str">
        <f t="shared" si="7"/>
        <v/>
      </c>
      <c r="R717" s="35" t="str">
        <f t="shared" si="8"/>
        <v/>
      </c>
      <c r="S717" s="35" t="str">
        <f t="shared" si="9"/>
        <v/>
      </c>
      <c r="T717" s="35" t="str">
        <f t="shared" si="10"/>
        <v/>
      </c>
      <c r="U717" s="35" t="str">
        <f t="shared" si="11"/>
        <v/>
      </c>
      <c r="V717" s="35" t="str">
        <f t="shared" si="12"/>
        <v/>
      </c>
      <c r="W717" s="77" t="str">
        <f t="shared" si="13"/>
        <v/>
      </c>
      <c r="X717" s="35" t="str">
        <f t="shared" si="14"/>
        <v/>
      </c>
      <c r="Y717" s="35" t="str">
        <f t="shared" si="15"/>
        <v/>
      </c>
      <c r="Z717" s="35" t="str">
        <f t="shared" si="16"/>
        <v/>
      </c>
      <c r="AA717" s="35" t="str">
        <f t="shared" si="17"/>
        <v/>
      </c>
      <c r="AB717" s="77">
        <f t="shared" si="29"/>
        <v>6336</v>
      </c>
      <c r="AC717" s="77">
        <f t="shared" si="30"/>
        <v>0</v>
      </c>
      <c r="AD717" s="77">
        <f t="shared" si="31"/>
        <v>0</v>
      </c>
      <c r="AE717" s="78" t="str">
        <f t="shared" si="18"/>
        <v/>
      </c>
      <c r="AF717" s="35" t="str">
        <f t="shared" si="19"/>
        <v/>
      </c>
      <c r="AG717" s="77" t="str">
        <f t="shared" si="20"/>
        <v/>
      </c>
      <c r="AH717" s="77" t="str">
        <f t="shared" si="21"/>
        <v/>
      </c>
      <c r="AI717" s="35">
        <f t="shared" si="22"/>
        <v>0</v>
      </c>
      <c r="AJ717" s="35">
        <f t="shared" si="23"/>
        <v>0</v>
      </c>
      <c r="AK717" s="35">
        <f t="shared" si="24"/>
        <v>0</v>
      </c>
      <c r="AL717" s="35">
        <f t="shared" si="25"/>
        <v>0</v>
      </c>
      <c r="AM717" s="35" t="n"/>
      <c r="AN717" s="44" t="str">
        <f t="shared" si="26"/>
        <v/>
      </c>
      <c r="AO717" s="44" t="str">
        <f t="shared" si="27"/>
        <v/>
      </c>
      <c r="AP717" s="35" t="str">
        <f>IF('DQE marché-cadre'!$D720="","",'DQE marché-cadre'!$D720)</f>
        <v/>
      </c>
      <c r="AQ717" s="35" t="str">
        <f>IF('DQE marché-cadre'!$E720="","",'DQE marché-cadre'!$E720)</f>
        <v/>
      </c>
      <c r="AR717" s="77" t="str">
        <f>DQE!$F720</f>
        <v/>
      </c>
      <c r="AS717" s="77" t="str">
        <f>BPDE!$G720</f>
        <v/>
      </c>
      <c r="AT717" s="35" t="str">
        <f t="shared" si="28"/>
        <v/>
      </c>
    </row>
    <row r="718">
      <c r="A718" s="35" t="str">
        <f>IF(BPU!$A721="","",BPU!$A721)</f>
        <v/>
      </c>
      <c r="B718" s="44" t="str">
        <f>IF(BPU!$B721="","",BPU!$B721)</f>
        <v/>
      </c>
      <c r="C718" s="35" t="str">
        <f>IF(BPU!$C721="","",BPU!$C721)</f>
        <v/>
      </c>
      <c r="D718" s="44" t="str">
        <f>IF(DQE!$D721="","",DQE!$D721)</f>
        <v/>
      </c>
      <c r="E718" s="37" t="str">
        <f>IF(BPU!$D721="","",BPU!$D721)</f>
        <v/>
      </c>
      <c r="F718" s="35" t="str">
        <f t="shared" si="0"/>
        <v/>
      </c>
      <c r="G718" s="44" t="str">
        <f t="shared" si="1"/>
        <v/>
      </c>
      <c r="H718" s="36" t="n"/>
      <c r="I718" s="23" t="n"/>
      <c r="J718" s="36" t="n"/>
      <c r="K718" s="36" t="n"/>
      <c r="L718" s="44" t="str">
        <f t="shared" si="2"/>
        <v/>
      </c>
      <c r="M718" s="35" t="str">
        <f t="shared" si="3"/>
        <v/>
      </c>
      <c r="N718" s="35" t="str">
        <f t="shared" si="4"/>
        <v/>
      </c>
      <c r="O718" s="35" t="str">
        <f t="shared" si="5"/>
        <v/>
      </c>
      <c r="P718" s="35" t="str">
        <f t="shared" si="6"/>
        <v/>
      </c>
      <c r="Q718" s="35" t="str">
        <f t="shared" si="7"/>
        <v/>
      </c>
      <c r="R718" s="35" t="str">
        <f t="shared" si="8"/>
        <v/>
      </c>
      <c r="S718" s="35" t="str">
        <f t="shared" si="9"/>
        <v/>
      </c>
      <c r="T718" s="35" t="str">
        <f t="shared" si="10"/>
        <v/>
      </c>
      <c r="U718" s="35" t="str">
        <f t="shared" si="11"/>
        <v/>
      </c>
      <c r="V718" s="35" t="str">
        <f t="shared" si="12"/>
        <v/>
      </c>
      <c r="W718" s="77" t="str">
        <f t="shared" si="13"/>
        <v/>
      </c>
      <c r="X718" s="35" t="str">
        <f t="shared" si="14"/>
        <v/>
      </c>
      <c r="Y718" s="35" t="str">
        <f t="shared" si="15"/>
        <v/>
      </c>
      <c r="Z718" s="35" t="str">
        <f t="shared" si="16"/>
        <v/>
      </c>
      <c r="AA718" s="35" t="str">
        <f t="shared" si="17"/>
        <v/>
      </c>
      <c r="AB718" s="77">
        <f t="shared" si="29"/>
        <v>6336</v>
      </c>
      <c r="AC718" s="77">
        <f t="shared" si="30"/>
        <v>0</v>
      </c>
      <c r="AD718" s="77">
        <f t="shared" si="31"/>
        <v>0</v>
      </c>
      <c r="AE718" s="78" t="str">
        <f t="shared" si="18"/>
        <v/>
      </c>
      <c r="AF718" s="35" t="str">
        <f t="shared" si="19"/>
        <v/>
      </c>
      <c r="AG718" s="77" t="str">
        <f t="shared" si="20"/>
        <v/>
      </c>
      <c r="AH718" s="77" t="str">
        <f t="shared" si="21"/>
        <v/>
      </c>
      <c r="AI718" s="35">
        <f t="shared" si="22"/>
        <v>0</v>
      </c>
      <c r="AJ718" s="35">
        <f t="shared" si="23"/>
        <v>0</v>
      </c>
      <c r="AK718" s="35">
        <f t="shared" si="24"/>
        <v>0</v>
      </c>
      <c r="AL718" s="35">
        <f t="shared" si="25"/>
        <v>0</v>
      </c>
      <c r="AM718" s="35" t="n"/>
      <c r="AN718" s="44" t="str">
        <f t="shared" si="26"/>
        <v/>
      </c>
      <c r="AO718" s="44" t="str">
        <f t="shared" si="27"/>
        <v/>
      </c>
      <c r="AP718" s="35" t="str">
        <f>IF('DQE marché-cadre'!$D721="","",'DQE marché-cadre'!$D721)</f>
        <v/>
      </c>
      <c r="AQ718" s="35" t="str">
        <f>IF('DQE marché-cadre'!$E721="","",'DQE marché-cadre'!$E721)</f>
        <v/>
      </c>
      <c r="AR718" s="77" t="str">
        <f>DQE!$F721</f>
        <v/>
      </c>
      <c r="AS718" s="77" t="str">
        <f>BPDE!$G721</f>
        <v/>
      </c>
      <c r="AT718" s="35" t="str">
        <f t="shared" si="28"/>
        <v/>
      </c>
    </row>
    <row r="719">
      <c r="A719" s="35" t="str">
        <f>IF(BPU!$A722="","",BPU!$A722)</f>
        <v/>
      </c>
      <c r="B719" s="44" t="str">
        <f>IF(BPU!$B722="","",BPU!$B722)</f>
        <v/>
      </c>
      <c r="C719" s="35" t="str">
        <f>IF(BPU!$C722="","",BPU!$C722)</f>
        <v/>
      </c>
      <c r="D719" s="44" t="str">
        <f>IF(DQE!$D722="","",DQE!$D722)</f>
        <v/>
      </c>
      <c r="E719" s="37" t="str">
        <f>IF(BPU!$D722="","",BPU!$D722)</f>
        <v/>
      </c>
      <c r="F719" s="35" t="str">
        <f t="shared" si="0"/>
        <v/>
      </c>
      <c r="G719" s="44" t="str">
        <f t="shared" si="1"/>
        <v/>
      </c>
      <c r="H719" s="36" t="n"/>
      <c r="I719" s="23" t="n"/>
      <c r="J719" s="36" t="n"/>
      <c r="K719" s="36" t="n"/>
      <c r="L719" s="44" t="str">
        <f t="shared" si="2"/>
        <v/>
      </c>
      <c r="M719" s="35" t="str">
        <f t="shared" si="3"/>
        <v/>
      </c>
      <c r="N719" s="35" t="str">
        <f t="shared" si="4"/>
        <v/>
      </c>
      <c r="O719" s="35" t="str">
        <f t="shared" si="5"/>
        <v/>
      </c>
      <c r="P719" s="35" t="str">
        <f t="shared" si="6"/>
        <v/>
      </c>
      <c r="Q719" s="35" t="str">
        <f t="shared" si="7"/>
        <v/>
      </c>
      <c r="R719" s="35" t="str">
        <f t="shared" si="8"/>
        <v/>
      </c>
      <c r="S719" s="35" t="str">
        <f t="shared" si="9"/>
        <v/>
      </c>
      <c r="T719" s="35" t="str">
        <f t="shared" si="10"/>
        <v/>
      </c>
      <c r="U719" s="35" t="str">
        <f t="shared" si="11"/>
        <v/>
      </c>
      <c r="V719" s="35" t="str">
        <f t="shared" si="12"/>
        <v/>
      </c>
      <c r="W719" s="77" t="str">
        <f t="shared" si="13"/>
        <v/>
      </c>
      <c r="X719" s="35" t="str">
        <f t="shared" si="14"/>
        <v/>
      </c>
      <c r="Y719" s="35" t="str">
        <f t="shared" si="15"/>
        <v/>
      </c>
      <c r="Z719" s="35" t="str">
        <f t="shared" si="16"/>
        <v/>
      </c>
      <c r="AA719" s="35" t="str">
        <f t="shared" si="17"/>
        <v/>
      </c>
      <c r="AB719" s="77">
        <f t="shared" si="29"/>
        <v>6336</v>
      </c>
      <c r="AC719" s="77">
        <f t="shared" si="30"/>
        <v>0</v>
      </c>
      <c r="AD719" s="77">
        <f t="shared" si="31"/>
        <v>0</v>
      </c>
      <c r="AE719" s="78" t="str">
        <f t="shared" si="18"/>
        <v/>
      </c>
      <c r="AF719" s="35" t="str">
        <f t="shared" si="19"/>
        <v/>
      </c>
      <c r="AG719" s="77" t="str">
        <f t="shared" si="20"/>
        <v/>
      </c>
      <c r="AH719" s="77" t="str">
        <f t="shared" si="21"/>
        <v/>
      </c>
      <c r="AI719" s="35">
        <f t="shared" si="22"/>
        <v>0</v>
      </c>
      <c r="AJ719" s="35">
        <f t="shared" si="23"/>
        <v>0</v>
      </c>
      <c r="AK719" s="35">
        <f t="shared" si="24"/>
        <v>0</v>
      </c>
      <c r="AL719" s="35">
        <f t="shared" si="25"/>
        <v>0</v>
      </c>
      <c r="AM719" s="35" t="n"/>
      <c r="AN719" s="44" t="str">
        <f t="shared" si="26"/>
        <v/>
      </c>
      <c r="AO719" s="44" t="str">
        <f t="shared" si="27"/>
        <v/>
      </c>
      <c r="AP719" s="35" t="str">
        <f>IF('DQE marché-cadre'!$D722="","",'DQE marché-cadre'!$D722)</f>
        <v/>
      </c>
      <c r="AQ719" s="35" t="str">
        <f>IF('DQE marché-cadre'!$E722="","",'DQE marché-cadre'!$E722)</f>
        <v/>
      </c>
      <c r="AR719" s="77" t="str">
        <f>DQE!$F722</f>
        <v/>
      </c>
      <c r="AS719" s="77" t="str">
        <f>BPDE!$G722</f>
        <v/>
      </c>
      <c r="AT719" s="35" t="str">
        <f t="shared" si="28"/>
        <v/>
      </c>
    </row>
    <row r="720">
      <c r="A720" s="35" t="str">
        <f>IF(BPU!$A723="","",BPU!$A723)</f>
        <v/>
      </c>
      <c r="B720" s="44" t="str">
        <f>IF(BPU!$B723="","",BPU!$B723)</f>
        <v/>
      </c>
      <c r="C720" s="35" t="str">
        <f>IF(BPU!$C723="","",BPU!$C723)</f>
        <v/>
      </c>
      <c r="D720" s="44" t="str">
        <f>IF(DQE!$D723="","",DQE!$D723)</f>
        <v/>
      </c>
      <c r="E720" s="37" t="str">
        <f>IF(BPU!$D723="","",BPU!$D723)</f>
        <v/>
      </c>
      <c r="F720" s="35" t="str">
        <f t="shared" si="0"/>
        <v/>
      </c>
      <c r="G720" s="44" t="str">
        <f t="shared" si="1"/>
        <v/>
      </c>
      <c r="H720" s="36" t="n"/>
      <c r="I720" s="23" t="n"/>
      <c r="J720" s="36" t="n"/>
      <c r="K720" s="36" t="n"/>
      <c r="L720" s="44" t="str">
        <f t="shared" si="2"/>
        <v/>
      </c>
      <c r="M720" s="35" t="str">
        <f t="shared" si="3"/>
        <v/>
      </c>
      <c r="N720" s="35" t="str">
        <f t="shared" si="4"/>
        <v/>
      </c>
      <c r="O720" s="35" t="str">
        <f t="shared" si="5"/>
        <v/>
      </c>
      <c r="P720" s="35" t="str">
        <f t="shared" si="6"/>
        <v/>
      </c>
      <c r="Q720" s="35" t="str">
        <f t="shared" si="7"/>
        <v/>
      </c>
      <c r="R720" s="35" t="str">
        <f t="shared" si="8"/>
        <v/>
      </c>
      <c r="S720" s="35" t="str">
        <f t="shared" si="9"/>
        <v/>
      </c>
      <c r="T720" s="35" t="str">
        <f t="shared" si="10"/>
        <v/>
      </c>
      <c r="U720" s="35" t="str">
        <f t="shared" si="11"/>
        <v/>
      </c>
      <c r="V720" s="35" t="str">
        <f t="shared" si="12"/>
        <v/>
      </c>
      <c r="W720" s="77" t="str">
        <f t="shared" si="13"/>
        <v/>
      </c>
      <c r="X720" s="35" t="str">
        <f t="shared" si="14"/>
        <v/>
      </c>
      <c r="Y720" s="35" t="str">
        <f t="shared" si="15"/>
        <v/>
      </c>
      <c r="Z720" s="35" t="str">
        <f t="shared" si="16"/>
        <v/>
      </c>
      <c r="AA720" s="35" t="str">
        <f t="shared" si="17"/>
        <v/>
      </c>
      <c r="AB720" s="77">
        <f t="shared" si="29"/>
        <v>6336</v>
      </c>
      <c r="AC720" s="77">
        <f t="shared" si="30"/>
        <v>0</v>
      </c>
      <c r="AD720" s="77">
        <f t="shared" si="31"/>
        <v>0</v>
      </c>
      <c r="AE720" s="78" t="str">
        <f t="shared" si="18"/>
        <v/>
      </c>
      <c r="AF720" s="35" t="str">
        <f t="shared" si="19"/>
        <v/>
      </c>
      <c r="AG720" s="77" t="str">
        <f t="shared" si="20"/>
        <v/>
      </c>
      <c r="AH720" s="77" t="str">
        <f t="shared" si="21"/>
        <v/>
      </c>
      <c r="AI720" s="35">
        <f t="shared" si="22"/>
        <v>0</v>
      </c>
      <c r="AJ720" s="35">
        <f t="shared" si="23"/>
        <v>0</v>
      </c>
      <c r="AK720" s="35">
        <f t="shared" si="24"/>
        <v>0</v>
      </c>
      <c r="AL720" s="35">
        <f t="shared" si="25"/>
        <v>0</v>
      </c>
      <c r="AM720" s="35" t="n"/>
      <c r="AN720" s="44" t="str">
        <f t="shared" si="26"/>
        <v/>
      </c>
      <c r="AO720" s="44" t="str">
        <f t="shared" si="27"/>
        <v/>
      </c>
      <c r="AP720" s="35" t="str">
        <f>IF('DQE marché-cadre'!$D723="","",'DQE marché-cadre'!$D723)</f>
        <v/>
      </c>
      <c r="AQ720" s="35" t="str">
        <f>IF('DQE marché-cadre'!$E723="","",'DQE marché-cadre'!$E723)</f>
        <v/>
      </c>
      <c r="AR720" s="77" t="str">
        <f>DQE!$F723</f>
        <v/>
      </c>
      <c r="AS720" s="77" t="str">
        <f>BPDE!$G723</f>
        <v/>
      </c>
      <c r="AT720" s="35" t="str">
        <f t="shared" si="28"/>
        <v/>
      </c>
    </row>
    <row r="721">
      <c r="A721" s="35" t="str">
        <f>IF(BPU!$A724="","",BPU!$A724)</f>
        <v/>
      </c>
      <c r="B721" s="44" t="str">
        <f>IF(BPU!$B724="","",BPU!$B724)</f>
        <v/>
      </c>
      <c r="C721" s="35" t="str">
        <f>IF(BPU!$C724="","",BPU!$C724)</f>
        <v/>
      </c>
      <c r="D721" s="44" t="str">
        <f>IF(DQE!$D724="","",DQE!$D724)</f>
        <v/>
      </c>
      <c r="E721" s="37" t="str">
        <f>IF(BPU!$D724="","",BPU!$D724)</f>
        <v/>
      </c>
      <c r="F721" s="35" t="str">
        <f t="shared" si="0"/>
        <v/>
      </c>
      <c r="G721" s="44" t="str">
        <f t="shared" si="1"/>
        <v/>
      </c>
      <c r="H721" s="36" t="n"/>
      <c r="I721" s="23" t="n"/>
      <c r="J721" s="36" t="n"/>
      <c r="K721" s="36" t="n"/>
      <c r="L721" s="44" t="str">
        <f t="shared" si="2"/>
        <v/>
      </c>
      <c r="M721" s="35" t="str">
        <f t="shared" si="3"/>
        <v/>
      </c>
      <c r="N721" s="35" t="str">
        <f t="shared" si="4"/>
        <v/>
      </c>
      <c r="O721" s="35" t="str">
        <f t="shared" si="5"/>
        <v/>
      </c>
      <c r="P721" s="35" t="str">
        <f t="shared" si="6"/>
        <v/>
      </c>
      <c r="Q721" s="35" t="str">
        <f t="shared" si="7"/>
        <v/>
      </c>
      <c r="R721" s="35" t="str">
        <f t="shared" si="8"/>
        <v/>
      </c>
      <c r="S721" s="35" t="str">
        <f t="shared" si="9"/>
        <v/>
      </c>
      <c r="T721" s="35" t="str">
        <f t="shared" si="10"/>
        <v/>
      </c>
      <c r="U721" s="35" t="str">
        <f t="shared" si="11"/>
        <v/>
      </c>
      <c r="V721" s="35" t="str">
        <f t="shared" si="12"/>
        <v/>
      </c>
      <c r="W721" s="77" t="str">
        <f t="shared" si="13"/>
        <v/>
      </c>
      <c r="X721" s="35" t="str">
        <f t="shared" si="14"/>
        <v/>
      </c>
      <c r="Y721" s="35" t="str">
        <f t="shared" si="15"/>
        <v/>
      </c>
      <c r="Z721" s="35" t="str">
        <f t="shared" si="16"/>
        <v/>
      </c>
      <c r="AA721" s="35" t="str">
        <f t="shared" si="17"/>
        <v/>
      </c>
      <c r="AB721" s="77">
        <f t="shared" si="29"/>
        <v>6336</v>
      </c>
      <c r="AC721" s="77">
        <f t="shared" si="30"/>
        <v>0</v>
      </c>
      <c r="AD721" s="77">
        <f t="shared" si="31"/>
        <v>0</v>
      </c>
      <c r="AE721" s="78" t="str">
        <f t="shared" si="18"/>
        <v/>
      </c>
      <c r="AF721" s="35" t="str">
        <f t="shared" si="19"/>
        <v/>
      </c>
      <c r="AG721" s="77" t="str">
        <f t="shared" si="20"/>
        <v/>
      </c>
      <c r="AH721" s="77" t="str">
        <f t="shared" si="21"/>
        <v/>
      </c>
      <c r="AI721" s="35">
        <f t="shared" si="22"/>
        <v>0</v>
      </c>
      <c r="AJ721" s="35">
        <f t="shared" si="23"/>
        <v>0</v>
      </c>
      <c r="AK721" s="35">
        <f t="shared" si="24"/>
        <v>0</v>
      </c>
      <c r="AL721" s="35">
        <f t="shared" si="25"/>
        <v>0</v>
      </c>
      <c r="AM721" s="35" t="n"/>
      <c r="AN721" s="44" t="str">
        <f t="shared" si="26"/>
        <v/>
      </c>
      <c r="AO721" s="44" t="str">
        <f t="shared" si="27"/>
        <v/>
      </c>
      <c r="AP721" s="35" t="str">
        <f>IF('DQE marché-cadre'!$D724="","",'DQE marché-cadre'!$D724)</f>
        <v/>
      </c>
      <c r="AQ721" s="35" t="str">
        <f>IF('DQE marché-cadre'!$E724="","",'DQE marché-cadre'!$E724)</f>
        <v/>
      </c>
      <c r="AR721" s="77" t="str">
        <f>DQE!$F724</f>
        <v/>
      </c>
      <c r="AS721" s="77" t="str">
        <f>BPDE!$G724</f>
        <v/>
      </c>
      <c r="AT721" s="35" t="str">
        <f t="shared" si="28"/>
        <v/>
      </c>
    </row>
    <row r="722">
      <c r="A722" s="35" t="str">
        <f>IF(BPU!$A725="","",BPU!$A725)</f>
        <v/>
      </c>
      <c r="B722" s="44" t="str">
        <f>IF(BPU!$B725="","",BPU!$B725)</f>
        <v/>
      </c>
      <c r="C722" s="35" t="str">
        <f>IF(BPU!$C725="","",BPU!$C725)</f>
        <v/>
      </c>
      <c r="D722" s="44" t="str">
        <f>IF(DQE!$D725="","",DQE!$D725)</f>
        <v/>
      </c>
      <c r="E722" s="37" t="str">
        <f>IF(BPU!$D725="","",BPU!$D725)</f>
        <v/>
      </c>
      <c r="F722" s="35" t="str">
        <f t="shared" si="0"/>
        <v/>
      </c>
      <c r="G722" s="44" t="str">
        <f t="shared" si="1"/>
        <v/>
      </c>
      <c r="H722" s="36" t="n"/>
      <c r="I722" s="23" t="n"/>
      <c r="J722" s="36" t="n"/>
      <c r="K722" s="36" t="n"/>
      <c r="L722" s="44" t="str">
        <f t="shared" si="2"/>
        <v/>
      </c>
      <c r="M722" s="35" t="str">
        <f t="shared" si="3"/>
        <v/>
      </c>
      <c r="N722" s="35" t="str">
        <f t="shared" si="4"/>
        <v/>
      </c>
      <c r="O722" s="35" t="str">
        <f t="shared" si="5"/>
        <v/>
      </c>
      <c r="P722" s="35" t="str">
        <f t="shared" si="6"/>
        <v/>
      </c>
      <c r="Q722" s="35" t="str">
        <f t="shared" si="7"/>
        <v/>
      </c>
      <c r="R722" s="35" t="str">
        <f t="shared" si="8"/>
        <v/>
      </c>
      <c r="S722" s="35" t="str">
        <f t="shared" si="9"/>
        <v/>
      </c>
      <c r="T722" s="35" t="str">
        <f t="shared" si="10"/>
        <v/>
      </c>
      <c r="U722" s="35" t="str">
        <f t="shared" si="11"/>
        <v/>
      </c>
      <c r="V722" s="35" t="str">
        <f t="shared" si="12"/>
        <v/>
      </c>
      <c r="W722" s="77" t="str">
        <f t="shared" si="13"/>
        <v/>
      </c>
      <c r="X722" s="35" t="str">
        <f t="shared" si="14"/>
        <v/>
      </c>
      <c r="Y722" s="35" t="str">
        <f t="shared" si="15"/>
        <v/>
      </c>
      <c r="Z722" s="35" t="str">
        <f t="shared" si="16"/>
        <v/>
      </c>
      <c r="AA722" s="35" t="str">
        <f t="shared" si="17"/>
        <v/>
      </c>
      <c r="AB722" s="77">
        <f t="shared" si="29"/>
        <v>6336</v>
      </c>
      <c r="AC722" s="77">
        <f t="shared" si="30"/>
        <v>0</v>
      </c>
      <c r="AD722" s="77">
        <f t="shared" si="31"/>
        <v>0</v>
      </c>
      <c r="AE722" s="78" t="str">
        <f t="shared" si="18"/>
        <v/>
      </c>
      <c r="AF722" s="35" t="str">
        <f t="shared" si="19"/>
        <v/>
      </c>
      <c r="AG722" s="77" t="str">
        <f t="shared" si="20"/>
        <v/>
      </c>
      <c r="AH722" s="77" t="str">
        <f t="shared" si="21"/>
        <v/>
      </c>
      <c r="AI722" s="35">
        <f t="shared" si="22"/>
        <v>0</v>
      </c>
      <c r="AJ722" s="35">
        <f t="shared" si="23"/>
        <v>0</v>
      </c>
      <c r="AK722" s="35">
        <f t="shared" si="24"/>
        <v>0</v>
      </c>
      <c r="AL722" s="35">
        <f t="shared" si="25"/>
        <v>0</v>
      </c>
      <c r="AM722" s="35" t="n"/>
      <c r="AN722" s="44" t="str">
        <f t="shared" si="26"/>
        <v/>
      </c>
      <c r="AO722" s="44" t="str">
        <f t="shared" si="27"/>
        <v/>
      </c>
      <c r="AP722" s="35" t="str">
        <f>IF('DQE marché-cadre'!$D725="","",'DQE marché-cadre'!$D725)</f>
        <v/>
      </c>
      <c r="AQ722" s="35" t="str">
        <f>IF('DQE marché-cadre'!$E725="","",'DQE marché-cadre'!$E725)</f>
        <v/>
      </c>
      <c r="AR722" s="77" t="str">
        <f>DQE!$F725</f>
        <v/>
      </c>
      <c r="AS722" s="77" t="str">
        <f>BPDE!$G725</f>
        <v/>
      </c>
      <c r="AT722" s="35" t="str">
        <f t="shared" si="28"/>
        <v/>
      </c>
    </row>
    <row r="723">
      <c r="A723" s="35" t="str">
        <f>IF(BPU!$A726="","",BPU!$A726)</f>
        <v/>
      </c>
      <c r="B723" s="44" t="str">
        <f>IF(BPU!$B726="","",BPU!$B726)</f>
        <v/>
      </c>
      <c r="C723" s="35" t="str">
        <f>IF(BPU!$C726="","",BPU!$C726)</f>
        <v/>
      </c>
      <c r="D723" s="44" t="str">
        <f>IF(DQE!$D726="","",DQE!$D726)</f>
        <v/>
      </c>
      <c r="E723" s="37" t="str">
        <f>IF(BPU!$D726="","",BPU!$D726)</f>
        <v/>
      </c>
      <c r="F723" s="35" t="str">
        <f t="shared" si="0"/>
        <v/>
      </c>
      <c r="G723" s="44" t="str">
        <f t="shared" si="1"/>
        <v/>
      </c>
      <c r="H723" s="36" t="n"/>
      <c r="I723" s="23" t="n"/>
      <c r="J723" s="36" t="n"/>
      <c r="K723" s="36" t="n"/>
      <c r="L723" s="44" t="str">
        <f t="shared" si="2"/>
        <v/>
      </c>
      <c r="M723" s="35" t="str">
        <f t="shared" si="3"/>
        <v/>
      </c>
      <c r="N723" s="35" t="str">
        <f t="shared" si="4"/>
        <v/>
      </c>
      <c r="O723" s="35" t="str">
        <f t="shared" si="5"/>
        <v/>
      </c>
      <c r="P723" s="35" t="str">
        <f t="shared" si="6"/>
        <v/>
      </c>
      <c r="Q723" s="35" t="str">
        <f t="shared" si="7"/>
        <v/>
      </c>
      <c r="R723" s="35" t="str">
        <f t="shared" si="8"/>
        <v/>
      </c>
      <c r="S723" s="35" t="str">
        <f t="shared" si="9"/>
        <v/>
      </c>
      <c r="T723" s="35" t="str">
        <f t="shared" si="10"/>
        <v/>
      </c>
      <c r="U723" s="35" t="str">
        <f t="shared" si="11"/>
        <v/>
      </c>
      <c r="V723" s="35" t="str">
        <f t="shared" si="12"/>
        <v/>
      </c>
      <c r="W723" s="77" t="str">
        <f t="shared" si="13"/>
        <v/>
      </c>
      <c r="X723" s="35" t="str">
        <f t="shared" si="14"/>
        <v/>
      </c>
      <c r="Y723" s="35" t="str">
        <f t="shared" si="15"/>
        <v/>
      </c>
      <c r="Z723" s="35" t="str">
        <f t="shared" si="16"/>
        <v/>
      </c>
      <c r="AA723" s="35" t="str">
        <f t="shared" si="17"/>
        <v/>
      </c>
      <c r="AB723" s="77">
        <f t="shared" si="29"/>
        <v>6336</v>
      </c>
      <c r="AC723" s="77">
        <f t="shared" si="30"/>
        <v>0</v>
      </c>
      <c r="AD723" s="77">
        <f t="shared" si="31"/>
        <v>0</v>
      </c>
      <c r="AE723" s="78" t="str">
        <f t="shared" si="18"/>
        <v/>
      </c>
      <c r="AF723" s="35" t="str">
        <f t="shared" si="19"/>
        <v/>
      </c>
      <c r="AG723" s="77" t="str">
        <f t="shared" si="20"/>
        <v/>
      </c>
      <c r="AH723" s="77" t="str">
        <f t="shared" si="21"/>
        <v/>
      </c>
      <c r="AI723" s="35">
        <f t="shared" si="22"/>
        <v>0</v>
      </c>
      <c r="AJ723" s="35">
        <f t="shared" si="23"/>
        <v>0</v>
      </c>
      <c r="AK723" s="35">
        <f t="shared" si="24"/>
        <v>0</v>
      </c>
      <c r="AL723" s="35">
        <f t="shared" si="25"/>
        <v>0</v>
      </c>
      <c r="AM723" s="35" t="n"/>
      <c r="AN723" s="44" t="str">
        <f t="shared" si="26"/>
        <v/>
      </c>
      <c r="AO723" s="44" t="str">
        <f t="shared" si="27"/>
        <v/>
      </c>
      <c r="AP723" s="35" t="str">
        <f>IF('DQE marché-cadre'!$D726="","",'DQE marché-cadre'!$D726)</f>
        <v/>
      </c>
      <c r="AQ723" s="35" t="str">
        <f>IF('DQE marché-cadre'!$E726="","",'DQE marché-cadre'!$E726)</f>
        <v/>
      </c>
      <c r="AR723" s="77" t="str">
        <f>DQE!$F726</f>
        <v/>
      </c>
      <c r="AS723" s="77" t="str">
        <f>BPDE!$G726</f>
        <v/>
      </c>
      <c r="AT723" s="35" t="str">
        <f t="shared" si="28"/>
        <v/>
      </c>
    </row>
    <row r="724">
      <c r="A724" s="35" t="str">
        <f>IF(BPU!$A727="","",BPU!$A727)</f>
        <v/>
      </c>
      <c r="B724" s="44" t="str">
        <f>IF(BPU!$B727="","",BPU!$B727)</f>
        <v/>
      </c>
      <c r="C724" s="35" t="str">
        <f>IF(BPU!$C727="","",BPU!$C727)</f>
        <v/>
      </c>
      <c r="D724" s="44" t="str">
        <f>IF(DQE!$D727="","",DQE!$D727)</f>
        <v/>
      </c>
      <c r="E724" s="37" t="str">
        <f>IF(BPU!$D727="","",BPU!$D727)</f>
        <v/>
      </c>
      <c r="F724" s="35" t="str">
        <f t="shared" si="0"/>
        <v/>
      </c>
      <c r="G724" s="44" t="str">
        <f t="shared" si="1"/>
        <v/>
      </c>
      <c r="H724" s="36" t="n"/>
      <c r="I724" s="23" t="n"/>
      <c r="J724" s="36" t="n"/>
      <c r="K724" s="36" t="n"/>
      <c r="L724" s="44" t="str">
        <f t="shared" si="2"/>
        <v/>
      </c>
      <c r="M724" s="35" t="str">
        <f t="shared" si="3"/>
        <v/>
      </c>
      <c r="N724" s="35" t="str">
        <f t="shared" si="4"/>
        <v/>
      </c>
      <c r="O724" s="35" t="str">
        <f t="shared" si="5"/>
        <v/>
      </c>
      <c r="P724" s="35" t="str">
        <f t="shared" si="6"/>
        <v/>
      </c>
      <c r="Q724" s="35" t="str">
        <f t="shared" si="7"/>
        <v/>
      </c>
      <c r="R724" s="35" t="str">
        <f t="shared" si="8"/>
        <v/>
      </c>
      <c r="S724" s="35" t="str">
        <f t="shared" si="9"/>
        <v/>
      </c>
      <c r="T724" s="35" t="str">
        <f t="shared" si="10"/>
        <v/>
      </c>
      <c r="U724" s="35" t="str">
        <f t="shared" si="11"/>
        <v/>
      </c>
      <c r="V724" s="35" t="str">
        <f t="shared" si="12"/>
        <v/>
      </c>
      <c r="W724" s="77" t="str">
        <f t="shared" si="13"/>
        <v/>
      </c>
      <c r="X724" s="35" t="str">
        <f t="shared" si="14"/>
        <v/>
      </c>
      <c r="Y724" s="35" t="str">
        <f t="shared" si="15"/>
        <v/>
      </c>
      <c r="Z724" s="35" t="str">
        <f t="shared" si="16"/>
        <v/>
      </c>
      <c r="AA724" s="35" t="str">
        <f t="shared" si="17"/>
        <v/>
      </c>
      <c r="AB724" s="77">
        <f t="shared" si="29"/>
        <v>6336</v>
      </c>
      <c r="AC724" s="77">
        <f t="shared" si="30"/>
        <v>0</v>
      </c>
      <c r="AD724" s="77">
        <f t="shared" si="31"/>
        <v>0</v>
      </c>
      <c r="AE724" s="78" t="str">
        <f t="shared" si="18"/>
        <v/>
      </c>
      <c r="AF724" s="35" t="str">
        <f t="shared" si="19"/>
        <v/>
      </c>
      <c r="AG724" s="77" t="str">
        <f t="shared" si="20"/>
        <v/>
      </c>
      <c r="AH724" s="77" t="str">
        <f t="shared" si="21"/>
        <v/>
      </c>
      <c r="AI724" s="35">
        <f t="shared" si="22"/>
        <v>0</v>
      </c>
      <c r="AJ724" s="35">
        <f t="shared" si="23"/>
        <v>0</v>
      </c>
      <c r="AK724" s="35">
        <f t="shared" si="24"/>
        <v>0</v>
      </c>
      <c r="AL724" s="35">
        <f t="shared" si="25"/>
        <v>0</v>
      </c>
      <c r="AM724" s="35" t="n"/>
      <c r="AN724" s="44" t="str">
        <f t="shared" si="26"/>
        <v/>
      </c>
      <c r="AO724" s="44" t="str">
        <f t="shared" si="27"/>
        <v/>
      </c>
      <c r="AP724" s="35" t="str">
        <f>IF('DQE marché-cadre'!$D727="","",'DQE marché-cadre'!$D727)</f>
        <v/>
      </c>
      <c r="AQ724" s="35" t="str">
        <f>IF('DQE marché-cadre'!$E727="","",'DQE marché-cadre'!$E727)</f>
        <v/>
      </c>
      <c r="AR724" s="77" t="str">
        <f>DQE!$F727</f>
        <v/>
      </c>
      <c r="AS724" s="77" t="str">
        <f>BPDE!$G727</f>
        <v/>
      </c>
      <c r="AT724" s="35" t="str">
        <f t="shared" si="28"/>
        <v/>
      </c>
    </row>
    <row r="725">
      <c r="A725" s="35" t="str">
        <f>IF(BPU!$A728="","",BPU!$A728)</f>
        <v/>
      </c>
      <c r="B725" s="44" t="str">
        <f>IF(BPU!$B728="","",BPU!$B728)</f>
        <v/>
      </c>
      <c r="C725" s="35" t="str">
        <f>IF(BPU!$C728="","",BPU!$C728)</f>
        <v/>
      </c>
      <c r="D725" s="44" t="str">
        <f>IF(DQE!$D728="","",DQE!$D728)</f>
        <v/>
      </c>
      <c r="E725" s="37" t="str">
        <f>IF(BPU!$D728="","",BPU!$D728)</f>
        <v/>
      </c>
      <c r="F725" s="35" t="str">
        <f t="shared" si="0"/>
        <v/>
      </c>
      <c r="G725" s="44" t="str">
        <f t="shared" si="1"/>
        <v/>
      </c>
      <c r="H725" s="36" t="n"/>
      <c r="I725" s="23" t="n"/>
      <c r="J725" s="36" t="n"/>
      <c r="K725" s="36" t="n"/>
      <c r="L725" s="44" t="str">
        <f t="shared" si="2"/>
        <v/>
      </c>
      <c r="M725" s="35" t="str">
        <f t="shared" si="3"/>
        <v/>
      </c>
      <c r="N725" s="35" t="str">
        <f t="shared" si="4"/>
        <v/>
      </c>
      <c r="O725" s="35" t="str">
        <f t="shared" si="5"/>
        <v/>
      </c>
      <c r="P725" s="35" t="str">
        <f t="shared" si="6"/>
        <v/>
      </c>
      <c r="Q725" s="35" t="str">
        <f t="shared" si="7"/>
        <v/>
      </c>
      <c r="R725" s="35" t="str">
        <f t="shared" si="8"/>
        <v/>
      </c>
      <c r="S725" s="35" t="str">
        <f t="shared" si="9"/>
        <v/>
      </c>
      <c r="T725" s="35" t="str">
        <f t="shared" si="10"/>
        <v/>
      </c>
      <c r="U725" s="35" t="str">
        <f t="shared" si="11"/>
        <v/>
      </c>
      <c r="V725" s="35" t="str">
        <f t="shared" si="12"/>
        <v/>
      </c>
      <c r="W725" s="77" t="str">
        <f t="shared" si="13"/>
        <v/>
      </c>
      <c r="X725" s="35" t="str">
        <f t="shared" si="14"/>
        <v/>
      </c>
      <c r="Y725" s="35" t="str">
        <f t="shared" si="15"/>
        <v/>
      </c>
      <c r="Z725" s="35" t="str">
        <f t="shared" si="16"/>
        <v/>
      </c>
      <c r="AA725" s="35" t="str">
        <f t="shared" si="17"/>
        <v/>
      </c>
      <c r="AB725" s="77">
        <f t="shared" si="29"/>
        <v>6336</v>
      </c>
      <c r="AC725" s="77">
        <f t="shared" si="30"/>
        <v>0</v>
      </c>
      <c r="AD725" s="77">
        <f t="shared" si="31"/>
        <v>0</v>
      </c>
      <c r="AE725" s="78" t="str">
        <f t="shared" si="18"/>
        <v/>
      </c>
      <c r="AF725" s="35" t="str">
        <f t="shared" si="19"/>
        <v/>
      </c>
      <c r="AG725" s="77" t="str">
        <f t="shared" si="20"/>
        <v/>
      </c>
      <c r="AH725" s="77" t="str">
        <f t="shared" si="21"/>
        <v/>
      </c>
      <c r="AI725" s="35">
        <f t="shared" si="22"/>
        <v>0</v>
      </c>
      <c r="AJ725" s="35">
        <f t="shared" si="23"/>
        <v>0</v>
      </c>
      <c r="AK725" s="35">
        <f t="shared" si="24"/>
        <v>0</v>
      </c>
      <c r="AL725" s="35">
        <f t="shared" si="25"/>
        <v>0</v>
      </c>
      <c r="AM725" s="35" t="n"/>
      <c r="AN725" s="44" t="str">
        <f t="shared" si="26"/>
        <v/>
      </c>
      <c r="AO725" s="44" t="str">
        <f t="shared" si="27"/>
        <v/>
      </c>
      <c r="AP725" s="35" t="str">
        <f>IF('DQE marché-cadre'!$D728="","",'DQE marché-cadre'!$D728)</f>
        <v/>
      </c>
      <c r="AQ725" s="35" t="str">
        <f>IF('DQE marché-cadre'!$E728="","",'DQE marché-cadre'!$E728)</f>
        <v/>
      </c>
      <c r="AR725" s="77" t="str">
        <f>DQE!$F728</f>
        <v/>
      </c>
      <c r="AS725" s="77" t="str">
        <f>BPDE!$G728</f>
        <v/>
      </c>
      <c r="AT725" s="35" t="str">
        <f t="shared" si="28"/>
        <v/>
      </c>
    </row>
    <row r="726">
      <c r="A726" s="35" t="str">
        <f>IF(BPU!$A729="","",BPU!$A729)</f>
        <v/>
      </c>
      <c r="B726" s="44" t="str">
        <f>IF(BPU!$B729="","",BPU!$B729)</f>
        <v/>
      </c>
      <c r="C726" s="35" t="str">
        <f>IF(BPU!$C729="","",BPU!$C729)</f>
        <v/>
      </c>
      <c r="D726" s="44" t="str">
        <f>IF(DQE!$D729="","",DQE!$D729)</f>
        <v/>
      </c>
      <c r="E726" s="37" t="str">
        <f>IF(BPU!$D729="","",BPU!$D729)</f>
        <v/>
      </c>
      <c r="F726" s="35" t="str">
        <f t="shared" si="0"/>
        <v/>
      </c>
      <c r="G726" s="44" t="str">
        <f t="shared" si="1"/>
        <v/>
      </c>
      <c r="H726" s="36" t="n"/>
      <c r="I726" s="23" t="n"/>
      <c r="J726" s="36" t="n"/>
      <c r="K726" s="36" t="n"/>
      <c r="L726" s="44" t="str">
        <f t="shared" si="2"/>
        <v/>
      </c>
      <c r="M726" s="35" t="str">
        <f t="shared" si="3"/>
        <v/>
      </c>
      <c r="N726" s="35" t="str">
        <f t="shared" si="4"/>
        <v/>
      </c>
      <c r="O726" s="35" t="str">
        <f t="shared" si="5"/>
        <v/>
      </c>
      <c r="P726" s="35" t="str">
        <f t="shared" si="6"/>
        <v/>
      </c>
      <c r="Q726" s="35" t="str">
        <f t="shared" si="7"/>
        <v/>
      </c>
      <c r="R726" s="35" t="str">
        <f t="shared" si="8"/>
        <v/>
      </c>
      <c r="S726" s="35" t="str">
        <f t="shared" si="9"/>
        <v/>
      </c>
      <c r="T726" s="35" t="str">
        <f t="shared" si="10"/>
        <v/>
      </c>
      <c r="U726" s="35" t="str">
        <f t="shared" si="11"/>
        <v/>
      </c>
      <c r="V726" s="35" t="str">
        <f t="shared" si="12"/>
        <v/>
      </c>
      <c r="W726" s="77" t="str">
        <f t="shared" si="13"/>
        <v/>
      </c>
      <c r="X726" s="35" t="str">
        <f t="shared" si="14"/>
        <v/>
      </c>
      <c r="Y726" s="35" t="str">
        <f t="shared" si="15"/>
        <v/>
      </c>
      <c r="Z726" s="35" t="str">
        <f t="shared" si="16"/>
        <v/>
      </c>
      <c r="AA726" s="35" t="str">
        <f t="shared" si="17"/>
        <v/>
      </c>
      <c r="AB726" s="77">
        <f t="shared" si="29"/>
        <v>6336</v>
      </c>
      <c r="AC726" s="77">
        <f t="shared" si="30"/>
        <v>0</v>
      </c>
      <c r="AD726" s="77">
        <f t="shared" si="31"/>
        <v>0</v>
      </c>
      <c r="AE726" s="78" t="str">
        <f t="shared" si="18"/>
        <v/>
      </c>
      <c r="AF726" s="35" t="str">
        <f t="shared" si="19"/>
        <v/>
      </c>
      <c r="AG726" s="77" t="str">
        <f t="shared" si="20"/>
        <v/>
      </c>
      <c r="AH726" s="77" t="str">
        <f t="shared" si="21"/>
        <v/>
      </c>
      <c r="AI726" s="35">
        <f t="shared" si="22"/>
        <v>0</v>
      </c>
      <c r="AJ726" s="35">
        <f t="shared" si="23"/>
        <v>0</v>
      </c>
      <c r="AK726" s="35">
        <f t="shared" si="24"/>
        <v>0</v>
      </c>
      <c r="AL726" s="35">
        <f t="shared" si="25"/>
        <v>0</v>
      </c>
      <c r="AM726" s="35" t="n"/>
      <c r="AN726" s="44" t="str">
        <f t="shared" si="26"/>
        <v/>
      </c>
      <c r="AO726" s="44" t="str">
        <f t="shared" si="27"/>
        <v/>
      </c>
      <c r="AP726" s="35" t="str">
        <f>IF('DQE marché-cadre'!$D729="","",'DQE marché-cadre'!$D729)</f>
        <v/>
      </c>
      <c r="AQ726" s="35" t="str">
        <f>IF('DQE marché-cadre'!$E729="","",'DQE marché-cadre'!$E729)</f>
        <v/>
      </c>
      <c r="AR726" s="77" t="str">
        <f>DQE!$F729</f>
        <v/>
      </c>
      <c r="AS726" s="77" t="str">
        <f>BPDE!$G729</f>
        <v/>
      </c>
      <c r="AT726" s="35" t="str">
        <f t="shared" si="28"/>
        <v/>
      </c>
    </row>
    <row r="727">
      <c r="A727" s="35" t="str">
        <f>IF(BPU!$A730="","",BPU!$A730)</f>
        <v/>
      </c>
      <c r="B727" s="44" t="str">
        <f>IF(BPU!$B730="","",BPU!$B730)</f>
        <v/>
      </c>
      <c r="C727" s="35" t="str">
        <f>IF(BPU!$C730="","",BPU!$C730)</f>
        <v/>
      </c>
      <c r="D727" s="44" t="str">
        <f>IF(DQE!$D730="","",DQE!$D730)</f>
        <v/>
      </c>
      <c r="E727" s="37" t="str">
        <f>IF(BPU!$D730="","",BPU!$D730)</f>
        <v/>
      </c>
      <c r="F727" s="35" t="str">
        <f t="shared" si="0"/>
        <v/>
      </c>
      <c r="G727" s="44" t="str">
        <f t="shared" si="1"/>
        <v/>
      </c>
      <c r="H727" s="36" t="n"/>
      <c r="I727" s="23" t="n"/>
      <c r="J727" s="36" t="n"/>
      <c r="K727" s="36" t="n"/>
      <c r="L727" s="44" t="str">
        <f t="shared" si="2"/>
        <v/>
      </c>
      <c r="M727" s="35" t="str">
        <f t="shared" si="3"/>
        <v/>
      </c>
      <c r="N727" s="35" t="str">
        <f t="shared" si="4"/>
        <v/>
      </c>
      <c r="O727" s="35" t="str">
        <f t="shared" si="5"/>
        <v/>
      </c>
      <c r="P727" s="35" t="str">
        <f t="shared" si="6"/>
        <v/>
      </c>
      <c r="Q727" s="35" t="str">
        <f t="shared" si="7"/>
        <v/>
      </c>
      <c r="R727" s="35" t="str">
        <f t="shared" si="8"/>
        <v/>
      </c>
      <c r="S727" s="35" t="str">
        <f t="shared" si="9"/>
        <v/>
      </c>
      <c r="T727" s="35" t="str">
        <f t="shared" si="10"/>
        <v/>
      </c>
      <c r="U727" s="35" t="str">
        <f t="shared" si="11"/>
        <v/>
      </c>
      <c r="V727" s="35" t="str">
        <f t="shared" si="12"/>
        <v/>
      </c>
      <c r="W727" s="77" t="str">
        <f t="shared" si="13"/>
        <v/>
      </c>
      <c r="X727" s="35" t="str">
        <f t="shared" si="14"/>
        <v/>
      </c>
      <c r="Y727" s="35" t="str">
        <f t="shared" si="15"/>
        <v/>
      </c>
      <c r="Z727" s="35" t="str">
        <f t="shared" si="16"/>
        <v/>
      </c>
      <c r="AA727" s="35" t="str">
        <f t="shared" si="17"/>
        <v/>
      </c>
      <c r="AB727" s="77">
        <f t="shared" si="29"/>
        <v>6336</v>
      </c>
      <c r="AC727" s="77">
        <f t="shared" si="30"/>
        <v>0</v>
      </c>
      <c r="AD727" s="77">
        <f t="shared" si="31"/>
        <v>0</v>
      </c>
      <c r="AE727" s="78" t="str">
        <f t="shared" si="18"/>
        <v/>
      </c>
      <c r="AF727" s="35" t="str">
        <f t="shared" si="19"/>
        <v/>
      </c>
      <c r="AG727" s="77" t="str">
        <f t="shared" si="20"/>
        <v/>
      </c>
      <c r="AH727" s="77" t="str">
        <f t="shared" si="21"/>
        <v/>
      </c>
      <c r="AI727" s="35">
        <f t="shared" si="22"/>
        <v>0</v>
      </c>
      <c r="AJ727" s="35">
        <f t="shared" si="23"/>
        <v>0</v>
      </c>
      <c r="AK727" s="35">
        <f t="shared" si="24"/>
        <v>0</v>
      </c>
      <c r="AL727" s="35">
        <f t="shared" si="25"/>
        <v>0</v>
      </c>
      <c r="AM727" s="35" t="n"/>
      <c r="AN727" s="44" t="str">
        <f t="shared" si="26"/>
        <v/>
      </c>
      <c r="AO727" s="44" t="str">
        <f t="shared" si="27"/>
        <v/>
      </c>
      <c r="AP727" s="35" t="str">
        <f>IF('DQE marché-cadre'!$D730="","",'DQE marché-cadre'!$D730)</f>
        <v/>
      </c>
      <c r="AQ727" s="35" t="str">
        <f>IF('DQE marché-cadre'!$E730="","",'DQE marché-cadre'!$E730)</f>
        <v/>
      </c>
      <c r="AR727" s="77" t="str">
        <f>DQE!$F730</f>
        <v/>
      </c>
      <c r="AS727" s="77" t="str">
        <f>BPDE!$G730</f>
        <v/>
      </c>
      <c r="AT727" s="35" t="str">
        <f t="shared" si="28"/>
        <v/>
      </c>
    </row>
    <row r="728">
      <c r="A728" s="35" t="str">
        <f>IF(BPU!$A731="","",BPU!$A731)</f>
        <v/>
      </c>
      <c r="B728" s="44" t="str">
        <f>IF(BPU!$B731="","",BPU!$B731)</f>
        <v/>
      </c>
      <c r="C728" s="35" t="str">
        <f>IF(BPU!$C731="","",BPU!$C731)</f>
        <v/>
      </c>
      <c r="D728" s="44" t="str">
        <f>IF(DQE!$D731="","",DQE!$D731)</f>
        <v/>
      </c>
      <c r="E728" s="37" t="str">
        <f>IF(BPU!$D731="","",BPU!$D731)</f>
        <v/>
      </c>
      <c r="F728" s="35" t="str">
        <f t="shared" si="0"/>
        <v/>
      </c>
      <c r="G728" s="44" t="str">
        <f t="shared" si="1"/>
        <v/>
      </c>
      <c r="H728" s="36" t="n"/>
      <c r="I728" s="23" t="n"/>
      <c r="J728" s="36" t="n"/>
      <c r="K728" s="36" t="n"/>
      <c r="L728" s="44" t="str">
        <f t="shared" si="2"/>
        <v/>
      </c>
      <c r="M728" s="35" t="str">
        <f t="shared" si="3"/>
        <v/>
      </c>
      <c r="N728" s="35" t="str">
        <f t="shared" si="4"/>
        <v/>
      </c>
      <c r="O728" s="35" t="str">
        <f t="shared" si="5"/>
        <v/>
      </c>
      <c r="P728" s="35" t="str">
        <f t="shared" si="6"/>
        <v/>
      </c>
      <c r="Q728" s="35" t="str">
        <f t="shared" si="7"/>
        <v/>
      </c>
      <c r="R728" s="35" t="str">
        <f t="shared" si="8"/>
        <v/>
      </c>
      <c r="S728" s="35" t="str">
        <f t="shared" si="9"/>
        <v/>
      </c>
      <c r="T728" s="35" t="str">
        <f t="shared" si="10"/>
        <v/>
      </c>
      <c r="U728" s="35" t="str">
        <f t="shared" si="11"/>
        <v/>
      </c>
      <c r="V728" s="35" t="str">
        <f t="shared" si="12"/>
        <v/>
      </c>
      <c r="W728" s="77" t="str">
        <f t="shared" si="13"/>
        <v/>
      </c>
      <c r="X728" s="35" t="str">
        <f t="shared" si="14"/>
        <v/>
      </c>
      <c r="Y728" s="35" t="str">
        <f t="shared" si="15"/>
        <v/>
      </c>
      <c r="Z728" s="35" t="str">
        <f t="shared" si="16"/>
        <v/>
      </c>
      <c r="AA728" s="35" t="str">
        <f t="shared" si="17"/>
        <v/>
      </c>
      <c r="AB728" s="77">
        <f t="shared" si="29"/>
        <v>6336</v>
      </c>
      <c r="AC728" s="77">
        <f t="shared" si="30"/>
        <v>0</v>
      </c>
      <c r="AD728" s="77">
        <f t="shared" si="31"/>
        <v>0</v>
      </c>
      <c r="AE728" s="78" t="str">
        <f t="shared" si="18"/>
        <v/>
      </c>
      <c r="AF728" s="35" t="str">
        <f t="shared" si="19"/>
        <v/>
      </c>
      <c r="AG728" s="77" t="str">
        <f t="shared" si="20"/>
        <v/>
      </c>
      <c r="AH728" s="77" t="str">
        <f t="shared" si="21"/>
        <v/>
      </c>
      <c r="AI728" s="35">
        <f t="shared" si="22"/>
        <v>0</v>
      </c>
      <c r="AJ728" s="35">
        <f t="shared" si="23"/>
        <v>0</v>
      </c>
      <c r="AK728" s="35">
        <f t="shared" si="24"/>
        <v>0</v>
      </c>
      <c r="AL728" s="35">
        <f t="shared" si="25"/>
        <v>0</v>
      </c>
      <c r="AM728" s="35" t="n"/>
      <c r="AN728" s="44" t="str">
        <f t="shared" si="26"/>
        <v/>
      </c>
      <c r="AO728" s="44" t="str">
        <f t="shared" si="27"/>
        <v/>
      </c>
      <c r="AP728" s="35" t="str">
        <f>IF('DQE marché-cadre'!$D731="","",'DQE marché-cadre'!$D731)</f>
        <v/>
      </c>
      <c r="AQ728" s="35" t="str">
        <f>IF('DQE marché-cadre'!$E731="","",'DQE marché-cadre'!$E731)</f>
        <v/>
      </c>
      <c r="AR728" s="77" t="str">
        <f>DQE!$F731</f>
        <v/>
      </c>
      <c r="AS728" s="77" t="str">
        <f>BPDE!$G731</f>
        <v/>
      </c>
      <c r="AT728" s="35" t="str">
        <f t="shared" si="28"/>
        <v/>
      </c>
    </row>
    <row r="729">
      <c r="A729" s="35" t="str">
        <f>IF(BPU!$A732="","",BPU!$A732)</f>
        <v/>
      </c>
      <c r="B729" s="44" t="str">
        <f>IF(BPU!$B732="","",BPU!$B732)</f>
        <v/>
      </c>
      <c r="C729" s="35" t="str">
        <f>IF(BPU!$C732="","",BPU!$C732)</f>
        <v/>
      </c>
      <c r="D729" s="44" t="str">
        <f>IF(DQE!$D732="","",DQE!$D732)</f>
        <v/>
      </c>
      <c r="E729" s="37" t="str">
        <f>IF(BPU!$D732="","",BPU!$D732)</f>
        <v/>
      </c>
      <c r="F729" s="35" t="str">
        <f t="shared" si="0"/>
        <v/>
      </c>
      <c r="G729" s="44" t="str">
        <f t="shared" si="1"/>
        <v/>
      </c>
      <c r="H729" s="36" t="n"/>
      <c r="I729" s="23" t="n"/>
      <c r="J729" s="36" t="n"/>
      <c r="K729" s="36" t="n"/>
      <c r="L729" s="44" t="str">
        <f t="shared" si="2"/>
        <v/>
      </c>
      <c r="M729" s="35" t="str">
        <f t="shared" si="3"/>
        <v/>
      </c>
      <c r="N729" s="35" t="str">
        <f t="shared" si="4"/>
        <v/>
      </c>
      <c r="O729" s="35" t="str">
        <f t="shared" si="5"/>
        <v/>
      </c>
      <c r="P729" s="35" t="str">
        <f t="shared" si="6"/>
        <v/>
      </c>
      <c r="Q729" s="35" t="str">
        <f t="shared" si="7"/>
        <v/>
      </c>
      <c r="R729" s="35" t="str">
        <f t="shared" si="8"/>
        <v/>
      </c>
      <c r="S729" s="35" t="str">
        <f t="shared" si="9"/>
        <v/>
      </c>
      <c r="T729" s="35" t="str">
        <f t="shared" si="10"/>
        <v/>
      </c>
      <c r="U729" s="35" t="str">
        <f t="shared" si="11"/>
        <v/>
      </c>
      <c r="V729" s="35" t="str">
        <f t="shared" si="12"/>
        <v/>
      </c>
      <c r="W729" s="77" t="str">
        <f t="shared" si="13"/>
        <v/>
      </c>
      <c r="X729" s="35" t="str">
        <f t="shared" si="14"/>
        <v/>
      </c>
      <c r="Y729" s="35" t="str">
        <f t="shared" si="15"/>
        <v/>
      </c>
      <c r="Z729" s="35" t="str">
        <f t="shared" si="16"/>
        <v/>
      </c>
      <c r="AA729" s="35" t="str">
        <f t="shared" si="17"/>
        <v/>
      </c>
      <c r="AB729" s="77">
        <f t="shared" si="29"/>
        <v>6336</v>
      </c>
      <c r="AC729" s="77">
        <f t="shared" si="30"/>
        <v>0</v>
      </c>
      <c r="AD729" s="77">
        <f t="shared" si="31"/>
        <v>0</v>
      </c>
      <c r="AE729" s="78" t="str">
        <f t="shared" si="18"/>
        <v/>
      </c>
      <c r="AF729" s="35" t="str">
        <f t="shared" si="19"/>
        <v/>
      </c>
      <c r="AG729" s="77" t="str">
        <f t="shared" si="20"/>
        <v/>
      </c>
      <c r="AH729" s="77" t="str">
        <f t="shared" si="21"/>
        <v/>
      </c>
      <c r="AI729" s="35">
        <f t="shared" si="22"/>
        <v>0</v>
      </c>
      <c r="AJ729" s="35">
        <f t="shared" si="23"/>
        <v>0</v>
      </c>
      <c r="AK729" s="35">
        <f t="shared" si="24"/>
        <v>0</v>
      </c>
      <c r="AL729" s="35">
        <f t="shared" si="25"/>
        <v>0</v>
      </c>
      <c r="AM729" s="35" t="n"/>
      <c r="AN729" s="44" t="str">
        <f t="shared" si="26"/>
        <v/>
      </c>
      <c r="AO729" s="44" t="str">
        <f t="shared" si="27"/>
        <v/>
      </c>
      <c r="AP729" s="35" t="str">
        <f>IF('DQE marché-cadre'!$D732="","",'DQE marché-cadre'!$D732)</f>
        <v/>
      </c>
      <c r="AQ729" s="35" t="str">
        <f>IF('DQE marché-cadre'!$E732="","",'DQE marché-cadre'!$E732)</f>
        <v/>
      </c>
      <c r="AR729" s="77" t="str">
        <f>DQE!$F732</f>
        <v/>
      </c>
      <c r="AS729" s="77" t="str">
        <f>BPDE!$G732</f>
        <v/>
      </c>
      <c r="AT729" s="35" t="str">
        <f t="shared" si="28"/>
        <v/>
      </c>
    </row>
    <row r="730">
      <c r="A730" s="35" t="str">
        <f>IF(BPU!$A733="","",BPU!$A733)</f>
        <v/>
      </c>
      <c r="B730" s="44" t="str">
        <f>IF(BPU!$B733="","",BPU!$B733)</f>
        <v/>
      </c>
      <c r="C730" s="35" t="str">
        <f>IF(BPU!$C733="","",BPU!$C733)</f>
        <v/>
      </c>
      <c r="D730" s="44" t="str">
        <f>IF(DQE!$D733="","",DQE!$D733)</f>
        <v/>
      </c>
      <c r="E730" s="37" t="str">
        <f>IF(BPU!$D733="","",BPU!$D733)</f>
        <v/>
      </c>
      <c r="F730" s="35" t="str">
        <f t="shared" si="0"/>
        <v/>
      </c>
      <c r="G730" s="44" t="str">
        <f t="shared" si="1"/>
        <v/>
      </c>
      <c r="H730" s="36" t="n"/>
      <c r="I730" s="23" t="n"/>
      <c r="J730" s="36" t="n"/>
      <c r="K730" s="36" t="n"/>
      <c r="L730" s="44" t="str">
        <f t="shared" si="2"/>
        <v/>
      </c>
      <c r="M730" s="35" t="str">
        <f t="shared" si="3"/>
        <v/>
      </c>
      <c r="N730" s="35" t="str">
        <f t="shared" si="4"/>
        <v/>
      </c>
      <c r="O730" s="35" t="str">
        <f t="shared" si="5"/>
        <v/>
      </c>
      <c r="P730" s="35" t="str">
        <f t="shared" si="6"/>
        <v/>
      </c>
      <c r="Q730" s="35" t="str">
        <f t="shared" si="7"/>
        <v/>
      </c>
      <c r="R730" s="35" t="str">
        <f t="shared" si="8"/>
        <v/>
      </c>
      <c r="S730" s="35" t="str">
        <f t="shared" si="9"/>
        <v/>
      </c>
      <c r="T730" s="35" t="str">
        <f t="shared" si="10"/>
        <v/>
      </c>
      <c r="U730" s="35" t="str">
        <f t="shared" si="11"/>
        <v/>
      </c>
      <c r="V730" s="35" t="str">
        <f t="shared" si="12"/>
        <v/>
      </c>
      <c r="W730" s="77" t="str">
        <f t="shared" si="13"/>
        <v/>
      </c>
      <c r="X730" s="35" t="str">
        <f t="shared" si="14"/>
        <v/>
      </c>
      <c r="Y730" s="35" t="str">
        <f t="shared" si="15"/>
        <v/>
      </c>
      <c r="Z730" s="35" t="str">
        <f t="shared" si="16"/>
        <v/>
      </c>
      <c r="AA730" s="35" t="str">
        <f t="shared" si="17"/>
        <v/>
      </c>
      <c r="AB730" s="77">
        <f t="shared" si="29"/>
        <v>6336</v>
      </c>
      <c r="AC730" s="77">
        <f t="shared" si="30"/>
        <v>0</v>
      </c>
      <c r="AD730" s="77">
        <f t="shared" si="31"/>
        <v>0</v>
      </c>
      <c r="AE730" s="78" t="str">
        <f t="shared" si="18"/>
        <v/>
      </c>
      <c r="AF730" s="35" t="str">
        <f t="shared" si="19"/>
        <v/>
      </c>
      <c r="AG730" s="77" t="str">
        <f t="shared" si="20"/>
        <v/>
      </c>
      <c r="AH730" s="77" t="str">
        <f t="shared" si="21"/>
        <v/>
      </c>
      <c r="AI730" s="35">
        <f t="shared" si="22"/>
        <v>0</v>
      </c>
      <c r="AJ730" s="35">
        <f t="shared" si="23"/>
        <v>0</v>
      </c>
      <c r="AK730" s="35">
        <f t="shared" si="24"/>
        <v>0</v>
      </c>
      <c r="AL730" s="35">
        <f t="shared" si="25"/>
        <v>0</v>
      </c>
      <c r="AM730" s="35" t="n"/>
      <c r="AN730" s="44" t="str">
        <f t="shared" si="26"/>
        <v/>
      </c>
      <c r="AO730" s="44" t="str">
        <f t="shared" si="27"/>
        <v/>
      </c>
      <c r="AP730" s="35" t="str">
        <f>IF('DQE marché-cadre'!$D733="","",'DQE marché-cadre'!$D733)</f>
        <v/>
      </c>
      <c r="AQ730" s="35" t="str">
        <f>IF('DQE marché-cadre'!$E733="","",'DQE marché-cadre'!$E733)</f>
        <v/>
      </c>
      <c r="AR730" s="77" t="str">
        <f>DQE!$F733</f>
        <v/>
      </c>
      <c r="AS730" s="77" t="str">
        <f>BPDE!$G733</f>
        <v/>
      </c>
      <c r="AT730" s="35" t="str">
        <f t="shared" si="28"/>
        <v/>
      </c>
    </row>
    <row r="731">
      <c r="A731" s="35" t="str">
        <f>IF(BPU!$A734="","",BPU!$A734)</f>
        <v/>
      </c>
      <c r="B731" s="44" t="str">
        <f>IF(BPU!$B734="","",BPU!$B734)</f>
        <v/>
      </c>
      <c r="C731" s="35" t="str">
        <f>IF(BPU!$C734="","",BPU!$C734)</f>
        <v/>
      </c>
      <c r="D731" s="44" t="str">
        <f>IF(DQE!$D734="","",DQE!$D734)</f>
        <v/>
      </c>
      <c r="E731" s="37" t="str">
        <f>IF(BPU!$D734="","",BPU!$D734)</f>
        <v/>
      </c>
      <c r="F731" s="35" t="str">
        <f t="shared" si="0"/>
        <v/>
      </c>
      <c r="G731" s="44" t="str">
        <f t="shared" si="1"/>
        <v/>
      </c>
      <c r="H731" s="36" t="n"/>
      <c r="I731" s="23" t="n"/>
      <c r="J731" s="36" t="n"/>
      <c r="K731" s="36" t="n"/>
      <c r="L731" s="44" t="str">
        <f t="shared" si="2"/>
        <v/>
      </c>
      <c r="M731" s="35" t="str">
        <f t="shared" si="3"/>
        <v/>
      </c>
      <c r="N731" s="35" t="str">
        <f t="shared" si="4"/>
        <v/>
      </c>
      <c r="O731" s="35" t="str">
        <f t="shared" si="5"/>
        <v/>
      </c>
      <c r="P731" s="35" t="str">
        <f t="shared" si="6"/>
        <v/>
      </c>
      <c r="Q731" s="35" t="str">
        <f t="shared" si="7"/>
        <v/>
      </c>
      <c r="R731" s="35" t="str">
        <f t="shared" si="8"/>
        <v/>
      </c>
      <c r="S731" s="35" t="str">
        <f t="shared" si="9"/>
        <v/>
      </c>
      <c r="T731" s="35" t="str">
        <f t="shared" si="10"/>
        <v/>
      </c>
      <c r="U731" s="35" t="str">
        <f t="shared" si="11"/>
        <v/>
      </c>
      <c r="V731" s="35" t="str">
        <f t="shared" si="12"/>
        <v/>
      </c>
      <c r="W731" s="77" t="str">
        <f t="shared" si="13"/>
        <v/>
      </c>
      <c r="X731" s="35" t="str">
        <f t="shared" si="14"/>
        <v/>
      </c>
      <c r="Y731" s="35" t="str">
        <f t="shared" si="15"/>
        <v/>
      </c>
      <c r="Z731" s="35" t="str">
        <f t="shared" si="16"/>
        <v/>
      </c>
      <c r="AA731" s="35" t="str">
        <f t="shared" si="17"/>
        <v/>
      </c>
      <c r="AB731" s="77">
        <f t="shared" si="29"/>
        <v>6336</v>
      </c>
      <c r="AC731" s="77">
        <f t="shared" si="30"/>
        <v>0</v>
      </c>
      <c r="AD731" s="77">
        <f t="shared" si="31"/>
        <v>0</v>
      </c>
      <c r="AE731" s="78" t="str">
        <f t="shared" si="18"/>
        <v/>
      </c>
      <c r="AF731" s="35" t="str">
        <f t="shared" si="19"/>
        <v/>
      </c>
      <c r="AG731" s="77" t="str">
        <f t="shared" si="20"/>
        <v/>
      </c>
      <c r="AH731" s="77" t="str">
        <f t="shared" si="21"/>
        <v/>
      </c>
      <c r="AI731" s="35">
        <f t="shared" si="22"/>
        <v>0</v>
      </c>
      <c r="AJ731" s="35">
        <f t="shared" si="23"/>
        <v>0</v>
      </c>
      <c r="AK731" s="35">
        <f t="shared" si="24"/>
        <v>0</v>
      </c>
      <c r="AL731" s="35">
        <f t="shared" si="25"/>
        <v>0</v>
      </c>
      <c r="AM731" s="35" t="n"/>
      <c r="AN731" s="44" t="str">
        <f t="shared" si="26"/>
        <v/>
      </c>
      <c r="AO731" s="44" t="str">
        <f t="shared" si="27"/>
        <v/>
      </c>
      <c r="AP731" s="35" t="str">
        <f>IF('DQE marché-cadre'!$D734="","",'DQE marché-cadre'!$D734)</f>
        <v/>
      </c>
      <c r="AQ731" s="35" t="str">
        <f>IF('DQE marché-cadre'!$E734="","",'DQE marché-cadre'!$E734)</f>
        <v/>
      </c>
      <c r="AR731" s="77" t="str">
        <f>DQE!$F734</f>
        <v/>
      </c>
      <c r="AS731" s="77" t="str">
        <f>BPDE!$G734</f>
        <v/>
      </c>
      <c r="AT731" s="35" t="str">
        <f t="shared" si="28"/>
        <v/>
      </c>
    </row>
    <row r="732">
      <c r="A732" s="35" t="str">
        <f>IF(BPU!$A735="","",BPU!$A735)</f>
        <v/>
      </c>
      <c r="B732" s="44" t="str">
        <f>IF(BPU!$B735="","",BPU!$B735)</f>
        <v/>
      </c>
      <c r="C732" s="35" t="str">
        <f>IF(BPU!$C735="","",BPU!$C735)</f>
        <v/>
      </c>
      <c r="D732" s="44" t="str">
        <f>IF(DQE!$D735="","",DQE!$D735)</f>
        <v/>
      </c>
      <c r="E732" s="37" t="str">
        <f>IF(BPU!$D735="","",BPU!$D735)</f>
        <v/>
      </c>
      <c r="F732" s="35" t="str">
        <f t="shared" si="0"/>
        <v/>
      </c>
      <c r="G732" s="44" t="str">
        <f t="shared" si="1"/>
        <v/>
      </c>
      <c r="H732" s="36" t="n"/>
      <c r="I732" s="23" t="n"/>
      <c r="J732" s="36" t="n"/>
      <c r="K732" s="36" t="n"/>
      <c r="L732" s="44" t="str">
        <f t="shared" si="2"/>
        <v/>
      </c>
      <c r="M732" s="35" t="str">
        <f t="shared" si="3"/>
        <v/>
      </c>
      <c r="N732" s="35" t="str">
        <f t="shared" si="4"/>
        <v/>
      </c>
      <c r="O732" s="35" t="str">
        <f t="shared" si="5"/>
        <v/>
      </c>
      <c r="P732" s="35" t="str">
        <f t="shared" si="6"/>
        <v/>
      </c>
      <c r="Q732" s="35" t="str">
        <f t="shared" si="7"/>
        <v/>
      </c>
      <c r="R732" s="35" t="str">
        <f t="shared" si="8"/>
        <v/>
      </c>
      <c r="S732" s="35" t="str">
        <f t="shared" si="9"/>
        <v/>
      </c>
      <c r="T732" s="35" t="str">
        <f t="shared" si="10"/>
        <v/>
      </c>
      <c r="U732" s="35" t="str">
        <f t="shared" si="11"/>
        <v/>
      </c>
      <c r="V732" s="35" t="str">
        <f t="shared" si="12"/>
        <v/>
      </c>
      <c r="W732" s="77" t="str">
        <f t="shared" si="13"/>
        <v/>
      </c>
      <c r="X732" s="35" t="str">
        <f t="shared" si="14"/>
        <v/>
      </c>
      <c r="Y732" s="35" t="str">
        <f t="shared" si="15"/>
        <v/>
      </c>
      <c r="Z732" s="35" t="str">
        <f t="shared" si="16"/>
        <v/>
      </c>
      <c r="AA732" s="35" t="str">
        <f t="shared" si="17"/>
        <v/>
      </c>
      <c r="AB732" s="77">
        <f t="shared" si="29"/>
        <v>6336</v>
      </c>
      <c r="AC732" s="77">
        <f t="shared" si="30"/>
        <v>0</v>
      </c>
      <c r="AD732" s="77">
        <f t="shared" si="31"/>
        <v>0</v>
      </c>
      <c r="AE732" s="78" t="str">
        <f t="shared" si="18"/>
        <v/>
      </c>
      <c r="AF732" s="35" t="str">
        <f t="shared" si="19"/>
        <v/>
      </c>
      <c r="AG732" s="77" t="str">
        <f t="shared" si="20"/>
        <v/>
      </c>
      <c r="AH732" s="77" t="str">
        <f t="shared" si="21"/>
        <v/>
      </c>
      <c r="AI732" s="35">
        <f t="shared" si="22"/>
        <v>0</v>
      </c>
      <c r="AJ732" s="35">
        <f t="shared" si="23"/>
        <v>0</v>
      </c>
      <c r="AK732" s="35">
        <f t="shared" si="24"/>
        <v>0</v>
      </c>
      <c r="AL732" s="35">
        <f t="shared" si="25"/>
        <v>0</v>
      </c>
      <c r="AM732" s="35" t="n"/>
      <c r="AN732" s="44" t="str">
        <f t="shared" si="26"/>
        <v/>
      </c>
      <c r="AO732" s="44" t="str">
        <f t="shared" si="27"/>
        <v/>
      </c>
      <c r="AP732" s="35" t="str">
        <f>IF('DQE marché-cadre'!$D735="","",'DQE marché-cadre'!$D735)</f>
        <v/>
      </c>
      <c r="AQ732" s="35" t="str">
        <f>IF('DQE marché-cadre'!$E735="","",'DQE marché-cadre'!$E735)</f>
        <v/>
      </c>
      <c r="AR732" s="77" t="str">
        <f>DQE!$F735</f>
        <v/>
      </c>
      <c r="AS732" s="77" t="str">
        <f>BPDE!$G735</f>
        <v/>
      </c>
      <c r="AT732" s="35" t="str">
        <f t="shared" si="28"/>
        <v/>
      </c>
    </row>
    <row r="733">
      <c r="A733" s="35" t="str">
        <f>IF(BPU!$A736="","",BPU!$A736)</f>
        <v/>
      </c>
      <c r="B733" s="44" t="str">
        <f>IF(BPU!$B736="","",BPU!$B736)</f>
        <v/>
      </c>
      <c r="C733" s="35" t="str">
        <f>IF(BPU!$C736="","",BPU!$C736)</f>
        <v/>
      </c>
      <c r="D733" s="44" t="str">
        <f>IF(DQE!$D736="","",DQE!$D736)</f>
        <v/>
      </c>
      <c r="E733" s="37" t="str">
        <f>IF(BPU!$D736="","",BPU!$D736)</f>
        <v/>
      </c>
      <c r="F733" s="35" t="str">
        <f t="shared" si="0"/>
        <v/>
      </c>
      <c r="G733" s="44" t="str">
        <f t="shared" si="1"/>
        <v/>
      </c>
      <c r="H733" s="36" t="n"/>
      <c r="I733" s="23" t="n"/>
      <c r="J733" s="36" t="n"/>
      <c r="K733" s="36" t="n"/>
      <c r="L733" s="44" t="str">
        <f t="shared" si="2"/>
        <v/>
      </c>
      <c r="M733" s="35" t="str">
        <f t="shared" si="3"/>
        <v/>
      </c>
      <c r="N733" s="35" t="str">
        <f t="shared" si="4"/>
        <v/>
      </c>
      <c r="O733" s="35" t="str">
        <f t="shared" si="5"/>
        <v/>
      </c>
      <c r="P733" s="35" t="str">
        <f t="shared" si="6"/>
        <v/>
      </c>
      <c r="Q733" s="35" t="str">
        <f t="shared" si="7"/>
        <v/>
      </c>
      <c r="R733" s="35" t="str">
        <f t="shared" si="8"/>
        <v/>
      </c>
      <c r="S733" s="35" t="str">
        <f t="shared" si="9"/>
        <v/>
      </c>
      <c r="T733" s="35" t="str">
        <f t="shared" si="10"/>
        <v/>
      </c>
      <c r="U733" s="35" t="str">
        <f t="shared" si="11"/>
        <v/>
      </c>
      <c r="V733" s="35" t="str">
        <f t="shared" si="12"/>
        <v/>
      </c>
      <c r="W733" s="77" t="str">
        <f t="shared" si="13"/>
        <v/>
      </c>
      <c r="X733" s="35" t="str">
        <f t="shared" si="14"/>
        <v/>
      </c>
      <c r="Y733" s="35" t="str">
        <f t="shared" si="15"/>
        <v/>
      </c>
      <c r="Z733" s="35" t="str">
        <f t="shared" si="16"/>
        <v/>
      </c>
      <c r="AA733" s="35" t="str">
        <f t="shared" si="17"/>
        <v/>
      </c>
      <c r="AB733" s="77">
        <f t="shared" si="29"/>
        <v>6336</v>
      </c>
      <c r="AC733" s="77">
        <f t="shared" si="30"/>
        <v>0</v>
      </c>
      <c r="AD733" s="77">
        <f t="shared" si="31"/>
        <v>0</v>
      </c>
      <c r="AE733" s="78" t="str">
        <f t="shared" si="18"/>
        <v/>
      </c>
      <c r="AF733" s="35" t="str">
        <f t="shared" si="19"/>
        <v/>
      </c>
      <c r="AG733" s="77" t="str">
        <f t="shared" si="20"/>
        <v/>
      </c>
      <c r="AH733" s="77" t="str">
        <f t="shared" si="21"/>
        <v/>
      </c>
      <c r="AI733" s="35">
        <f t="shared" si="22"/>
        <v>0</v>
      </c>
      <c r="AJ733" s="35">
        <f t="shared" si="23"/>
        <v>0</v>
      </c>
      <c r="AK733" s="35">
        <f t="shared" si="24"/>
        <v>0</v>
      </c>
      <c r="AL733" s="35">
        <f t="shared" si="25"/>
        <v>0</v>
      </c>
      <c r="AM733" s="35" t="n"/>
      <c r="AN733" s="44" t="str">
        <f t="shared" si="26"/>
        <v/>
      </c>
      <c r="AO733" s="44" t="str">
        <f t="shared" si="27"/>
        <v/>
      </c>
      <c r="AP733" s="35" t="str">
        <f>IF('DQE marché-cadre'!$D736="","",'DQE marché-cadre'!$D736)</f>
        <v/>
      </c>
      <c r="AQ733" s="35" t="str">
        <f>IF('DQE marché-cadre'!$E736="","",'DQE marché-cadre'!$E736)</f>
        <v/>
      </c>
      <c r="AR733" s="77" t="str">
        <f>DQE!$F736</f>
        <v/>
      </c>
      <c r="AS733" s="77" t="str">
        <f>BPDE!$G736</f>
        <v/>
      </c>
      <c r="AT733" s="35" t="str">
        <f t="shared" si="28"/>
        <v/>
      </c>
    </row>
    <row r="734">
      <c r="A734" s="35" t="str">
        <f>IF(BPU!$A737="","",BPU!$A737)</f>
        <v/>
      </c>
      <c r="B734" s="44" t="str">
        <f>IF(BPU!$B737="","",BPU!$B737)</f>
        <v/>
      </c>
      <c r="C734" s="35" t="str">
        <f>IF(BPU!$C737="","",BPU!$C737)</f>
        <v/>
      </c>
      <c r="D734" s="44" t="str">
        <f>IF(DQE!$D737="","",DQE!$D737)</f>
        <v/>
      </c>
      <c r="E734" s="37" t="str">
        <f>IF(BPU!$D737="","",BPU!$D737)</f>
        <v/>
      </c>
      <c r="F734" s="35" t="str">
        <f t="shared" si="0"/>
        <v/>
      </c>
      <c r="G734" s="44" t="str">
        <f t="shared" si="1"/>
        <v/>
      </c>
      <c r="H734" s="36" t="n"/>
      <c r="I734" s="23" t="n"/>
      <c r="J734" s="36" t="n"/>
      <c r="K734" s="36" t="n"/>
      <c r="L734" s="44" t="str">
        <f t="shared" si="2"/>
        <v/>
      </c>
      <c r="M734" s="35" t="str">
        <f t="shared" si="3"/>
        <v/>
      </c>
      <c r="N734" s="35" t="str">
        <f t="shared" si="4"/>
        <v/>
      </c>
      <c r="O734" s="35" t="str">
        <f t="shared" si="5"/>
        <v/>
      </c>
      <c r="P734" s="35" t="str">
        <f t="shared" si="6"/>
        <v/>
      </c>
      <c r="Q734" s="35" t="str">
        <f t="shared" si="7"/>
        <v/>
      </c>
      <c r="R734" s="35" t="str">
        <f t="shared" si="8"/>
        <v/>
      </c>
      <c r="S734" s="35" t="str">
        <f t="shared" si="9"/>
        <v/>
      </c>
      <c r="T734" s="35" t="str">
        <f t="shared" si="10"/>
        <v/>
      </c>
      <c r="U734" s="35" t="str">
        <f t="shared" si="11"/>
        <v/>
      </c>
      <c r="V734" s="35" t="str">
        <f t="shared" si="12"/>
        <v/>
      </c>
      <c r="W734" s="77" t="str">
        <f t="shared" si="13"/>
        <v/>
      </c>
      <c r="X734" s="35" t="str">
        <f t="shared" si="14"/>
        <v/>
      </c>
      <c r="Y734" s="35" t="str">
        <f t="shared" si="15"/>
        <v/>
      </c>
      <c r="Z734" s="35" t="str">
        <f t="shared" si="16"/>
        <v/>
      </c>
      <c r="AA734" s="35" t="str">
        <f t="shared" si="17"/>
        <v/>
      </c>
      <c r="AB734" s="77">
        <f t="shared" si="29"/>
        <v>6336</v>
      </c>
      <c r="AC734" s="77">
        <f t="shared" si="30"/>
        <v>0</v>
      </c>
      <c r="AD734" s="77">
        <f t="shared" si="31"/>
        <v>0</v>
      </c>
      <c r="AE734" s="78" t="str">
        <f t="shared" si="18"/>
        <v/>
      </c>
      <c r="AF734" s="35" t="str">
        <f t="shared" si="19"/>
        <v/>
      </c>
      <c r="AG734" s="77" t="str">
        <f t="shared" si="20"/>
        <v/>
      </c>
      <c r="AH734" s="77" t="str">
        <f t="shared" si="21"/>
        <v/>
      </c>
      <c r="AI734" s="35">
        <f t="shared" si="22"/>
        <v>0</v>
      </c>
      <c r="AJ734" s="35">
        <f t="shared" si="23"/>
        <v>0</v>
      </c>
      <c r="AK734" s="35">
        <f t="shared" si="24"/>
        <v>0</v>
      </c>
      <c r="AL734" s="35">
        <f t="shared" si="25"/>
        <v>0</v>
      </c>
      <c r="AM734" s="35" t="n"/>
      <c r="AN734" s="44" t="str">
        <f t="shared" si="26"/>
        <v/>
      </c>
      <c r="AO734" s="44" t="str">
        <f t="shared" si="27"/>
        <v/>
      </c>
      <c r="AP734" s="35" t="str">
        <f>IF('DQE marché-cadre'!$D737="","",'DQE marché-cadre'!$D737)</f>
        <v/>
      </c>
      <c r="AQ734" s="35" t="str">
        <f>IF('DQE marché-cadre'!$E737="","",'DQE marché-cadre'!$E737)</f>
        <v/>
      </c>
      <c r="AR734" s="77" t="str">
        <f>DQE!$F737</f>
        <v/>
      </c>
      <c r="AS734" s="77" t="str">
        <f>BPDE!$G737</f>
        <v/>
      </c>
      <c r="AT734" s="35" t="str">
        <f t="shared" si="28"/>
        <v/>
      </c>
    </row>
    <row r="735">
      <c r="A735" s="35" t="str">
        <f>IF(BPU!$A738="","",BPU!$A738)</f>
        <v/>
      </c>
      <c r="B735" s="44" t="str">
        <f>IF(BPU!$B738="","",BPU!$B738)</f>
        <v/>
      </c>
      <c r="C735" s="35" t="str">
        <f>IF(BPU!$C738="","",BPU!$C738)</f>
        <v/>
      </c>
      <c r="D735" s="44" t="str">
        <f>IF(DQE!$D738="","",DQE!$D738)</f>
        <v/>
      </c>
      <c r="E735" s="37" t="str">
        <f>IF(BPU!$D738="","",BPU!$D738)</f>
        <v/>
      </c>
      <c r="F735" s="35" t="str">
        <f t="shared" si="0"/>
        <v/>
      </c>
      <c r="G735" s="44" t="str">
        <f t="shared" si="1"/>
        <v/>
      </c>
      <c r="H735" s="36" t="n"/>
      <c r="I735" s="23" t="n"/>
      <c r="J735" s="36" t="n"/>
      <c r="K735" s="36" t="n"/>
      <c r="L735" s="44" t="str">
        <f t="shared" si="2"/>
        <v/>
      </c>
      <c r="M735" s="35" t="str">
        <f t="shared" si="3"/>
        <v/>
      </c>
      <c r="N735" s="35" t="str">
        <f t="shared" si="4"/>
        <v/>
      </c>
      <c r="O735" s="35" t="str">
        <f t="shared" si="5"/>
        <v/>
      </c>
      <c r="P735" s="35" t="str">
        <f t="shared" si="6"/>
        <v/>
      </c>
      <c r="Q735" s="35" t="str">
        <f t="shared" si="7"/>
        <v/>
      </c>
      <c r="R735" s="35" t="str">
        <f t="shared" si="8"/>
        <v/>
      </c>
      <c r="S735" s="35" t="str">
        <f t="shared" si="9"/>
        <v/>
      </c>
      <c r="T735" s="35" t="str">
        <f t="shared" si="10"/>
        <v/>
      </c>
      <c r="U735" s="35" t="str">
        <f t="shared" si="11"/>
        <v/>
      </c>
      <c r="V735" s="35" t="str">
        <f t="shared" si="12"/>
        <v/>
      </c>
      <c r="W735" s="77" t="str">
        <f t="shared" si="13"/>
        <v/>
      </c>
      <c r="X735" s="35" t="str">
        <f t="shared" si="14"/>
        <v/>
      </c>
      <c r="Y735" s="35" t="str">
        <f t="shared" si="15"/>
        <v/>
      </c>
      <c r="Z735" s="35" t="str">
        <f t="shared" si="16"/>
        <v/>
      </c>
      <c r="AA735" s="35" t="str">
        <f t="shared" si="17"/>
        <v/>
      </c>
      <c r="AB735" s="77">
        <f t="shared" si="29"/>
        <v>6336</v>
      </c>
      <c r="AC735" s="77">
        <f t="shared" si="30"/>
        <v>0</v>
      </c>
      <c r="AD735" s="77">
        <f t="shared" si="31"/>
        <v>0</v>
      </c>
      <c r="AE735" s="78" t="str">
        <f t="shared" si="18"/>
        <v/>
      </c>
      <c r="AF735" s="35" t="str">
        <f t="shared" si="19"/>
        <v/>
      </c>
      <c r="AG735" s="77" t="str">
        <f t="shared" si="20"/>
        <v/>
      </c>
      <c r="AH735" s="77" t="str">
        <f t="shared" si="21"/>
        <v/>
      </c>
      <c r="AI735" s="35">
        <f t="shared" si="22"/>
        <v>0</v>
      </c>
      <c r="AJ735" s="35">
        <f t="shared" si="23"/>
        <v>0</v>
      </c>
      <c r="AK735" s="35">
        <f t="shared" si="24"/>
        <v>0</v>
      </c>
      <c r="AL735" s="35">
        <f t="shared" si="25"/>
        <v>0</v>
      </c>
      <c r="AM735" s="35" t="n"/>
      <c r="AN735" s="44" t="str">
        <f t="shared" si="26"/>
        <v/>
      </c>
      <c r="AO735" s="44" t="str">
        <f t="shared" si="27"/>
        <v/>
      </c>
      <c r="AP735" s="35" t="str">
        <f>IF('DQE marché-cadre'!$D738="","",'DQE marché-cadre'!$D738)</f>
        <v/>
      </c>
      <c r="AQ735" s="35" t="str">
        <f>IF('DQE marché-cadre'!$E738="","",'DQE marché-cadre'!$E738)</f>
        <v/>
      </c>
      <c r="AR735" s="77" t="str">
        <f>DQE!$F738</f>
        <v/>
      </c>
      <c r="AS735" s="77" t="str">
        <f>BPDE!$G738</f>
        <v/>
      </c>
      <c r="AT735" s="35" t="str">
        <f t="shared" si="28"/>
        <v/>
      </c>
    </row>
    <row r="736">
      <c r="A736" s="35" t="str">
        <f>IF(BPU!$A739="","",BPU!$A739)</f>
        <v/>
      </c>
      <c r="B736" s="44" t="str">
        <f>IF(BPU!$B739="","",BPU!$B739)</f>
        <v/>
      </c>
      <c r="C736" s="35" t="str">
        <f>IF(BPU!$C739="","",BPU!$C739)</f>
        <v/>
      </c>
      <c r="D736" s="44" t="str">
        <f>IF(DQE!$D739="","",DQE!$D739)</f>
        <v/>
      </c>
      <c r="E736" s="37" t="str">
        <f>IF(BPU!$D739="","",BPU!$D739)</f>
        <v/>
      </c>
      <c r="F736" s="35" t="str">
        <f t="shared" si="0"/>
        <v/>
      </c>
      <c r="G736" s="44" t="str">
        <f t="shared" si="1"/>
        <v/>
      </c>
      <c r="H736" s="36" t="n"/>
      <c r="I736" s="23" t="n"/>
      <c r="J736" s="36" t="n"/>
      <c r="K736" s="36" t="n"/>
      <c r="L736" s="44" t="str">
        <f t="shared" si="2"/>
        <v/>
      </c>
      <c r="M736" s="35" t="str">
        <f t="shared" si="3"/>
        <v/>
      </c>
      <c r="N736" s="35" t="str">
        <f t="shared" si="4"/>
        <v/>
      </c>
      <c r="O736" s="35" t="str">
        <f t="shared" si="5"/>
        <v/>
      </c>
      <c r="P736" s="35" t="str">
        <f t="shared" si="6"/>
        <v/>
      </c>
      <c r="Q736" s="35" t="str">
        <f t="shared" si="7"/>
        <v/>
      </c>
      <c r="R736" s="35" t="str">
        <f t="shared" si="8"/>
        <v/>
      </c>
      <c r="S736" s="35" t="str">
        <f t="shared" si="9"/>
        <v/>
      </c>
      <c r="T736" s="35" t="str">
        <f t="shared" si="10"/>
        <v/>
      </c>
      <c r="U736" s="35" t="str">
        <f t="shared" si="11"/>
        <v/>
      </c>
      <c r="V736" s="35" t="str">
        <f t="shared" si="12"/>
        <v/>
      </c>
      <c r="W736" s="77" t="str">
        <f t="shared" si="13"/>
        <v/>
      </c>
      <c r="X736" s="35" t="str">
        <f t="shared" si="14"/>
        <v/>
      </c>
      <c r="Y736" s="35" t="str">
        <f t="shared" si="15"/>
        <v/>
      </c>
      <c r="Z736" s="35" t="str">
        <f t="shared" si="16"/>
        <v/>
      </c>
      <c r="AA736" s="35" t="str">
        <f t="shared" si="17"/>
        <v/>
      </c>
      <c r="AB736" s="77">
        <f t="shared" si="29"/>
        <v>6336</v>
      </c>
      <c r="AC736" s="77">
        <f t="shared" si="30"/>
        <v>0</v>
      </c>
      <c r="AD736" s="77">
        <f t="shared" si="31"/>
        <v>0</v>
      </c>
      <c r="AE736" s="78" t="str">
        <f t="shared" si="18"/>
        <v/>
      </c>
      <c r="AF736" s="35" t="str">
        <f t="shared" si="19"/>
        <v/>
      </c>
      <c r="AG736" s="77" t="str">
        <f t="shared" si="20"/>
        <v/>
      </c>
      <c r="AH736" s="77" t="str">
        <f t="shared" si="21"/>
        <v/>
      </c>
      <c r="AI736" s="35">
        <f t="shared" si="22"/>
        <v>0</v>
      </c>
      <c r="AJ736" s="35">
        <f t="shared" si="23"/>
        <v>0</v>
      </c>
      <c r="AK736" s="35">
        <f t="shared" si="24"/>
        <v>0</v>
      </c>
      <c r="AL736" s="35">
        <f t="shared" si="25"/>
        <v>0</v>
      </c>
      <c r="AM736" s="35" t="n"/>
      <c r="AN736" s="44" t="str">
        <f t="shared" si="26"/>
        <v/>
      </c>
      <c r="AO736" s="44" t="str">
        <f t="shared" si="27"/>
        <v/>
      </c>
      <c r="AP736" s="35" t="str">
        <f>IF('DQE marché-cadre'!$D739="","",'DQE marché-cadre'!$D739)</f>
        <v/>
      </c>
      <c r="AQ736" s="35" t="str">
        <f>IF('DQE marché-cadre'!$E739="","",'DQE marché-cadre'!$E739)</f>
        <v/>
      </c>
      <c r="AR736" s="77" t="str">
        <f>DQE!$F739</f>
        <v/>
      </c>
      <c r="AS736" s="77" t="str">
        <f>BPDE!$G739</f>
        <v/>
      </c>
      <c r="AT736" s="35" t="str">
        <f t="shared" si="28"/>
        <v/>
      </c>
    </row>
    <row r="737">
      <c r="A737" s="35" t="str">
        <f>IF(BPU!$A740="","",BPU!$A740)</f>
        <v/>
      </c>
      <c r="B737" s="44" t="str">
        <f>IF(BPU!$B740="","",BPU!$B740)</f>
        <v/>
      </c>
      <c r="C737" s="35" t="str">
        <f>IF(BPU!$C740="","",BPU!$C740)</f>
        <v/>
      </c>
      <c r="D737" s="44" t="str">
        <f>IF(DQE!$D740="","",DQE!$D740)</f>
        <v/>
      </c>
      <c r="E737" s="37" t="str">
        <f>IF(BPU!$D740="","",BPU!$D740)</f>
        <v/>
      </c>
      <c r="F737" s="35" t="str">
        <f t="shared" si="0"/>
        <v/>
      </c>
      <c r="G737" s="44" t="str">
        <f t="shared" si="1"/>
        <v/>
      </c>
      <c r="H737" s="36" t="n"/>
      <c r="I737" s="23" t="n"/>
      <c r="J737" s="36" t="n"/>
      <c r="K737" s="36" t="n"/>
      <c r="L737" s="44" t="str">
        <f t="shared" si="2"/>
        <v/>
      </c>
      <c r="M737" s="35" t="str">
        <f t="shared" si="3"/>
        <v/>
      </c>
      <c r="N737" s="35" t="str">
        <f t="shared" si="4"/>
        <v/>
      </c>
      <c r="O737" s="35" t="str">
        <f t="shared" si="5"/>
        <v/>
      </c>
      <c r="P737" s="35" t="str">
        <f t="shared" si="6"/>
        <v/>
      </c>
      <c r="Q737" s="35" t="str">
        <f t="shared" si="7"/>
        <v/>
      </c>
      <c r="R737" s="35" t="str">
        <f t="shared" si="8"/>
        <v/>
      </c>
      <c r="S737" s="35" t="str">
        <f t="shared" si="9"/>
        <v/>
      </c>
      <c r="T737" s="35" t="str">
        <f t="shared" si="10"/>
        <v/>
      </c>
      <c r="U737" s="35" t="str">
        <f t="shared" si="11"/>
        <v/>
      </c>
      <c r="V737" s="35" t="str">
        <f t="shared" si="12"/>
        <v/>
      </c>
      <c r="W737" s="77" t="str">
        <f t="shared" si="13"/>
        <v/>
      </c>
      <c r="X737" s="35" t="str">
        <f t="shared" si="14"/>
        <v/>
      </c>
      <c r="Y737" s="35" t="str">
        <f t="shared" si="15"/>
        <v/>
      </c>
      <c r="Z737" s="35" t="str">
        <f t="shared" si="16"/>
        <v/>
      </c>
      <c r="AA737" s="35" t="str">
        <f t="shared" si="17"/>
        <v/>
      </c>
      <c r="AB737" s="77">
        <f t="shared" si="29"/>
        <v>6336</v>
      </c>
      <c r="AC737" s="77">
        <f t="shared" si="30"/>
        <v>0</v>
      </c>
      <c r="AD737" s="77">
        <f t="shared" si="31"/>
        <v>0</v>
      </c>
      <c r="AE737" s="78" t="str">
        <f t="shared" si="18"/>
        <v/>
      </c>
      <c r="AF737" s="35" t="str">
        <f t="shared" si="19"/>
        <v/>
      </c>
      <c r="AG737" s="77" t="str">
        <f t="shared" si="20"/>
        <v/>
      </c>
      <c r="AH737" s="77" t="str">
        <f t="shared" si="21"/>
        <v/>
      </c>
      <c r="AI737" s="35">
        <f t="shared" si="22"/>
        <v>0</v>
      </c>
      <c r="AJ737" s="35">
        <f t="shared" si="23"/>
        <v>0</v>
      </c>
      <c r="AK737" s="35">
        <f t="shared" si="24"/>
        <v>0</v>
      </c>
      <c r="AL737" s="35">
        <f t="shared" si="25"/>
        <v>0</v>
      </c>
      <c r="AM737" s="35" t="n"/>
      <c r="AN737" s="44" t="str">
        <f t="shared" si="26"/>
        <v/>
      </c>
      <c r="AO737" s="44" t="str">
        <f t="shared" si="27"/>
        <v/>
      </c>
      <c r="AP737" s="35" t="str">
        <f>IF('DQE marché-cadre'!$D740="","",'DQE marché-cadre'!$D740)</f>
        <v/>
      </c>
      <c r="AQ737" s="35" t="str">
        <f>IF('DQE marché-cadre'!$E740="","",'DQE marché-cadre'!$E740)</f>
        <v/>
      </c>
      <c r="AR737" s="77" t="str">
        <f>DQE!$F740</f>
        <v/>
      </c>
      <c r="AS737" s="77" t="str">
        <f>BPDE!$G740</f>
        <v/>
      </c>
      <c r="AT737" s="35" t="str">
        <f t="shared" si="28"/>
        <v/>
      </c>
    </row>
    <row r="738">
      <c r="A738" s="35" t="str">
        <f>IF(BPU!$A741="","",BPU!$A741)</f>
        <v/>
      </c>
      <c r="B738" s="44" t="str">
        <f>IF(BPU!$B741="","",BPU!$B741)</f>
        <v/>
      </c>
      <c r="C738" s="35" t="str">
        <f>IF(BPU!$C741="","",BPU!$C741)</f>
        <v/>
      </c>
      <c r="D738" s="44" t="str">
        <f>IF(DQE!$D741="","",DQE!$D741)</f>
        <v/>
      </c>
      <c r="E738" s="37" t="str">
        <f>IF(BPU!$D741="","",BPU!$D741)</f>
        <v/>
      </c>
      <c r="F738" s="35" t="str">
        <f t="shared" si="0"/>
        <v/>
      </c>
      <c r="G738" s="44" t="str">
        <f t="shared" si="1"/>
        <v/>
      </c>
      <c r="H738" s="36" t="n"/>
      <c r="I738" s="23" t="n"/>
      <c r="J738" s="36" t="n"/>
      <c r="K738" s="36" t="n"/>
      <c r="L738" s="44" t="str">
        <f t="shared" si="2"/>
        <v/>
      </c>
      <c r="M738" s="35" t="str">
        <f t="shared" si="3"/>
        <v/>
      </c>
      <c r="N738" s="35" t="str">
        <f t="shared" si="4"/>
        <v/>
      </c>
      <c r="O738" s="35" t="str">
        <f t="shared" si="5"/>
        <v/>
      </c>
      <c r="P738" s="35" t="str">
        <f t="shared" si="6"/>
        <v/>
      </c>
      <c r="Q738" s="35" t="str">
        <f t="shared" si="7"/>
        <v/>
      </c>
      <c r="R738" s="35" t="str">
        <f t="shared" si="8"/>
        <v/>
      </c>
      <c r="S738" s="35" t="str">
        <f t="shared" si="9"/>
        <v/>
      </c>
      <c r="T738" s="35" t="str">
        <f t="shared" si="10"/>
        <v/>
      </c>
      <c r="U738" s="35" t="str">
        <f t="shared" si="11"/>
        <v/>
      </c>
      <c r="V738" s="35" t="str">
        <f t="shared" si="12"/>
        <v/>
      </c>
      <c r="W738" s="77" t="str">
        <f t="shared" si="13"/>
        <v/>
      </c>
      <c r="X738" s="35" t="str">
        <f t="shared" si="14"/>
        <v/>
      </c>
      <c r="Y738" s="35" t="str">
        <f t="shared" si="15"/>
        <v/>
      </c>
      <c r="Z738" s="35" t="str">
        <f t="shared" si="16"/>
        <v/>
      </c>
      <c r="AA738" s="35" t="str">
        <f t="shared" si="17"/>
        <v/>
      </c>
      <c r="AB738" s="77">
        <f t="shared" si="29"/>
        <v>6336</v>
      </c>
      <c r="AC738" s="77">
        <f t="shared" si="30"/>
        <v>0</v>
      </c>
      <c r="AD738" s="77">
        <f t="shared" si="31"/>
        <v>0</v>
      </c>
      <c r="AE738" s="78" t="str">
        <f t="shared" si="18"/>
        <v/>
      </c>
      <c r="AF738" s="35" t="str">
        <f t="shared" si="19"/>
        <v/>
      </c>
      <c r="AG738" s="77" t="str">
        <f t="shared" si="20"/>
        <v/>
      </c>
      <c r="AH738" s="77" t="str">
        <f t="shared" si="21"/>
        <v/>
      </c>
      <c r="AI738" s="35">
        <f t="shared" si="22"/>
        <v>0</v>
      </c>
      <c r="AJ738" s="35">
        <f t="shared" si="23"/>
        <v>0</v>
      </c>
      <c r="AK738" s="35">
        <f t="shared" si="24"/>
        <v>0</v>
      </c>
      <c r="AL738" s="35">
        <f t="shared" si="25"/>
        <v>0</v>
      </c>
      <c r="AM738" s="35" t="n"/>
      <c r="AN738" s="44" t="str">
        <f t="shared" si="26"/>
        <v/>
      </c>
      <c r="AO738" s="44" t="str">
        <f t="shared" si="27"/>
        <v/>
      </c>
      <c r="AP738" s="35" t="str">
        <f>IF('DQE marché-cadre'!$D741="","",'DQE marché-cadre'!$D741)</f>
        <v/>
      </c>
      <c r="AQ738" s="35" t="str">
        <f>IF('DQE marché-cadre'!$E741="","",'DQE marché-cadre'!$E741)</f>
        <v/>
      </c>
      <c r="AR738" s="77" t="str">
        <f>DQE!$F741</f>
        <v/>
      </c>
      <c r="AS738" s="77" t="str">
        <f>BPDE!$G741</f>
        <v/>
      </c>
      <c r="AT738" s="35" t="str">
        <f t="shared" si="28"/>
        <v/>
      </c>
    </row>
    <row r="739">
      <c r="A739" s="35" t="str">
        <f>IF(BPU!$A742="","",BPU!$A742)</f>
        <v/>
      </c>
      <c r="B739" s="44" t="str">
        <f>IF(BPU!$B742="","",BPU!$B742)</f>
        <v/>
      </c>
      <c r="C739" s="35" t="str">
        <f>IF(BPU!$C742="","",BPU!$C742)</f>
        <v/>
      </c>
      <c r="D739" s="44" t="str">
        <f>IF(DQE!$D742="","",DQE!$D742)</f>
        <v/>
      </c>
      <c r="E739" s="37" t="str">
        <f>IF(BPU!$D742="","",BPU!$D742)</f>
        <v/>
      </c>
      <c r="F739" s="35" t="str">
        <f t="shared" si="0"/>
        <v/>
      </c>
      <c r="G739" s="44" t="str">
        <f t="shared" si="1"/>
        <v/>
      </c>
      <c r="H739" s="36" t="n"/>
      <c r="I739" s="23" t="n"/>
      <c r="J739" s="36" t="n"/>
      <c r="K739" s="36" t="n"/>
      <c r="L739" s="44" t="str">
        <f t="shared" si="2"/>
        <v/>
      </c>
      <c r="M739" s="35" t="str">
        <f t="shared" si="3"/>
        <v/>
      </c>
      <c r="N739" s="35" t="str">
        <f t="shared" si="4"/>
        <v/>
      </c>
      <c r="O739" s="35" t="str">
        <f t="shared" si="5"/>
        <v/>
      </c>
      <c r="P739" s="35" t="str">
        <f t="shared" si="6"/>
        <v/>
      </c>
      <c r="Q739" s="35" t="str">
        <f t="shared" si="7"/>
        <v/>
      </c>
      <c r="R739" s="35" t="str">
        <f t="shared" si="8"/>
        <v/>
      </c>
      <c r="S739" s="35" t="str">
        <f t="shared" si="9"/>
        <v/>
      </c>
      <c r="T739" s="35" t="str">
        <f t="shared" si="10"/>
        <v/>
      </c>
      <c r="U739" s="35" t="str">
        <f t="shared" si="11"/>
        <v/>
      </c>
      <c r="V739" s="35" t="str">
        <f t="shared" si="12"/>
        <v/>
      </c>
      <c r="W739" s="77" t="str">
        <f t="shared" si="13"/>
        <v/>
      </c>
      <c r="X739" s="35" t="str">
        <f t="shared" si="14"/>
        <v/>
      </c>
      <c r="Y739" s="35" t="str">
        <f t="shared" si="15"/>
        <v/>
      </c>
      <c r="Z739" s="35" t="str">
        <f t="shared" si="16"/>
        <v/>
      </c>
      <c r="AA739" s="35" t="str">
        <f t="shared" si="17"/>
        <v/>
      </c>
      <c r="AB739" s="77">
        <f t="shared" si="29"/>
        <v>6336</v>
      </c>
      <c r="AC739" s="77">
        <f t="shared" si="30"/>
        <v>0</v>
      </c>
      <c r="AD739" s="77">
        <f t="shared" si="31"/>
        <v>0</v>
      </c>
      <c r="AE739" s="78" t="str">
        <f t="shared" si="18"/>
        <v/>
      </c>
      <c r="AF739" s="35" t="str">
        <f t="shared" si="19"/>
        <v/>
      </c>
      <c r="AG739" s="77" t="str">
        <f t="shared" si="20"/>
        <v/>
      </c>
      <c r="AH739" s="77" t="str">
        <f t="shared" si="21"/>
        <v/>
      </c>
      <c r="AI739" s="35">
        <f t="shared" si="22"/>
        <v>0</v>
      </c>
      <c r="AJ739" s="35">
        <f t="shared" si="23"/>
        <v>0</v>
      </c>
      <c r="AK739" s="35">
        <f t="shared" si="24"/>
        <v>0</v>
      </c>
      <c r="AL739" s="35">
        <f t="shared" si="25"/>
        <v>0</v>
      </c>
      <c r="AM739" s="35" t="n"/>
      <c r="AN739" s="44" t="str">
        <f t="shared" si="26"/>
        <v/>
      </c>
      <c r="AO739" s="44" t="str">
        <f t="shared" si="27"/>
        <v/>
      </c>
      <c r="AP739" s="35" t="str">
        <f>IF('DQE marché-cadre'!$D742="","",'DQE marché-cadre'!$D742)</f>
        <v/>
      </c>
      <c r="AQ739" s="35" t="str">
        <f>IF('DQE marché-cadre'!$E742="","",'DQE marché-cadre'!$E742)</f>
        <v/>
      </c>
      <c r="AR739" s="77" t="str">
        <f>DQE!$F742</f>
        <v/>
      </c>
      <c r="AS739" s="77" t="str">
        <f>BPDE!$G742</f>
        <v/>
      </c>
      <c r="AT739" s="35" t="str">
        <f t="shared" si="28"/>
        <v/>
      </c>
    </row>
    <row r="740">
      <c r="A740" s="35" t="str">
        <f>IF(BPU!$A743="","",BPU!$A743)</f>
        <v/>
      </c>
      <c r="B740" s="44" t="str">
        <f>IF(BPU!$B743="","",BPU!$B743)</f>
        <v/>
      </c>
      <c r="C740" s="35" t="str">
        <f>IF(BPU!$C743="","",BPU!$C743)</f>
        <v/>
      </c>
      <c r="D740" s="44" t="str">
        <f>IF(DQE!$D743="","",DQE!$D743)</f>
        <v/>
      </c>
      <c r="E740" s="37" t="str">
        <f>IF(BPU!$D743="","",BPU!$D743)</f>
        <v/>
      </c>
      <c r="F740" s="35" t="str">
        <f t="shared" si="0"/>
        <v/>
      </c>
      <c r="G740" s="44" t="str">
        <f t="shared" si="1"/>
        <v/>
      </c>
      <c r="H740" s="36" t="n"/>
      <c r="I740" s="23" t="n"/>
      <c r="J740" s="36" t="n"/>
      <c r="K740" s="36" t="n"/>
      <c r="L740" s="44" t="str">
        <f t="shared" si="2"/>
        <v/>
      </c>
      <c r="M740" s="35" t="str">
        <f t="shared" si="3"/>
        <v/>
      </c>
      <c r="N740" s="35" t="str">
        <f t="shared" si="4"/>
        <v/>
      </c>
      <c r="O740" s="35" t="str">
        <f t="shared" si="5"/>
        <v/>
      </c>
      <c r="P740" s="35" t="str">
        <f t="shared" si="6"/>
        <v/>
      </c>
      <c r="Q740" s="35" t="str">
        <f t="shared" si="7"/>
        <v/>
      </c>
      <c r="R740" s="35" t="str">
        <f t="shared" si="8"/>
        <v/>
      </c>
      <c r="S740" s="35" t="str">
        <f t="shared" si="9"/>
        <v/>
      </c>
      <c r="T740" s="35" t="str">
        <f t="shared" si="10"/>
        <v/>
      </c>
      <c r="U740" s="35" t="str">
        <f t="shared" si="11"/>
        <v/>
      </c>
      <c r="V740" s="35" t="str">
        <f t="shared" si="12"/>
        <v/>
      </c>
      <c r="W740" s="77" t="str">
        <f t="shared" si="13"/>
        <v/>
      </c>
      <c r="X740" s="35" t="str">
        <f t="shared" si="14"/>
        <v/>
      </c>
      <c r="Y740" s="35" t="str">
        <f t="shared" si="15"/>
        <v/>
      </c>
      <c r="Z740" s="35" t="str">
        <f t="shared" si="16"/>
        <v/>
      </c>
      <c r="AA740" s="35" t="str">
        <f t="shared" si="17"/>
        <v/>
      </c>
      <c r="AB740" s="77">
        <f t="shared" si="29"/>
        <v>6336</v>
      </c>
      <c r="AC740" s="77">
        <f t="shared" si="30"/>
        <v>0</v>
      </c>
      <c r="AD740" s="77">
        <f t="shared" si="31"/>
        <v>0</v>
      </c>
      <c r="AE740" s="78" t="str">
        <f t="shared" si="18"/>
        <v/>
      </c>
      <c r="AF740" s="35" t="str">
        <f t="shared" si="19"/>
        <v/>
      </c>
      <c r="AG740" s="77" t="str">
        <f t="shared" si="20"/>
        <v/>
      </c>
      <c r="AH740" s="77" t="str">
        <f t="shared" si="21"/>
        <v/>
      </c>
      <c r="AI740" s="35">
        <f t="shared" si="22"/>
        <v>0</v>
      </c>
      <c r="AJ740" s="35">
        <f t="shared" si="23"/>
        <v>0</v>
      </c>
      <c r="AK740" s="35">
        <f t="shared" si="24"/>
        <v>0</v>
      </c>
      <c r="AL740" s="35">
        <f t="shared" si="25"/>
        <v>0</v>
      </c>
      <c r="AM740" s="35" t="n"/>
      <c r="AN740" s="44" t="str">
        <f t="shared" si="26"/>
        <v/>
      </c>
      <c r="AO740" s="44" t="str">
        <f t="shared" si="27"/>
        <v/>
      </c>
      <c r="AP740" s="35" t="str">
        <f>IF('DQE marché-cadre'!$D743="","",'DQE marché-cadre'!$D743)</f>
        <v/>
      </c>
      <c r="AQ740" s="35" t="str">
        <f>IF('DQE marché-cadre'!$E743="","",'DQE marché-cadre'!$E743)</f>
        <v/>
      </c>
      <c r="AR740" s="77" t="str">
        <f>DQE!$F743</f>
        <v/>
      </c>
      <c r="AS740" s="77" t="str">
        <f>BPDE!$G743</f>
        <v/>
      </c>
      <c r="AT740" s="35" t="str">
        <f t="shared" si="28"/>
        <v/>
      </c>
    </row>
    <row r="741">
      <c r="A741" s="35" t="str">
        <f>IF(BPU!$A744="","",BPU!$A744)</f>
        <v/>
      </c>
      <c r="B741" s="44" t="str">
        <f>IF(BPU!$B744="","",BPU!$B744)</f>
        <v/>
      </c>
      <c r="C741" s="35" t="str">
        <f>IF(BPU!$C744="","",BPU!$C744)</f>
        <v/>
      </c>
      <c r="D741" s="44" t="str">
        <f>IF(DQE!$D744="","",DQE!$D744)</f>
        <v/>
      </c>
      <c r="E741" s="37" t="str">
        <f>IF(BPU!$D744="","",BPU!$D744)</f>
        <v/>
      </c>
      <c r="F741" s="35" t="str">
        <f t="shared" si="0"/>
        <v/>
      </c>
      <c r="G741" s="44" t="str">
        <f t="shared" si="1"/>
        <v/>
      </c>
      <c r="H741" s="36" t="n"/>
      <c r="I741" s="23" t="n"/>
      <c r="J741" s="36" t="n"/>
      <c r="K741" s="36" t="n"/>
      <c r="L741" s="44" t="str">
        <f t="shared" si="2"/>
        <v/>
      </c>
      <c r="M741" s="35" t="str">
        <f t="shared" si="3"/>
        <v/>
      </c>
      <c r="N741" s="35" t="str">
        <f t="shared" si="4"/>
        <v/>
      </c>
      <c r="O741" s="35" t="str">
        <f t="shared" si="5"/>
        <v/>
      </c>
      <c r="P741" s="35" t="str">
        <f t="shared" si="6"/>
        <v/>
      </c>
      <c r="Q741" s="35" t="str">
        <f t="shared" si="7"/>
        <v/>
      </c>
      <c r="R741" s="35" t="str">
        <f t="shared" si="8"/>
        <v/>
      </c>
      <c r="S741" s="35" t="str">
        <f t="shared" si="9"/>
        <v/>
      </c>
      <c r="T741" s="35" t="str">
        <f t="shared" si="10"/>
        <v/>
      </c>
      <c r="U741" s="35" t="str">
        <f t="shared" si="11"/>
        <v/>
      </c>
      <c r="V741" s="35" t="str">
        <f t="shared" si="12"/>
        <v/>
      </c>
      <c r="W741" s="77" t="str">
        <f t="shared" si="13"/>
        <v/>
      </c>
      <c r="X741" s="35" t="str">
        <f t="shared" si="14"/>
        <v/>
      </c>
      <c r="Y741" s="35" t="str">
        <f t="shared" si="15"/>
        <v/>
      </c>
      <c r="Z741" s="35" t="str">
        <f t="shared" si="16"/>
        <v/>
      </c>
      <c r="AA741" s="35" t="str">
        <f t="shared" si="17"/>
        <v/>
      </c>
      <c r="AB741" s="77">
        <f t="shared" si="29"/>
        <v>6336</v>
      </c>
      <c r="AC741" s="77">
        <f t="shared" si="30"/>
        <v>0</v>
      </c>
      <c r="AD741" s="77">
        <f t="shared" si="31"/>
        <v>0</v>
      </c>
      <c r="AE741" s="78" t="str">
        <f t="shared" si="18"/>
        <v/>
      </c>
      <c r="AF741" s="35" t="str">
        <f t="shared" si="19"/>
        <v/>
      </c>
      <c r="AG741" s="77" t="str">
        <f t="shared" si="20"/>
        <v/>
      </c>
      <c r="AH741" s="77" t="str">
        <f t="shared" si="21"/>
        <v/>
      </c>
      <c r="AI741" s="35">
        <f t="shared" si="22"/>
        <v>0</v>
      </c>
      <c r="AJ741" s="35">
        <f t="shared" si="23"/>
        <v>0</v>
      </c>
      <c r="AK741" s="35">
        <f t="shared" si="24"/>
        <v>0</v>
      </c>
      <c r="AL741" s="35">
        <f t="shared" si="25"/>
        <v>0</v>
      </c>
      <c r="AM741" s="35" t="n"/>
      <c r="AN741" s="44" t="str">
        <f t="shared" si="26"/>
        <v/>
      </c>
      <c r="AO741" s="44" t="str">
        <f t="shared" si="27"/>
        <v/>
      </c>
      <c r="AP741" s="35" t="str">
        <f>IF('DQE marché-cadre'!$D744="","",'DQE marché-cadre'!$D744)</f>
        <v/>
      </c>
      <c r="AQ741" s="35" t="str">
        <f>IF('DQE marché-cadre'!$E744="","",'DQE marché-cadre'!$E744)</f>
        <v/>
      </c>
      <c r="AR741" s="77" t="str">
        <f>DQE!$F744</f>
        <v/>
      </c>
      <c r="AS741" s="77" t="str">
        <f>BPDE!$G744</f>
        <v/>
      </c>
      <c r="AT741" s="35" t="str">
        <f t="shared" si="28"/>
        <v/>
      </c>
    </row>
    <row r="742">
      <c r="A742" s="35" t="str">
        <f>IF(BPU!$A745="","",BPU!$A745)</f>
        <v/>
      </c>
      <c r="B742" s="44" t="str">
        <f>IF(BPU!$B745="","",BPU!$B745)</f>
        <v/>
      </c>
      <c r="C742" s="35" t="str">
        <f>IF(BPU!$C745="","",BPU!$C745)</f>
        <v/>
      </c>
      <c r="D742" s="44" t="str">
        <f>IF(DQE!$D745="","",DQE!$D745)</f>
        <v/>
      </c>
      <c r="E742" s="37" t="str">
        <f>IF(BPU!$D745="","",BPU!$D745)</f>
        <v/>
      </c>
      <c r="F742" s="35" t="str">
        <f t="shared" si="0"/>
        <v/>
      </c>
      <c r="G742" s="44" t="str">
        <f t="shared" si="1"/>
        <v/>
      </c>
      <c r="H742" s="36" t="n"/>
      <c r="I742" s="23" t="n"/>
      <c r="J742" s="36" t="n"/>
      <c r="K742" s="36" t="n"/>
      <c r="L742" s="44" t="str">
        <f t="shared" si="2"/>
        <v/>
      </c>
      <c r="M742" s="35" t="str">
        <f t="shared" si="3"/>
        <v/>
      </c>
      <c r="N742" s="35" t="str">
        <f t="shared" si="4"/>
        <v/>
      </c>
      <c r="O742" s="35" t="str">
        <f t="shared" si="5"/>
        <v/>
      </c>
      <c r="P742" s="35" t="str">
        <f t="shared" si="6"/>
        <v/>
      </c>
      <c r="Q742" s="35" t="str">
        <f t="shared" si="7"/>
        <v/>
      </c>
      <c r="R742" s="35" t="str">
        <f t="shared" si="8"/>
        <v/>
      </c>
      <c r="S742" s="35" t="str">
        <f t="shared" si="9"/>
        <v/>
      </c>
      <c r="T742" s="35" t="str">
        <f t="shared" si="10"/>
        <v/>
      </c>
      <c r="U742" s="35" t="str">
        <f t="shared" si="11"/>
        <v/>
      </c>
      <c r="V742" s="35" t="str">
        <f t="shared" si="12"/>
        <v/>
      </c>
      <c r="W742" s="77" t="str">
        <f t="shared" si="13"/>
        <v/>
      </c>
      <c r="X742" s="35" t="str">
        <f t="shared" si="14"/>
        <v/>
      </c>
      <c r="Y742" s="35" t="str">
        <f t="shared" si="15"/>
        <v/>
      </c>
      <c r="Z742" s="35" t="str">
        <f t="shared" si="16"/>
        <v/>
      </c>
      <c r="AA742" s="35" t="str">
        <f t="shared" si="17"/>
        <v/>
      </c>
      <c r="AB742" s="77">
        <f t="shared" si="29"/>
        <v>6336</v>
      </c>
      <c r="AC742" s="77">
        <f t="shared" si="30"/>
        <v>0</v>
      </c>
      <c r="AD742" s="77">
        <f t="shared" si="31"/>
        <v>0</v>
      </c>
      <c r="AE742" s="78" t="str">
        <f t="shared" si="18"/>
        <v/>
      </c>
      <c r="AF742" s="35" t="str">
        <f t="shared" si="19"/>
        <v/>
      </c>
      <c r="AG742" s="77" t="str">
        <f t="shared" si="20"/>
        <v/>
      </c>
      <c r="AH742" s="77" t="str">
        <f t="shared" si="21"/>
        <v/>
      </c>
      <c r="AI742" s="35">
        <f t="shared" si="22"/>
        <v>0</v>
      </c>
      <c r="AJ742" s="35">
        <f t="shared" si="23"/>
        <v>0</v>
      </c>
      <c r="AK742" s="35">
        <f t="shared" si="24"/>
        <v>0</v>
      </c>
      <c r="AL742" s="35">
        <f t="shared" si="25"/>
        <v>0</v>
      </c>
      <c r="AM742" s="35" t="n"/>
      <c r="AN742" s="44" t="str">
        <f t="shared" si="26"/>
        <v/>
      </c>
      <c r="AO742" s="44" t="str">
        <f t="shared" si="27"/>
        <v/>
      </c>
      <c r="AP742" s="35" t="str">
        <f>IF('DQE marché-cadre'!$D745="","",'DQE marché-cadre'!$D745)</f>
        <v/>
      </c>
      <c r="AQ742" s="35" t="str">
        <f>IF('DQE marché-cadre'!$E745="","",'DQE marché-cadre'!$E745)</f>
        <v/>
      </c>
      <c r="AR742" s="77" t="str">
        <f>DQE!$F745</f>
        <v/>
      </c>
      <c r="AS742" s="77" t="str">
        <f>BPDE!$G745</f>
        <v/>
      </c>
      <c r="AT742" s="35" t="str">
        <f t="shared" si="28"/>
        <v/>
      </c>
    </row>
    <row r="743">
      <c r="A743" s="35" t="str">
        <f>IF(BPU!$A746="","",BPU!$A746)</f>
        <v/>
      </c>
      <c r="B743" s="44" t="str">
        <f>IF(BPU!$B746="","",BPU!$B746)</f>
        <v/>
      </c>
      <c r="C743" s="35" t="str">
        <f>IF(BPU!$C746="","",BPU!$C746)</f>
        <v/>
      </c>
      <c r="D743" s="44" t="str">
        <f>IF(DQE!$D746="","",DQE!$D746)</f>
        <v/>
      </c>
      <c r="E743" s="37" t="str">
        <f>IF(BPU!$D746="","",BPU!$D746)</f>
        <v/>
      </c>
      <c r="F743" s="35" t="str">
        <f t="shared" si="0"/>
        <v/>
      </c>
      <c r="G743" s="44" t="str">
        <f t="shared" si="1"/>
        <v/>
      </c>
      <c r="H743" s="36" t="n"/>
      <c r="I743" s="23" t="n"/>
      <c r="J743" s="36" t="n"/>
      <c r="K743" s="36" t="n"/>
      <c r="L743" s="44" t="str">
        <f t="shared" si="2"/>
        <v/>
      </c>
      <c r="M743" s="35" t="str">
        <f t="shared" si="3"/>
        <v/>
      </c>
      <c r="N743" s="35" t="str">
        <f t="shared" si="4"/>
        <v/>
      </c>
      <c r="O743" s="35" t="str">
        <f t="shared" si="5"/>
        <v/>
      </c>
      <c r="P743" s="35" t="str">
        <f t="shared" si="6"/>
        <v/>
      </c>
      <c r="Q743" s="35" t="str">
        <f t="shared" si="7"/>
        <v/>
      </c>
      <c r="R743" s="35" t="str">
        <f t="shared" si="8"/>
        <v/>
      </c>
      <c r="S743" s="35" t="str">
        <f t="shared" si="9"/>
        <v/>
      </c>
      <c r="T743" s="35" t="str">
        <f t="shared" si="10"/>
        <v/>
      </c>
      <c r="U743" s="35" t="str">
        <f t="shared" si="11"/>
        <v/>
      </c>
      <c r="V743" s="35" t="str">
        <f t="shared" si="12"/>
        <v/>
      </c>
      <c r="W743" s="77" t="str">
        <f t="shared" si="13"/>
        <v/>
      </c>
      <c r="X743" s="35" t="str">
        <f t="shared" si="14"/>
        <v/>
      </c>
      <c r="Y743" s="35" t="str">
        <f t="shared" si="15"/>
        <v/>
      </c>
      <c r="Z743" s="35" t="str">
        <f t="shared" si="16"/>
        <v/>
      </c>
      <c r="AA743" s="35" t="str">
        <f t="shared" si="17"/>
        <v/>
      </c>
      <c r="AB743" s="77">
        <f t="shared" si="29"/>
        <v>6336</v>
      </c>
      <c r="AC743" s="77">
        <f t="shared" si="30"/>
        <v>0</v>
      </c>
      <c r="AD743" s="77">
        <f t="shared" si="31"/>
        <v>0</v>
      </c>
      <c r="AE743" s="78" t="str">
        <f t="shared" si="18"/>
        <v/>
      </c>
      <c r="AF743" s="35" t="str">
        <f t="shared" si="19"/>
        <v/>
      </c>
      <c r="AG743" s="77" t="str">
        <f t="shared" si="20"/>
        <v/>
      </c>
      <c r="AH743" s="77" t="str">
        <f t="shared" si="21"/>
        <v/>
      </c>
      <c r="AI743" s="35">
        <f t="shared" si="22"/>
        <v>0</v>
      </c>
      <c r="AJ743" s="35">
        <f t="shared" si="23"/>
        <v>0</v>
      </c>
      <c r="AK743" s="35">
        <f t="shared" si="24"/>
        <v>0</v>
      </c>
      <c r="AL743" s="35">
        <f t="shared" si="25"/>
        <v>0</v>
      </c>
      <c r="AM743" s="35" t="n"/>
      <c r="AN743" s="44" t="str">
        <f t="shared" si="26"/>
        <v/>
      </c>
      <c r="AO743" s="44" t="str">
        <f t="shared" si="27"/>
        <v/>
      </c>
      <c r="AP743" s="35" t="str">
        <f>IF('DQE marché-cadre'!$D746="","",'DQE marché-cadre'!$D746)</f>
        <v/>
      </c>
      <c r="AQ743" s="35" t="str">
        <f>IF('DQE marché-cadre'!$E746="","",'DQE marché-cadre'!$E746)</f>
        <v/>
      </c>
      <c r="AR743" s="77" t="str">
        <f>DQE!$F746</f>
        <v/>
      </c>
      <c r="AS743" s="77" t="str">
        <f>BPDE!$G746</f>
        <v/>
      </c>
      <c r="AT743" s="35" t="str">
        <f t="shared" si="28"/>
        <v/>
      </c>
    </row>
    <row r="744">
      <c r="A744" s="35" t="str">
        <f>IF(BPU!$A747="","",BPU!$A747)</f>
        <v/>
      </c>
      <c r="B744" s="44" t="str">
        <f>IF(BPU!$B747="","",BPU!$B747)</f>
        <v/>
      </c>
      <c r="C744" s="35" t="str">
        <f>IF(BPU!$C747="","",BPU!$C747)</f>
        <v/>
      </c>
      <c r="D744" s="44" t="str">
        <f>IF(DQE!$D747="","",DQE!$D747)</f>
        <v/>
      </c>
      <c r="E744" s="37" t="str">
        <f>IF(BPU!$D747="","",BPU!$D747)</f>
        <v/>
      </c>
      <c r="F744" s="35" t="str">
        <f t="shared" si="0"/>
        <v/>
      </c>
      <c r="G744" s="44" t="str">
        <f t="shared" si="1"/>
        <v/>
      </c>
      <c r="H744" s="36" t="n"/>
      <c r="I744" s="23" t="n"/>
      <c r="J744" s="36" t="n"/>
      <c r="K744" s="36" t="n"/>
      <c r="L744" s="44" t="str">
        <f t="shared" si="2"/>
        <v/>
      </c>
      <c r="M744" s="35" t="str">
        <f t="shared" si="3"/>
        <v/>
      </c>
      <c r="N744" s="35" t="str">
        <f t="shared" si="4"/>
        <v/>
      </c>
      <c r="O744" s="35" t="str">
        <f t="shared" si="5"/>
        <v/>
      </c>
      <c r="P744" s="35" t="str">
        <f t="shared" si="6"/>
        <v/>
      </c>
      <c r="Q744" s="35" t="str">
        <f t="shared" si="7"/>
        <v/>
      </c>
      <c r="R744" s="35" t="str">
        <f t="shared" si="8"/>
        <v/>
      </c>
      <c r="S744" s="35" t="str">
        <f t="shared" si="9"/>
        <v/>
      </c>
      <c r="T744" s="35" t="str">
        <f t="shared" si="10"/>
        <v/>
      </c>
      <c r="U744" s="35" t="str">
        <f t="shared" si="11"/>
        <v/>
      </c>
      <c r="V744" s="35" t="str">
        <f t="shared" si="12"/>
        <v/>
      </c>
      <c r="W744" s="77" t="str">
        <f t="shared" si="13"/>
        <v/>
      </c>
      <c r="X744" s="35" t="str">
        <f t="shared" si="14"/>
        <v/>
      </c>
      <c r="Y744" s="35" t="str">
        <f t="shared" si="15"/>
        <v/>
      </c>
      <c r="Z744" s="35" t="str">
        <f t="shared" si="16"/>
        <v/>
      </c>
      <c r="AA744" s="35" t="str">
        <f t="shared" si="17"/>
        <v/>
      </c>
      <c r="AB744" s="77">
        <f t="shared" si="29"/>
        <v>6336</v>
      </c>
      <c r="AC744" s="77">
        <f t="shared" si="30"/>
        <v>0</v>
      </c>
      <c r="AD744" s="77">
        <f t="shared" si="31"/>
        <v>0</v>
      </c>
      <c r="AE744" s="78" t="str">
        <f t="shared" si="18"/>
        <v/>
      </c>
      <c r="AF744" s="35" t="str">
        <f t="shared" si="19"/>
        <v/>
      </c>
      <c r="AG744" s="77" t="str">
        <f t="shared" si="20"/>
        <v/>
      </c>
      <c r="AH744" s="77" t="str">
        <f t="shared" si="21"/>
        <v/>
      </c>
      <c r="AI744" s="35">
        <f t="shared" si="22"/>
        <v>0</v>
      </c>
      <c r="AJ744" s="35">
        <f t="shared" si="23"/>
        <v>0</v>
      </c>
      <c r="AK744" s="35">
        <f t="shared" si="24"/>
        <v>0</v>
      </c>
      <c r="AL744" s="35">
        <f t="shared" si="25"/>
        <v>0</v>
      </c>
      <c r="AM744" s="35" t="n"/>
      <c r="AN744" s="44" t="str">
        <f t="shared" si="26"/>
        <v/>
      </c>
      <c r="AO744" s="44" t="str">
        <f t="shared" si="27"/>
        <v/>
      </c>
      <c r="AP744" s="35" t="str">
        <f>IF('DQE marché-cadre'!$D747="","",'DQE marché-cadre'!$D747)</f>
        <v/>
      </c>
      <c r="AQ744" s="35" t="str">
        <f>IF('DQE marché-cadre'!$E747="","",'DQE marché-cadre'!$E747)</f>
        <v/>
      </c>
      <c r="AR744" s="77" t="str">
        <f>DQE!$F747</f>
        <v/>
      </c>
      <c r="AS744" s="77" t="str">
        <f>BPDE!$G747</f>
        <v/>
      </c>
      <c r="AT744" s="35" t="str">
        <f t="shared" si="28"/>
        <v/>
      </c>
    </row>
    <row r="745">
      <c r="A745" s="35" t="str">
        <f>IF(BPU!$A748="","",BPU!$A748)</f>
        <v/>
      </c>
      <c r="B745" s="44" t="str">
        <f>IF(BPU!$B748="","",BPU!$B748)</f>
        <v/>
      </c>
      <c r="C745" s="35" t="str">
        <f>IF(BPU!$C748="","",BPU!$C748)</f>
        <v/>
      </c>
      <c r="D745" s="44" t="str">
        <f>IF(DQE!$D748="","",DQE!$D748)</f>
        <v/>
      </c>
      <c r="E745" s="37" t="str">
        <f>IF(BPU!$D748="","",BPU!$D748)</f>
        <v/>
      </c>
      <c r="F745" s="35" t="str">
        <f t="shared" si="0"/>
        <v/>
      </c>
      <c r="G745" s="44" t="str">
        <f t="shared" si="1"/>
        <v/>
      </c>
      <c r="H745" s="36" t="n"/>
      <c r="I745" s="23" t="n"/>
      <c r="J745" s="36" t="n"/>
      <c r="K745" s="36" t="n"/>
      <c r="L745" s="44" t="str">
        <f t="shared" si="2"/>
        <v/>
      </c>
      <c r="M745" s="35" t="str">
        <f t="shared" si="3"/>
        <v/>
      </c>
      <c r="N745" s="35" t="str">
        <f t="shared" si="4"/>
        <v/>
      </c>
      <c r="O745" s="35" t="str">
        <f t="shared" si="5"/>
        <v/>
      </c>
      <c r="P745" s="35" t="str">
        <f t="shared" si="6"/>
        <v/>
      </c>
      <c r="Q745" s="35" t="str">
        <f t="shared" si="7"/>
        <v/>
      </c>
      <c r="R745" s="35" t="str">
        <f t="shared" si="8"/>
        <v/>
      </c>
      <c r="S745" s="35" t="str">
        <f t="shared" si="9"/>
        <v/>
      </c>
      <c r="T745" s="35" t="str">
        <f t="shared" si="10"/>
        <v/>
      </c>
      <c r="U745" s="35" t="str">
        <f t="shared" si="11"/>
        <v/>
      </c>
      <c r="V745" s="35" t="str">
        <f t="shared" si="12"/>
        <v/>
      </c>
      <c r="W745" s="77" t="str">
        <f t="shared" si="13"/>
        <v/>
      </c>
      <c r="X745" s="35" t="str">
        <f t="shared" si="14"/>
        <v/>
      </c>
      <c r="Y745" s="35" t="str">
        <f t="shared" si="15"/>
        <v/>
      </c>
      <c r="Z745" s="35" t="str">
        <f t="shared" si="16"/>
        <v/>
      </c>
      <c r="AA745" s="35" t="str">
        <f t="shared" si="17"/>
        <v/>
      </c>
      <c r="AB745" s="77">
        <f t="shared" si="29"/>
        <v>6336</v>
      </c>
      <c r="AC745" s="77">
        <f t="shared" si="30"/>
        <v>0</v>
      </c>
      <c r="AD745" s="77">
        <f t="shared" si="31"/>
        <v>0</v>
      </c>
      <c r="AE745" s="78" t="str">
        <f t="shared" si="18"/>
        <v/>
      </c>
      <c r="AF745" s="35" t="str">
        <f t="shared" si="19"/>
        <v/>
      </c>
      <c r="AG745" s="77" t="str">
        <f t="shared" si="20"/>
        <v/>
      </c>
      <c r="AH745" s="77" t="str">
        <f t="shared" si="21"/>
        <v/>
      </c>
      <c r="AI745" s="35">
        <f t="shared" si="22"/>
        <v>0</v>
      </c>
      <c r="AJ745" s="35">
        <f t="shared" si="23"/>
        <v>0</v>
      </c>
      <c r="AK745" s="35">
        <f t="shared" si="24"/>
        <v>0</v>
      </c>
      <c r="AL745" s="35">
        <f t="shared" si="25"/>
        <v>0</v>
      </c>
      <c r="AM745" s="35" t="n"/>
      <c r="AN745" s="44" t="str">
        <f t="shared" si="26"/>
        <v/>
      </c>
      <c r="AO745" s="44" t="str">
        <f t="shared" si="27"/>
        <v/>
      </c>
      <c r="AP745" s="35" t="str">
        <f>IF('DQE marché-cadre'!$D748="","",'DQE marché-cadre'!$D748)</f>
        <v/>
      </c>
      <c r="AQ745" s="35" t="str">
        <f>IF('DQE marché-cadre'!$E748="","",'DQE marché-cadre'!$E748)</f>
        <v/>
      </c>
      <c r="AR745" s="77" t="str">
        <f>DQE!$F748</f>
        <v/>
      </c>
      <c r="AS745" s="77" t="str">
        <f>BPDE!$G748</f>
        <v/>
      </c>
      <c r="AT745" s="35" t="str">
        <f t="shared" si="28"/>
        <v/>
      </c>
    </row>
    <row r="746">
      <c r="A746" s="35" t="str">
        <f>IF(BPU!$A749="","",BPU!$A749)</f>
        <v/>
      </c>
      <c r="B746" s="44" t="str">
        <f>IF(BPU!$B749="","",BPU!$B749)</f>
        <v/>
      </c>
      <c r="C746" s="35" t="str">
        <f>IF(BPU!$C749="","",BPU!$C749)</f>
        <v/>
      </c>
      <c r="D746" s="44" t="str">
        <f>IF(DQE!$D749="","",DQE!$D749)</f>
        <v/>
      </c>
      <c r="E746" s="37" t="str">
        <f>IF(BPU!$D749="","",BPU!$D749)</f>
        <v/>
      </c>
      <c r="F746" s="35" t="str">
        <f t="shared" si="0"/>
        <v/>
      </c>
      <c r="G746" s="44" t="str">
        <f t="shared" si="1"/>
        <v/>
      </c>
      <c r="H746" s="36" t="n"/>
      <c r="I746" s="23" t="n"/>
      <c r="J746" s="36" t="n"/>
      <c r="K746" s="36" t="n"/>
      <c r="L746" s="44" t="str">
        <f t="shared" si="2"/>
        <v/>
      </c>
      <c r="M746" s="35" t="str">
        <f t="shared" si="3"/>
        <v/>
      </c>
      <c r="N746" s="35" t="str">
        <f t="shared" si="4"/>
        <v/>
      </c>
      <c r="O746" s="35" t="str">
        <f t="shared" si="5"/>
        <v/>
      </c>
      <c r="P746" s="35" t="str">
        <f t="shared" si="6"/>
        <v/>
      </c>
      <c r="Q746" s="35" t="str">
        <f t="shared" si="7"/>
        <v/>
      </c>
      <c r="R746" s="35" t="str">
        <f t="shared" si="8"/>
        <v/>
      </c>
      <c r="S746" s="35" t="str">
        <f t="shared" si="9"/>
        <v/>
      </c>
      <c r="T746" s="35" t="str">
        <f t="shared" si="10"/>
        <v/>
      </c>
      <c r="U746" s="35" t="str">
        <f t="shared" si="11"/>
        <v/>
      </c>
      <c r="V746" s="35" t="str">
        <f t="shared" si="12"/>
        <v/>
      </c>
      <c r="W746" s="77" t="str">
        <f t="shared" si="13"/>
        <v/>
      </c>
      <c r="X746" s="35" t="str">
        <f t="shared" si="14"/>
        <v/>
      </c>
      <c r="Y746" s="35" t="str">
        <f t="shared" si="15"/>
        <v/>
      </c>
      <c r="Z746" s="35" t="str">
        <f t="shared" si="16"/>
        <v/>
      </c>
      <c r="AA746" s="35" t="str">
        <f t="shared" si="17"/>
        <v/>
      </c>
      <c r="AB746" s="77">
        <f t="shared" si="29"/>
        <v>6336</v>
      </c>
      <c r="AC746" s="77">
        <f t="shared" si="30"/>
        <v>0</v>
      </c>
      <c r="AD746" s="77">
        <f t="shared" si="31"/>
        <v>0</v>
      </c>
      <c r="AE746" s="78" t="str">
        <f t="shared" si="18"/>
        <v/>
      </c>
      <c r="AF746" s="35" t="str">
        <f t="shared" si="19"/>
        <v/>
      </c>
      <c r="AG746" s="77" t="str">
        <f t="shared" si="20"/>
        <v/>
      </c>
      <c r="AH746" s="77" t="str">
        <f t="shared" si="21"/>
        <v/>
      </c>
      <c r="AI746" s="35">
        <f t="shared" si="22"/>
        <v>0</v>
      </c>
      <c r="AJ746" s="35">
        <f t="shared" si="23"/>
        <v>0</v>
      </c>
      <c r="AK746" s="35">
        <f t="shared" si="24"/>
        <v>0</v>
      </c>
      <c r="AL746" s="35">
        <f t="shared" si="25"/>
        <v>0</v>
      </c>
      <c r="AM746" s="35" t="n"/>
      <c r="AN746" s="44" t="str">
        <f t="shared" si="26"/>
        <v/>
      </c>
      <c r="AO746" s="44" t="str">
        <f t="shared" si="27"/>
        <v/>
      </c>
      <c r="AP746" s="35" t="str">
        <f>IF('DQE marché-cadre'!$D749="","",'DQE marché-cadre'!$D749)</f>
        <v/>
      </c>
      <c r="AQ746" s="35" t="str">
        <f>IF('DQE marché-cadre'!$E749="","",'DQE marché-cadre'!$E749)</f>
        <v/>
      </c>
      <c r="AR746" s="77" t="str">
        <f>DQE!$F749</f>
        <v/>
      </c>
      <c r="AS746" s="77" t="str">
        <f>BPDE!$G749</f>
        <v/>
      </c>
      <c r="AT746" s="35" t="str">
        <f t="shared" si="28"/>
        <v/>
      </c>
    </row>
    <row r="747">
      <c r="A747" s="35" t="str">
        <f>IF(BPU!$A750="","",BPU!$A750)</f>
        <v/>
      </c>
      <c r="B747" s="44" t="str">
        <f>IF(BPU!$B750="","",BPU!$B750)</f>
        <v/>
      </c>
      <c r="C747" s="35" t="str">
        <f>IF(BPU!$C750="","",BPU!$C750)</f>
        <v/>
      </c>
      <c r="D747" s="44" t="str">
        <f>IF(DQE!$D750="","",DQE!$D750)</f>
        <v/>
      </c>
      <c r="E747" s="37" t="str">
        <f>IF(BPU!$D750="","",BPU!$D750)</f>
        <v/>
      </c>
      <c r="F747" s="35" t="str">
        <f t="shared" si="0"/>
        <v/>
      </c>
      <c r="G747" s="44" t="str">
        <f t="shared" si="1"/>
        <v/>
      </c>
      <c r="H747" s="36" t="n"/>
      <c r="I747" s="23" t="n"/>
      <c r="J747" s="36" t="n"/>
      <c r="K747" s="36" t="n"/>
      <c r="L747" s="44" t="str">
        <f t="shared" si="2"/>
        <v/>
      </c>
      <c r="M747" s="35" t="str">
        <f t="shared" si="3"/>
        <v/>
      </c>
      <c r="N747" s="35" t="str">
        <f t="shared" si="4"/>
        <v/>
      </c>
      <c r="O747" s="35" t="str">
        <f t="shared" si="5"/>
        <v/>
      </c>
      <c r="P747" s="35" t="str">
        <f t="shared" si="6"/>
        <v/>
      </c>
      <c r="Q747" s="35" t="str">
        <f t="shared" si="7"/>
        <v/>
      </c>
      <c r="R747" s="35" t="str">
        <f t="shared" si="8"/>
        <v/>
      </c>
      <c r="S747" s="35" t="str">
        <f t="shared" si="9"/>
        <v/>
      </c>
      <c r="T747" s="35" t="str">
        <f t="shared" si="10"/>
        <v/>
      </c>
      <c r="U747" s="35" t="str">
        <f t="shared" si="11"/>
        <v/>
      </c>
      <c r="V747" s="35" t="str">
        <f t="shared" si="12"/>
        <v/>
      </c>
      <c r="W747" s="77" t="str">
        <f t="shared" si="13"/>
        <v/>
      </c>
      <c r="X747" s="35" t="str">
        <f t="shared" si="14"/>
        <v/>
      </c>
      <c r="Y747" s="35" t="str">
        <f t="shared" si="15"/>
        <v/>
      </c>
      <c r="Z747" s="35" t="str">
        <f t="shared" si="16"/>
        <v/>
      </c>
      <c r="AA747" s="35" t="str">
        <f t="shared" si="17"/>
        <v/>
      </c>
      <c r="AB747" s="77">
        <f t="shared" si="29"/>
        <v>6336</v>
      </c>
      <c r="AC747" s="77">
        <f t="shared" si="30"/>
        <v>0</v>
      </c>
      <c r="AD747" s="77">
        <f t="shared" si="31"/>
        <v>0</v>
      </c>
      <c r="AE747" s="78" t="str">
        <f t="shared" si="18"/>
        <v/>
      </c>
      <c r="AF747" s="35" t="str">
        <f t="shared" si="19"/>
        <v/>
      </c>
      <c r="AG747" s="77" t="str">
        <f t="shared" si="20"/>
        <v/>
      </c>
      <c r="AH747" s="77" t="str">
        <f t="shared" si="21"/>
        <v/>
      </c>
      <c r="AI747" s="35">
        <f t="shared" si="22"/>
        <v>0</v>
      </c>
      <c r="AJ747" s="35">
        <f t="shared" si="23"/>
        <v>0</v>
      </c>
      <c r="AK747" s="35">
        <f t="shared" si="24"/>
        <v>0</v>
      </c>
      <c r="AL747" s="35">
        <f t="shared" si="25"/>
        <v>0</v>
      </c>
      <c r="AM747" s="35" t="n"/>
      <c r="AN747" s="44" t="str">
        <f t="shared" si="26"/>
        <v/>
      </c>
      <c r="AO747" s="44" t="str">
        <f t="shared" si="27"/>
        <v/>
      </c>
      <c r="AP747" s="35" t="str">
        <f>IF('DQE marché-cadre'!$D750="","",'DQE marché-cadre'!$D750)</f>
        <v/>
      </c>
      <c r="AQ747" s="35" t="str">
        <f>IF('DQE marché-cadre'!$E750="","",'DQE marché-cadre'!$E750)</f>
        <v/>
      </c>
      <c r="AR747" s="77" t="str">
        <f>DQE!$F750</f>
        <v/>
      </c>
      <c r="AS747" s="77" t="str">
        <f>BPDE!$G750</f>
        <v/>
      </c>
      <c r="AT747" s="35" t="str">
        <f t="shared" si="28"/>
        <v/>
      </c>
    </row>
    <row r="748">
      <c r="A748" s="35" t="str">
        <f>IF(BPU!$A751="","",BPU!$A751)</f>
        <v/>
      </c>
      <c r="B748" s="44" t="str">
        <f>IF(BPU!$B751="","",BPU!$B751)</f>
        <v/>
      </c>
      <c r="C748" s="35" t="str">
        <f>IF(BPU!$C751="","",BPU!$C751)</f>
        <v/>
      </c>
      <c r="D748" s="44" t="str">
        <f>IF(DQE!$D751="","",DQE!$D751)</f>
        <v/>
      </c>
      <c r="E748" s="37" t="str">
        <f>IF(BPU!$D751="","",BPU!$D751)</f>
        <v/>
      </c>
      <c r="F748" s="35" t="str">
        <f t="shared" si="0"/>
        <v/>
      </c>
      <c r="G748" s="44" t="str">
        <f t="shared" si="1"/>
        <v/>
      </c>
      <c r="H748" s="36" t="n"/>
      <c r="I748" s="23" t="n"/>
      <c r="J748" s="36" t="n"/>
      <c r="K748" s="36" t="n"/>
      <c r="L748" s="44" t="str">
        <f t="shared" si="2"/>
        <v/>
      </c>
      <c r="M748" s="35" t="str">
        <f t="shared" si="3"/>
        <v/>
      </c>
      <c r="N748" s="35" t="str">
        <f t="shared" si="4"/>
        <v/>
      </c>
      <c r="O748" s="35" t="str">
        <f t="shared" si="5"/>
        <v/>
      </c>
      <c r="P748" s="35" t="str">
        <f t="shared" si="6"/>
        <v/>
      </c>
      <c r="Q748" s="35" t="str">
        <f t="shared" si="7"/>
        <v/>
      </c>
      <c r="R748" s="35" t="str">
        <f t="shared" si="8"/>
        <v/>
      </c>
      <c r="S748" s="35" t="str">
        <f t="shared" si="9"/>
        <v/>
      </c>
      <c r="T748" s="35" t="str">
        <f t="shared" si="10"/>
        <v/>
      </c>
      <c r="U748" s="35" t="str">
        <f t="shared" si="11"/>
        <v/>
      </c>
      <c r="V748" s="35" t="str">
        <f t="shared" si="12"/>
        <v/>
      </c>
      <c r="W748" s="77" t="str">
        <f t="shared" si="13"/>
        <v/>
      </c>
      <c r="X748" s="35" t="str">
        <f t="shared" si="14"/>
        <v/>
      </c>
      <c r="Y748" s="35" t="str">
        <f t="shared" si="15"/>
        <v/>
      </c>
      <c r="Z748" s="35" t="str">
        <f t="shared" si="16"/>
        <v/>
      </c>
      <c r="AA748" s="35" t="str">
        <f t="shared" si="17"/>
        <v/>
      </c>
      <c r="AB748" s="77">
        <f t="shared" si="29"/>
        <v>6336</v>
      </c>
      <c r="AC748" s="77">
        <f t="shared" si="30"/>
        <v>0</v>
      </c>
      <c r="AD748" s="77">
        <f t="shared" si="31"/>
        <v>0</v>
      </c>
      <c r="AE748" s="78" t="str">
        <f t="shared" si="18"/>
        <v/>
      </c>
      <c r="AF748" s="35" t="str">
        <f t="shared" si="19"/>
        <v/>
      </c>
      <c r="AG748" s="77" t="str">
        <f t="shared" si="20"/>
        <v/>
      </c>
      <c r="AH748" s="77" t="str">
        <f t="shared" si="21"/>
        <v/>
      </c>
      <c r="AI748" s="35">
        <f t="shared" si="22"/>
        <v>0</v>
      </c>
      <c r="AJ748" s="35">
        <f t="shared" si="23"/>
        <v>0</v>
      </c>
      <c r="AK748" s="35">
        <f t="shared" si="24"/>
        <v>0</v>
      </c>
      <c r="AL748" s="35">
        <f t="shared" si="25"/>
        <v>0</v>
      </c>
      <c r="AM748" s="35" t="n"/>
      <c r="AN748" s="44" t="str">
        <f t="shared" si="26"/>
        <v/>
      </c>
      <c r="AO748" s="44" t="str">
        <f t="shared" si="27"/>
        <v/>
      </c>
      <c r="AP748" s="35" t="str">
        <f>IF('DQE marché-cadre'!$D751="","",'DQE marché-cadre'!$D751)</f>
        <v/>
      </c>
      <c r="AQ748" s="35" t="str">
        <f>IF('DQE marché-cadre'!$E751="","",'DQE marché-cadre'!$E751)</f>
        <v/>
      </c>
      <c r="AR748" s="77" t="str">
        <f>DQE!$F751</f>
        <v/>
      </c>
      <c r="AS748" s="77" t="str">
        <f>BPDE!$G751</f>
        <v/>
      </c>
      <c r="AT748" s="35" t="str">
        <f t="shared" si="28"/>
        <v/>
      </c>
    </row>
    <row r="749">
      <c r="A749" s="35" t="str">
        <f>IF(BPU!$A752="","",BPU!$A752)</f>
        <v/>
      </c>
      <c r="B749" s="44" t="str">
        <f>IF(BPU!$B752="","",BPU!$B752)</f>
        <v/>
      </c>
      <c r="C749" s="35" t="str">
        <f>IF(BPU!$C752="","",BPU!$C752)</f>
        <v/>
      </c>
      <c r="D749" s="44" t="str">
        <f>IF(DQE!$D752="","",DQE!$D752)</f>
        <v/>
      </c>
      <c r="E749" s="37" t="str">
        <f>IF(BPU!$D752="","",BPU!$D752)</f>
        <v/>
      </c>
      <c r="F749" s="35" t="str">
        <f t="shared" si="0"/>
        <v/>
      </c>
      <c r="G749" s="44" t="str">
        <f t="shared" si="1"/>
        <v/>
      </c>
      <c r="H749" s="36" t="n"/>
      <c r="I749" s="23" t="n"/>
      <c r="J749" s="36" t="n"/>
      <c r="K749" s="36" t="n"/>
      <c r="L749" s="44" t="str">
        <f t="shared" si="2"/>
        <v/>
      </c>
      <c r="M749" s="35" t="str">
        <f t="shared" si="3"/>
        <v/>
      </c>
      <c r="N749" s="35" t="str">
        <f t="shared" si="4"/>
        <v/>
      </c>
      <c r="O749" s="35" t="str">
        <f t="shared" si="5"/>
        <v/>
      </c>
      <c r="P749" s="35" t="str">
        <f t="shared" si="6"/>
        <v/>
      </c>
      <c r="Q749" s="35" t="str">
        <f t="shared" si="7"/>
        <v/>
      </c>
      <c r="R749" s="35" t="str">
        <f t="shared" si="8"/>
        <v/>
      </c>
      <c r="S749" s="35" t="str">
        <f t="shared" si="9"/>
        <v/>
      </c>
      <c r="T749" s="35" t="str">
        <f t="shared" si="10"/>
        <v/>
      </c>
      <c r="U749" s="35" t="str">
        <f t="shared" si="11"/>
        <v/>
      </c>
      <c r="V749" s="35" t="str">
        <f t="shared" si="12"/>
        <v/>
      </c>
      <c r="W749" s="77" t="str">
        <f t="shared" si="13"/>
        <v/>
      </c>
      <c r="X749" s="35" t="str">
        <f t="shared" si="14"/>
        <v/>
      </c>
      <c r="Y749" s="35" t="str">
        <f t="shared" si="15"/>
        <v/>
      </c>
      <c r="Z749" s="35" t="str">
        <f t="shared" si="16"/>
        <v/>
      </c>
      <c r="AA749" s="35" t="str">
        <f t="shared" si="17"/>
        <v/>
      </c>
      <c r="AB749" s="77">
        <f t="shared" si="29"/>
        <v>6336</v>
      </c>
      <c r="AC749" s="77">
        <f t="shared" si="30"/>
        <v>0</v>
      </c>
      <c r="AD749" s="77">
        <f t="shared" si="31"/>
        <v>0</v>
      </c>
      <c r="AE749" s="78" t="str">
        <f t="shared" si="18"/>
        <v/>
      </c>
      <c r="AF749" s="35" t="str">
        <f t="shared" si="19"/>
        <v/>
      </c>
      <c r="AG749" s="77" t="str">
        <f t="shared" si="20"/>
        <v/>
      </c>
      <c r="AH749" s="77" t="str">
        <f t="shared" si="21"/>
        <v/>
      </c>
      <c r="AI749" s="35">
        <f t="shared" si="22"/>
        <v>0</v>
      </c>
      <c r="AJ749" s="35">
        <f t="shared" si="23"/>
        <v>0</v>
      </c>
      <c r="AK749" s="35">
        <f t="shared" si="24"/>
        <v>0</v>
      </c>
      <c r="AL749" s="35">
        <f t="shared" si="25"/>
        <v>0</v>
      </c>
      <c r="AM749" s="35" t="n"/>
      <c r="AN749" s="44" t="str">
        <f t="shared" si="26"/>
        <v/>
      </c>
      <c r="AO749" s="44" t="str">
        <f t="shared" si="27"/>
        <v/>
      </c>
      <c r="AP749" s="35" t="str">
        <f>IF('DQE marché-cadre'!$D752="","",'DQE marché-cadre'!$D752)</f>
        <v/>
      </c>
      <c r="AQ749" s="35" t="str">
        <f>IF('DQE marché-cadre'!$E752="","",'DQE marché-cadre'!$E752)</f>
        <v/>
      </c>
      <c r="AR749" s="77" t="str">
        <f>DQE!$F752</f>
        <v/>
      </c>
      <c r="AS749" s="77" t="str">
        <f>BPDE!$G752</f>
        <v/>
      </c>
      <c r="AT749" s="35" t="str">
        <f t="shared" si="28"/>
        <v/>
      </c>
    </row>
    <row r="750">
      <c r="A750" s="35" t="str">
        <f>IF(BPU!$A753="","",BPU!$A753)</f>
        <v/>
      </c>
      <c r="B750" s="44" t="str">
        <f>IF(BPU!$B753="","",BPU!$B753)</f>
        <v/>
      </c>
      <c r="C750" s="35" t="str">
        <f>IF(BPU!$C753="","",BPU!$C753)</f>
        <v/>
      </c>
      <c r="D750" s="44" t="str">
        <f>IF(DQE!$D753="","",DQE!$D753)</f>
        <v/>
      </c>
      <c r="E750" s="37" t="str">
        <f>IF(BPU!$D753="","",BPU!$D753)</f>
        <v/>
      </c>
      <c r="F750" s="35" t="str">
        <f t="shared" si="0"/>
        <v/>
      </c>
      <c r="G750" s="44" t="str">
        <f t="shared" si="1"/>
        <v/>
      </c>
      <c r="H750" s="36" t="n"/>
      <c r="I750" s="23" t="n"/>
      <c r="J750" s="36" t="n"/>
      <c r="K750" s="36" t="n"/>
      <c r="L750" s="44" t="str">
        <f t="shared" si="2"/>
        <v/>
      </c>
      <c r="M750" s="35" t="str">
        <f t="shared" si="3"/>
        <v/>
      </c>
      <c r="N750" s="35" t="str">
        <f t="shared" si="4"/>
        <v/>
      </c>
      <c r="O750" s="35" t="str">
        <f t="shared" si="5"/>
        <v/>
      </c>
      <c r="P750" s="35" t="str">
        <f t="shared" si="6"/>
        <v/>
      </c>
      <c r="Q750" s="35" t="str">
        <f t="shared" si="7"/>
        <v/>
      </c>
      <c r="R750" s="35" t="str">
        <f t="shared" si="8"/>
        <v/>
      </c>
      <c r="S750" s="35" t="str">
        <f t="shared" si="9"/>
        <v/>
      </c>
      <c r="T750" s="35" t="str">
        <f t="shared" si="10"/>
        <v/>
      </c>
      <c r="U750" s="35" t="str">
        <f t="shared" si="11"/>
        <v/>
      </c>
      <c r="V750" s="35" t="str">
        <f t="shared" si="12"/>
        <v/>
      </c>
      <c r="W750" s="77" t="str">
        <f t="shared" si="13"/>
        <v/>
      </c>
      <c r="X750" s="35" t="str">
        <f t="shared" si="14"/>
        <v/>
      </c>
      <c r="Y750" s="35" t="str">
        <f t="shared" si="15"/>
        <v/>
      </c>
      <c r="Z750" s="35" t="str">
        <f t="shared" si="16"/>
        <v/>
      </c>
      <c r="AA750" s="35" t="str">
        <f t="shared" si="17"/>
        <v/>
      </c>
      <c r="AB750" s="77">
        <f t="shared" si="29"/>
        <v>6336</v>
      </c>
      <c r="AC750" s="77">
        <f t="shared" si="30"/>
        <v>0</v>
      </c>
      <c r="AD750" s="77">
        <f t="shared" si="31"/>
        <v>0</v>
      </c>
      <c r="AE750" s="78" t="str">
        <f t="shared" si="18"/>
        <v/>
      </c>
      <c r="AF750" s="35" t="str">
        <f t="shared" si="19"/>
        <v/>
      </c>
      <c r="AG750" s="77" t="str">
        <f t="shared" si="20"/>
        <v/>
      </c>
      <c r="AH750" s="77" t="str">
        <f t="shared" si="21"/>
        <v/>
      </c>
      <c r="AI750" s="35">
        <f t="shared" si="22"/>
        <v>0</v>
      </c>
      <c r="AJ750" s="35">
        <f t="shared" si="23"/>
        <v>0</v>
      </c>
      <c r="AK750" s="35">
        <f t="shared" si="24"/>
        <v>0</v>
      </c>
      <c r="AL750" s="35">
        <f t="shared" si="25"/>
        <v>0</v>
      </c>
      <c r="AM750" s="35" t="n"/>
      <c r="AN750" s="44" t="str">
        <f t="shared" si="26"/>
        <v/>
      </c>
      <c r="AO750" s="44" t="str">
        <f t="shared" si="27"/>
        <v/>
      </c>
      <c r="AP750" s="35" t="str">
        <f>IF('DQE marché-cadre'!$D753="","",'DQE marché-cadre'!$D753)</f>
        <v/>
      </c>
      <c r="AQ750" s="35" t="str">
        <f>IF('DQE marché-cadre'!$E753="","",'DQE marché-cadre'!$E753)</f>
        <v/>
      </c>
      <c r="AR750" s="77" t="str">
        <f>DQE!$F753</f>
        <v/>
      </c>
      <c r="AS750" s="77" t="str">
        <f>BPDE!$G753</f>
        <v/>
      </c>
      <c r="AT750" s="35" t="str">
        <f t="shared" si="28"/>
        <v/>
      </c>
    </row>
    <row r="751">
      <c r="A751" s="35" t="str">
        <f>IF(BPU!$A754="","",BPU!$A754)</f>
        <v/>
      </c>
      <c r="B751" s="44" t="str">
        <f>IF(BPU!$B754="","",BPU!$B754)</f>
        <v/>
      </c>
      <c r="C751" s="35" t="str">
        <f>IF(BPU!$C754="","",BPU!$C754)</f>
        <v/>
      </c>
      <c r="D751" s="44" t="str">
        <f>IF(DQE!$D754="","",DQE!$D754)</f>
        <v/>
      </c>
      <c r="E751" s="37" t="str">
        <f>IF(BPU!$D754="","",BPU!$D754)</f>
        <v/>
      </c>
      <c r="F751" s="35" t="str">
        <f t="shared" si="0"/>
        <v/>
      </c>
      <c r="G751" s="44" t="str">
        <f t="shared" si="1"/>
        <v/>
      </c>
      <c r="H751" s="36" t="n"/>
      <c r="I751" s="23" t="n"/>
      <c r="J751" s="36" t="n"/>
      <c r="K751" s="36" t="n"/>
      <c r="L751" s="44" t="str">
        <f t="shared" si="2"/>
        <v/>
      </c>
      <c r="M751" s="35" t="str">
        <f t="shared" si="3"/>
        <v/>
      </c>
      <c r="N751" s="35" t="str">
        <f t="shared" si="4"/>
        <v/>
      </c>
      <c r="O751" s="35" t="str">
        <f t="shared" si="5"/>
        <v/>
      </c>
      <c r="P751" s="35" t="str">
        <f t="shared" si="6"/>
        <v/>
      </c>
      <c r="Q751" s="35" t="str">
        <f t="shared" si="7"/>
        <v/>
      </c>
      <c r="R751" s="35" t="str">
        <f t="shared" si="8"/>
        <v/>
      </c>
      <c r="S751" s="35" t="str">
        <f t="shared" si="9"/>
        <v/>
      </c>
      <c r="T751" s="35" t="str">
        <f t="shared" si="10"/>
        <v/>
      </c>
      <c r="U751" s="35" t="str">
        <f t="shared" si="11"/>
        <v/>
      </c>
      <c r="V751" s="35" t="str">
        <f t="shared" si="12"/>
        <v/>
      </c>
      <c r="W751" s="77" t="str">
        <f t="shared" si="13"/>
        <v/>
      </c>
      <c r="X751" s="35" t="str">
        <f t="shared" si="14"/>
        <v/>
      </c>
      <c r="Y751" s="35" t="str">
        <f t="shared" si="15"/>
        <v/>
      </c>
      <c r="Z751" s="35" t="str">
        <f t="shared" si="16"/>
        <v/>
      </c>
      <c r="AA751" s="35" t="str">
        <f t="shared" si="17"/>
        <v/>
      </c>
      <c r="AB751" s="77">
        <f t="shared" si="29"/>
        <v>6336</v>
      </c>
      <c r="AC751" s="77">
        <f t="shared" si="30"/>
        <v>0</v>
      </c>
      <c r="AD751" s="77">
        <f t="shared" si="31"/>
        <v>0</v>
      </c>
      <c r="AE751" s="78" t="str">
        <f t="shared" si="18"/>
        <v/>
      </c>
      <c r="AF751" s="35" t="str">
        <f t="shared" si="19"/>
        <v/>
      </c>
      <c r="AG751" s="77" t="str">
        <f t="shared" si="20"/>
        <v/>
      </c>
      <c r="AH751" s="77" t="str">
        <f t="shared" si="21"/>
        <v/>
      </c>
      <c r="AI751" s="35">
        <f t="shared" si="22"/>
        <v>0</v>
      </c>
      <c r="AJ751" s="35">
        <f t="shared" si="23"/>
        <v>0</v>
      </c>
      <c r="AK751" s="35">
        <f t="shared" si="24"/>
        <v>0</v>
      </c>
      <c r="AL751" s="35">
        <f t="shared" si="25"/>
        <v>0</v>
      </c>
      <c r="AM751" s="35" t="n"/>
      <c r="AN751" s="44" t="str">
        <f t="shared" si="26"/>
        <v/>
      </c>
      <c r="AO751" s="44" t="str">
        <f t="shared" si="27"/>
        <v/>
      </c>
      <c r="AP751" s="35" t="str">
        <f>IF('DQE marché-cadre'!$D754="","",'DQE marché-cadre'!$D754)</f>
        <v/>
      </c>
      <c r="AQ751" s="35" t="str">
        <f>IF('DQE marché-cadre'!$E754="","",'DQE marché-cadre'!$E754)</f>
        <v/>
      </c>
      <c r="AR751" s="77" t="str">
        <f>DQE!$F754</f>
        <v/>
      </c>
      <c r="AS751" s="77" t="str">
        <f>BPDE!$G754</f>
        <v/>
      </c>
      <c r="AT751" s="35" t="str">
        <f t="shared" si="28"/>
        <v/>
      </c>
    </row>
    <row r="752">
      <c r="A752" s="35" t="str">
        <f>IF(BPU!$A755="","",BPU!$A755)</f>
        <v/>
      </c>
      <c r="B752" s="44" t="str">
        <f>IF(BPU!$B755="","",BPU!$B755)</f>
        <v/>
      </c>
      <c r="C752" s="35" t="str">
        <f>IF(BPU!$C755="","",BPU!$C755)</f>
        <v/>
      </c>
      <c r="D752" s="44" t="str">
        <f>IF(DQE!$D755="","",DQE!$D755)</f>
        <v/>
      </c>
      <c r="E752" s="37" t="str">
        <f>IF(BPU!$D755="","",BPU!$D755)</f>
        <v/>
      </c>
      <c r="F752" s="35" t="str">
        <f t="shared" si="0"/>
        <v/>
      </c>
      <c r="G752" s="44" t="str">
        <f t="shared" si="1"/>
        <v/>
      </c>
      <c r="H752" s="36" t="n"/>
      <c r="I752" s="23" t="n"/>
      <c r="J752" s="36" t="n"/>
      <c r="K752" s="36" t="n"/>
      <c r="L752" s="44" t="str">
        <f t="shared" si="2"/>
        <v/>
      </c>
      <c r="M752" s="35" t="str">
        <f t="shared" si="3"/>
        <v/>
      </c>
      <c r="N752" s="35" t="str">
        <f t="shared" si="4"/>
        <v/>
      </c>
      <c r="O752" s="35" t="str">
        <f t="shared" si="5"/>
        <v/>
      </c>
      <c r="P752" s="35" t="str">
        <f t="shared" si="6"/>
        <v/>
      </c>
      <c r="Q752" s="35" t="str">
        <f t="shared" si="7"/>
        <v/>
      </c>
      <c r="R752" s="35" t="str">
        <f t="shared" si="8"/>
        <v/>
      </c>
      <c r="S752" s="35" t="str">
        <f t="shared" si="9"/>
        <v/>
      </c>
      <c r="T752" s="35" t="str">
        <f t="shared" si="10"/>
        <v/>
      </c>
      <c r="U752" s="35" t="str">
        <f t="shared" si="11"/>
        <v/>
      </c>
      <c r="V752" s="35" t="str">
        <f t="shared" si="12"/>
        <v/>
      </c>
      <c r="W752" s="77" t="str">
        <f t="shared" si="13"/>
        <v/>
      </c>
      <c r="X752" s="35" t="str">
        <f t="shared" si="14"/>
        <v/>
      </c>
      <c r="Y752" s="35" t="str">
        <f t="shared" si="15"/>
        <v/>
      </c>
      <c r="Z752" s="35" t="str">
        <f t="shared" si="16"/>
        <v/>
      </c>
      <c r="AA752" s="35" t="str">
        <f t="shared" si="17"/>
        <v/>
      </c>
      <c r="AB752" s="77">
        <f t="shared" si="29"/>
        <v>6336</v>
      </c>
      <c r="AC752" s="77">
        <f t="shared" si="30"/>
        <v>0</v>
      </c>
      <c r="AD752" s="77">
        <f t="shared" si="31"/>
        <v>0</v>
      </c>
      <c r="AE752" s="78" t="str">
        <f t="shared" si="18"/>
        <v/>
      </c>
      <c r="AF752" s="35" t="str">
        <f t="shared" si="19"/>
        <v/>
      </c>
      <c r="AG752" s="77" t="str">
        <f t="shared" si="20"/>
        <v/>
      </c>
      <c r="AH752" s="77" t="str">
        <f t="shared" si="21"/>
        <v/>
      </c>
      <c r="AI752" s="35">
        <f t="shared" si="22"/>
        <v>0</v>
      </c>
      <c r="AJ752" s="35">
        <f t="shared" si="23"/>
        <v>0</v>
      </c>
      <c r="AK752" s="35">
        <f t="shared" si="24"/>
        <v>0</v>
      </c>
      <c r="AL752" s="35">
        <f t="shared" si="25"/>
        <v>0</v>
      </c>
      <c r="AM752" s="35" t="n"/>
      <c r="AN752" s="44" t="str">
        <f t="shared" si="26"/>
        <v/>
      </c>
      <c r="AO752" s="44" t="str">
        <f t="shared" si="27"/>
        <v/>
      </c>
      <c r="AP752" s="35" t="str">
        <f>IF('DQE marché-cadre'!$D755="","",'DQE marché-cadre'!$D755)</f>
        <v/>
      </c>
      <c r="AQ752" s="35" t="str">
        <f>IF('DQE marché-cadre'!$E755="","",'DQE marché-cadre'!$E755)</f>
        <v/>
      </c>
      <c r="AR752" s="77" t="str">
        <f>DQE!$F755</f>
        <v/>
      </c>
      <c r="AS752" s="77" t="str">
        <f>BPDE!$G755</f>
        <v/>
      </c>
      <c r="AT752" s="35" t="str">
        <f t="shared" si="28"/>
        <v/>
      </c>
    </row>
    <row r="753">
      <c r="A753" s="35" t="str">
        <f>IF(BPU!$A756="","",BPU!$A756)</f>
        <v/>
      </c>
      <c r="B753" s="44" t="str">
        <f>IF(BPU!$B756="","",BPU!$B756)</f>
        <v/>
      </c>
      <c r="C753" s="35" t="str">
        <f>IF(BPU!$C756="","",BPU!$C756)</f>
        <v/>
      </c>
      <c r="D753" s="44" t="str">
        <f>IF(DQE!$D756="","",DQE!$D756)</f>
        <v/>
      </c>
      <c r="E753" s="37" t="str">
        <f>IF(BPU!$D756="","",BPU!$D756)</f>
        <v/>
      </c>
      <c r="F753" s="35" t="str">
        <f t="shared" si="0"/>
        <v/>
      </c>
      <c r="G753" s="44" t="str">
        <f t="shared" si="1"/>
        <v/>
      </c>
      <c r="H753" s="36" t="n"/>
      <c r="I753" s="23" t="n"/>
      <c r="J753" s="36" t="n"/>
      <c r="K753" s="36" t="n"/>
      <c r="L753" s="44" t="str">
        <f t="shared" si="2"/>
        <v/>
      </c>
      <c r="M753" s="35" t="str">
        <f t="shared" si="3"/>
        <v/>
      </c>
      <c r="N753" s="35" t="str">
        <f t="shared" si="4"/>
        <v/>
      </c>
      <c r="O753" s="35" t="str">
        <f t="shared" si="5"/>
        <v/>
      </c>
      <c r="P753" s="35" t="str">
        <f t="shared" si="6"/>
        <v/>
      </c>
      <c r="Q753" s="35" t="str">
        <f t="shared" si="7"/>
        <v/>
      </c>
      <c r="R753" s="35" t="str">
        <f t="shared" si="8"/>
        <v/>
      </c>
      <c r="S753" s="35" t="str">
        <f t="shared" si="9"/>
        <v/>
      </c>
      <c r="T753" s="35" t="str">
        <f t="shared" si="10"/>
        <v/>
      </c>
      <c r="U753" s="35" t="str">
        <f t="shared" si="11"/>
        <v/>
      </c>
      <c r="V753" s="35" t="str">
        <f t="shared" si="12"/>
        <v/>
      </c>
      <c r="W753" s="77" t="str">
        <f t="shared" si="13"/>
        <v/>
      </c>
      <c r="X753" s="35" t="str">
        <f t="shared" si="14"/>
        <v/>
      </c>
      <c r="Y753" s="35" t="str">
        <f t="shared" si="15"/>
        <v/>
      </c>
      <c r="Z753" s="35" t="str">
        <f t="shared" si="16"/>
        <v/>
      </c>
      <c r="AA753" s="35" t="str">
        <f t="shared" si="17"/>
        <v/>
      </c>
      <c r="AB753" s="77">
        <f t="shared" si="29"/>
        <v>6336</v>
      </c>
      <c r="AC753" s="77">
        <f t="shared" si="30"/>
        <v>0</v>
      </c>
      <c r="AD753" s="77">
        <f t="shared" si="31"/>
        <v>0</v>
      </c>
      <c r="AE753" s="78" t="str">
        <f t="shared" si="18"/>
        <v/>
      </c>
      <c r="AF753" s="35" t="str">
        <f t="shared" si="19"/>
        <v/>
      </c>
      <c r="AG753" s="77" t="str">
        <f t="shared" si="20"/>
        <v/>
      </c>
      <c r="AH753" s="77" t="str">
        <f t="shared" si="21"/>
        <v/>
      </c>
      <c r="AI753" s="35">
        <f t="shared" si="22"/>
        <v>0</v>
      </c>
      <c r="AJ753" s="35">
        <f t="shared" si="23"/>
        <v>0</v>
      </c>
      <c r="AK753" s="35">
        <f t="shared" si="24"/>
        <v>0</v>
      </c>
      <c r="AL753" s="35">
        <f t="shared" si="25"/>
        <v>0</v>
      </c>
      <c r="AM753" s="35" t="n"/>
      <c r="AN753" s="44" t="str">
        <f t="shared" si="26"/>
        <v/>
      </c>
      <c r="AO753" s="44" t="str">
        <f t="shared" si="27"/>
        <v/>
      </c>
      <c r="AP753" s="35" t="str">
        <f>IF('DQE marché-cadre'!$D756="","",'DQE marché-cadre'!$D756)</f>
        <v/>
      </c>
      <c r="AQ753" s="35" t="str">
        <f>IF('DQE marché-cadre'!$E756="","",'DQE marché-cadre'!$E756)</f>
        <v/>
      </c>
      <c r="AR753" s="77" t="str">
        <f>DQE!$F756</f>
        <v/>
      </c>
      <c r="AS753" s="77" t="str">
        <f>BPDE!$G756</f>
        <v/>
      </c>
      <c r="AT753" s="35" t="str">
        <f t="shared" si="28"/>
        <v/>
      </c>
    </row>
    <row r="754">
      <c r="A754" s="35" t="str">
        <f>IF(BPU!$A757="","",BPU!$A757)</f>
        <v/>
      </c>
      <c r="B754" s="44" t="str">
        <f>IF(BPU!$B757="","",BPU!$B757)</f>
        <v/>
      </c>
      <c r="C754" s="35" t="str">
        <f>IF(BPU!$C757="","",BPU!$C757)</f>
        <v/>
      </c>
      <c r="D754" s="44" t="str">
        <f>IF(DQE!$D757="","",DQE!$D757)</f>
        <v/>
      </c>
      <c r="E754" s="37" t="str">
        <f>IF(BPU!$D757="","",BPU!$D757)</f>
        <v/>
      </c>
      <c r="F754" s="35" t="str">
        <f t="shared" si="0"/>
        <v/>
      </c>
      <c r="G754" s="44" t="str">
        <f t="shared" si="1"/>
        <v/>
      </c>
      <c r="H754" s="36" t="n"/>
      <c r="I754" s="23" t="n"/>
      <c r="J754" s="36" t="n"/>
      <c r="K754" s="36" t="n"/>
      <c r="L754" s="44" t="str">
        <f t="shared" si="2"/>
        <v/>
      </c>
      <c r="M754" s="35" t="str">
        <f t="shared" si="3"/>
        <v/>
      </c>
      <c r="N754" s="35" t="str">
        <f t="shared" si="4"/>
        <v/>
      </c>
      <c r="O754" s="35" t="str">
        <f t="shared" si="5"/>
        <v/>
      </c>
      <c r="P754" s="35" t="str">
        <f t="shared" si="6"/>
        <v/>
      </c>
      <c r="Q754" s="35" t="str">
        <f t="shared" si="7"/>
        <v/>
      </c>
      <c r="R754" s="35" t="str">
        <f t="shared" si="8"/>
        <v/>
      </c>
      <c r="S754" s="35" t="str">
        <f t="shared" si="9"/>
        <v/>
      </c>
      <c r="T754" s="35" t="str">
        <f t="shared" si="10"/>
        <v/>
      </c>
      <c r="U754" s="35" t="str">
        <f t="shared" si="11"/>
        <v/>
      </c>
      <c r="V754" s="35" t="str">
        <f t="shared" si="12"/>
        <v/>
      </c>
      <c r="W754" s="77" t="str">
        <f t="shared" si="13"/>
        <v/>
      </c>
      <c r="X754" s="35" t="str">
        <f t="shared" si="14"/>
        <v/>
      </c>
      <c r="Y754" s="35" t="str">
        <f t="shared" si="15"/>
        <v/>
      </c>
      <c r="Z754" s="35" t="str">
        <f t="shared" si="16"/>
        <v/>
      </c>
      <c r="AA754" s="35" t="str">
        <f t="shared" si="17"/>
        <v/>
      </c>
      <c r="AB754" s="77">
        <f t="shared" si="29"/>
        <v>6336</v>
      </c>
      <c r="AC754" s="77">
        <f t="shared" si="30"/>
        <v>0</v>
      </c>
      <c r="AD754" s="77">
        <f t="shared" si="31"/>
        <v>0</v>
      </c>
      <c r="AE754" s="78" t="str">
        <f t="shared" si="18"/>
        <v/>
      </c>
      <c r="AF754" s="35" t="str">
        <f t="shared" si="19"/>
        <v/>
      </c>
      <c r="AG754" s="77" t="str">
        <f t="shared" si="20"/>
        <v/>
      </c>
      <c r="AH754" s="77" t="str">
        <f t="shared" si="21"/>
        <v/>
      </c>
      <c r="AI754" s="35">
        <f t="shared" si="22"/>
        <v>0</v>
      </c>
      <c r="AJ754" s="35">
        <f t="shared" si="23"/>
        <v>0</v>
      </c>
      <c r="AK754" s="35">
        <f t="shared" si="24"/>
        <v>0</v>
      </c>
      <c r="AL754" s="35">
        <f t="shared" si="25"/>
        <v>0</v>
      </c>
      <c r="AM754" s="35" t="n"/>
      <c r="AN754" s="44" t="str">
        <f t="shared" si="26"/>
        <v/>
      </c>
      <c r="AO754" s="44" t="str">
        <f t="shared" si="27"/>
        <v/>
      </c>
      <c r="AP754" s="35" t="str">
        <f>IF('DQE marché-cadre'!$D757="","",'DQE marché-cadre'!$D757)</f>
        <v/>
      </c>
      <c r="AQ754" s="35" t="str">
        <f>IF('DQE marché-cadre'!$E757="","",'DQE marché-cadre'!$E757)</f>
        <v/>
      </c>
      <c r="AR754" s="77" t="str">
        <f>DQE!$F757</f>
        <v/>
      </c>
      <c r="AS754" s="77" t="str">
        <f>BPDE!$G757</f>
        <v/>
      </c>
      <c r="AT754" s="35" t="str">
        <f t="shared" si="28"/>
        <v/>
      </c>
    </row>
    <row r="755">
      <c r="A755" s="35" t="str">
        <f>IF(BPU!$A758="","",BPU!$A758)</f>
        <v/>
      </c>
      <c r="B755" s="44" t="str">
        <f>IF(BPU!$B758="","",BPU!$B758)</f>
        <v/>
      </c>
      <c r="C755" s="35" t="str">
        <f>IF(BPU!$C758="","",BPU!$C758)</f>
        <v/>
      </c>
      <c r="D755" s="44" t="str">
        <f>IF(DQE!$D758="","",DQE!$D758)</f>
        <v/>
      </c>
      <c r="E755" s="37" t="str">
        <f>IF(BPU!$D758="","",BPU!$D758)</f>
        <v/>
      </c>
      <c r="F755" s="35" t="str">
        <f t="shared" si="0"/>
        <v/>
      </c>
      <c r="G755" s="44" t="str">
        <f t="shared" si="1"/>
        <v/>
      </c>
      <c r="H755" s="36" t="n"/>
      <c r="I755" s="23" t="n"/>
      <c r="J755" s="36" t="n"/>
      <c r="K755" s="36" t="n"/>
      <c r="L755" s="44" t="str">
        <f t="shared" si="2"/>
        <v/>
      </c>
      <c r="M755" s="35" t="str">
        <f t="shared" si="3"/>
        <v/>
      </c>
      <c r="N755" s="35" t="str">
        <f t="shared" si="4"/>
        <v/>
      </c>
      <c r="O755" s="35" t="str">
        <f t="shared" si="5"/>
        <v/>
      </c>
      <c r="P755" s="35" t="str">
        <f t="shared" si="6"/>
        <v/>
      </c>
      <c r="Q755" s="35" t="str">
        <f t="shared" si="7"/>
        <v/>
      </c>
      <c r="R755" s="35" t="str">
        <f t="shared" si="8"/>
        <v/>
      </c>
      <c r="S755" s="35" t="str">
        <f t="shared" si="9"/>
        <v/>
      </c>
      <c r="T755" s="35" t="str">
        <f t="shared" si="10"/>
        <v/>
      </c>
      <c r="U755" s="35" t="str">
        <f t="shared" si="11"/>
        <v/>
      </c>
      <c r="V755" s="35" t="str">
        <f t="shared" si="12"/>
        <v/>
      </c>
      <c r="W755" s="77" t="str">
        <f t="shared" si="13"/>
        <v/>
      </c>
      <c r="X755" s="35" t="str">
        <f t="shared" si="14"/>
        <v/>
      </c>
      <c r="Y755" s="35" t="str">
        <f t="shared" si="15"/>
        <v/>
      </c>
      <c r="Z755" s="35" t="str">
        <f t="shared" si="16"/>
        <v/>
      </c>
      <c r="AA755" s="35" t="str">
        <f t="shared" si="17"/>
        <v/>
      </c>
      <c r="AB755" s="77">
        <f t="shared" si="29"/>
        <v>6336</v>
      </c>
      <c r="AC755" s="77">
        <f t="shared" si="30"/>
        <v>0</v>
      </c>
      <c r="AD755" s="77">
        <f t="shared" si="31"/>
        <v>0</v>
      </c>
      <c r="AE755" s="78" t="str">
        <f t="shared" si="18"/>
        <v/>
      </c>
      <c r="AF755" s="35" t="str">
        <f t="shared" si="19"/>
        <v/>
      </c>
      <c r="AG755" s="77" t="str">
        <f t="shared" si="20"/>
        <v/>
      </c>
      <c r="AH755" s="77" t="str">
        <f t="shared" si="21"/>
        <v/>
      </c>
      <c r="AI755" s="35">
        <f t="shared" si="22"/>
        <v>0</v>
      </c>
      <c r="AJ755" s="35">
        <f t="shared" si="23"/>
        <v>0</v>
      </c>
      <c r="AK755" s="35">
        <f t="shared" si="24"/>
        <v>0</v>
      </c>
      <c r="AL755" s="35">
        <f t="shared" si="25"/>
        <v>0</v>
      </c>
      <c r="AM755" s="35" t="n"/>
      <c r="AN755" s="44" t="str">
        <f t="shared" si="26"/>
        <v/>
      </c>
      <c r="AO755" s="44" t="str">
        <f t="shared" si="27"/>
        <v/>
      </c>
      <c r="AP755" s="35" t="str">
        <f>IF('DQE marché-cadre'!$D758="","",'DQE marché-cadre'!$D758)</f>
        <v/>
      </c>
      <c r="AQ755" s="35" t="str">
        <f>IF('DQE marché-cadre'!$E758="","",'DQE marché-cadre'!$E758)</f>
        <v/>
      </c>
      <c r="AR755" s="77" t="str">
        <f>DQE!$F758</f>
        <v/>
      </c>
      <c r="AS755" s="77" t="str">
        <f>BPDE!$G758</f>
        <v/>
      </c>
      <c r="AT755" s="35" t="str">
        <f t="shared" si="28"/>
        <v/>
      </c>
    </row>
    <row r="756">
      <c r="A756" s="35" t="str">
        <f>IF(BPU!$A759="","",BPU!$A759)</f>
        <v/>
      </c>
      <c r="B756" s="44" t="str">
        <f>IF(BPU!$B759="","",BPU!$B759)</f>
        <v/>
      </c>
      <c r="C756" s="35" t="str">
        <f>IF(BPU!$C759="","",BPU!$C759)</f>
        <v/>
      </c>
      <c r="D756" s="44" t="str">
        <f>IF(DQE!$D759="","",DQE!$D759)</f>
        <v/>
      </c>
      <c r="E756" s="37" t="str">
        <f>IF(BPU!$D759="","",BPU!$D759)</f>
        <v/>
      </c>
      <c r="F756" s="35" t="str">
        <f t="shared" si="0"/>
        <v/>
      </c>
      <c r="G756" s="44" t="str">
        <f t="shared" si="1"/>
        <v/>
      </c>
      <c r="H756" s="36" t="n"/>
      <c r="I756" s="23" t="n"/>
      <c r="J756" s="36" t="n"/>
      <c r="K756" s="36" t="n"/>
      <c r="L756" s="44" t="str">
        <f t="shared" si="2"/>
        <v/>
      </c>
      <c r="M756" s="35" t="str">
        <f t="shared" si="3"/>
        <v/>
      </c>
      <c r="N756" s="35" t="str">
        <f t="shared" si="4"/>
        <v/>
      </c>
      <c r="O756" s="35" t="str">
        <f t="shared" si="5"/>
        <v/>
      </c>
      <c r="P756" s="35" t="str">
        <f t="shared" si="6"/>
        <v/>
      </c>
      <c r="Q756" s="35" t="str">
        <f t="shared" si="7"/>
        <v/>
      </c>
      <c r="R756" s="35" t="str">
        <f t="shared" si="8"/>
        <v/>
      </c>
      <c r="S756" s="35" t="str">
        <f t="shared" si="9"/>
        <v/>
      </c>
      <c r="T756" s="35" t="str">
        <f t="shared" si="10"/>
        <v/>
      </c>
      <c r="U756" s="35" t="str">
        <f t="shared" si="11"/>
        <v/>
      </c>
      <c r="V756" s="35" t="str">
        <f t="shared" si="12"/>
        <v/>
      </c>
      <c r="W756" s="77" t="str">
        <f t="shared" si="13"/>
        <v/>
      </c>
      <c r="X756" s="35" t="str">
        <f t="shared" si="14"/>
        <v/>
      </c>
      <c r="Y756" s="35" t="str">
        <f t="shared" si="15"/>
        <v/>
      </c>
      <c r="Z756" s="35" t="str">
        <f t="shared" si="16"/>
        <v/>
      </c>
      <c r="AA756" s="35" t="str">
        <f t="shared" si="17"/>
        <v/>
      </c>
      <c r="AB756" s="77">
        <f t="shared" si="29"/>
        <v>6336</v>
      </c>
      <c r="AC756" s="77">
        <f t="shared" si="30"/>
        <v>0</v>
      </c>
      <c r="AD756" s="77">
        <f t="shared" si="31"/>
        <v>0</v>
      </c>
      <c r="AE756" s="78" t="str">
        <f t="shared" si="18"/>
        <v/>
      </c>
      <c r="AF756" s="35" t="str">
        <f t="shared" si="19"/>
        <v/>
      </c>
      <c r="AG756" s="77" t="str">
        <f t="shared" si="20"/>
        <v/>
      </c>
      <c r="AH756" s="77" t="str">
        <f t="shared" si="21"/>
        <v/>
      </c>
      <c r="AI756" s="35">
        <f t="shared" si="22"/>
        <v>0</v>
      </c>
      <c r="AJ756" s="35">
        <f t="shared" si="23"/>
        <v>0</v>
      </c>
      <c r="AK756" s="35">
        <f t="shared" si="24"/>
        <v>0</v>
      </c>
      <c r="AL756" s="35">
        <f t="shared" si="25"/>
        <v>0</v>
      </c>
      <c r="AM756" s="35" t="n"/>
      <c r="AN756" s="44" t="str">
        <f t="shared" si="26"/>
        <v/>
      </c>
      <c r="AO756" s="44" t="str">
        <f t="shared" si="27"/>
        <v/>
      </c>
      <c r="AP756" s="35" t="str">
        <f>IF('DQE marché-cadre'!$D759="","",'DQE marché-cadre'!$D759)</f>
        <v/>
      </c>
      <c r="AQ756" s="35" t="str">
        <f>IF('DQE marché-cadre'!$E759="","",'DQE marché-cadre'!$E759)</f>
        <v/>
      </c>
      <c r="AR756" s="77" t="str">
        <f>DQE!$F759</f>
        <v/>
      </c>
      <c r="AS756" s="77" t="str">
        <f>BPDE!$G759</f>
        <v/>
      </c>
      <c r="AT756" s="35" t="str">
        <f t="shared" si="28"/>
        <v/>
      </c>
    </row>
    <row r="757">
      <c r="A757" s="35" t="str">
        <f>IF(BPU!$A760="","",BPU!$A760)</f>
        <v/>
      </c>
      <c r="B757" s="44" t="str">
        <f>IF(BPU!$B760="","",BPU!$B760)</f>
        <v/>
      </c>
      <c r="C757" s="35" t="str">
        <f>IF(BPU!$C760="","",BPU!$C760)</f>
        <v/>
      </c>
      <c r="D757" s="44" t="str">
        <f>IF(DQE!$D760="","",DQE!$D760)</f>
        <v/>
      </c>
      <c r="E757" s="37" t="str">
        <f>IF(BPU!$D760="","",BPU!$D760)</f>
        <v/>
      </c>
      <c r="F757" s="35" t="str">
        <f t="shared" si="0"/>
        <v/>
      </c>
      <c r="G757" s="44" t="str">
        <f t="shared" si="1"/>
        <v/>
      </c>
      <c r="H757" s="36" t="n"/>
      <c r="I757" s="23" t="n"/>
      <c r="J757" s="36" t="n"/>
      <c r="K757" s="36" t="n"/>
      <c r="L757" s="44" t="str">
        <f t="shared" si="2"/>
        <v/>
      </c>
      <c r="M757" s="35" t="str">
        <f t="shared" si="3"/>
        <v/>
      </c>
      <c r="N757" s="35" t="str">
        <f t="shared" si="4"/>
        <v/>
      </c>
      <c r="O757" s="35" t="str">
        <f t="shared" si="5"/>
        <v/>
      </c>
      <c r="P757" s="35" t="str">
        <f t="shared" si="6"/>
        <v/>
      </c>
      <c r="Q757" s="35" t="str">
        <f t="shared" si="7"/>
        <v/>
      </c>
      <c r="R757" s="35" t="str">
        <f t="shared" si="8"/>
        <v/>
      </c>
      <c r="S757" s="35" t="str">
        <f t="shared" si="9"/>
        <v/>
      </c>
      <c r="T757" s="35" t="str">
        <f t="shared" si="10"/>
        <v/>
      </c>
      <c r="U757" s="35" t="str">
        <f t="shared" si="11"/>
        <v/>
      </c>
      <c r="V757" s="35" t="str">
        <f t="shared" si="12"/>
        <v/>
      </c>
      <c r="W757" s="77" t="str">
        <f t="shared" si="13"/>
        <v/>
      </c>
      <c r="X757" s="35" t="str">
        <f t="shared" si="14"/>
        <v/>
      </c>
      <c r="Y757" s="35" t="str">
        <f t="shared" si="15"/>
        <v/>
      </c>
      <c r="Z757" s="35" t="str">
        <f t="shared" si="16"/>
        <v/>
      </c>
      <c r="AA757" s="35" t="str">
        <f t="shared" si="17"/>
        <v/>
      </c>
      <c r="AB757" s="77">
        <f t="shared" si="29"/>
        <v>6336</v>
      </c>
      <c r="AC757" s="77">
        <f t="shared" si="30"/>
        <v>0</v>
      </c>
      <c r="AD757" s="77">
        <f t="shared" si="31"/>
        <v>0</v>
      </c>
      <c r="AE757" s="78" t="str">
        <f t="shared" si="18"/>
        <v/>
      </c>
      <c r="AF757" s="35" t="str">
        <f t="shared" si="19"/>
        <v/>
      </c>
      <c r="AG757" s="77" t="str">
        <f t="shared" si="20"/>
        <v/>
      </c>
      <c r="AH757" s="77" t="str">
        <f t="shared" si="21"/>
        <v/>
      </c>
      <c r="AI757" s="35">
        <f t="shared" si="22"/>
        <v>0</v>
      </c>
      <c r="AJ757" s="35">
        <f t="shared" si="23"/>
        <v>0</v>
      </c>
      <c r="AK757" s="35">
        <f t="shared" si="24"/>
        <v>0</v>
      </c>
      <c r="AL757" s="35">
        <f t="shared" si="25"/>
        <v>0</v>
      </c>
      <c r="AM757" s="35" t="n"/>
      <c r="AN757" s="44" t="str">
        <f t="shared" si="26"/>
        <v/>
      </c>
      <c r="AO757" s="44" t="str">
        <f t="shared" si="27"/>
        <v/>
      </c>
      <c r="AP757" s="35" t="str">
        <f>IF('DQE marché-cadre'!$D760="","",'DQE marché-cadre'!$D760)</f>
        <v/>
      </c>
      <c r="AQ757" s="35" t="str">
        <f>IF('DQE marché-cadre'!$E760="","",'DQE marché-cadre'!$E760)</f>
        <v/>
      </c>
      <c r="AR757" s="77" t="str">
        <f>DQE!$F760</f>
        <v/>
      </c>
      <c r="AS757" s="77" t="str">
        <f>BPDE!$G760</f>
        <v/>
      </c>
      <c r="AT757" s="35" t="str">
        <f t="shared" si="28"/>
        <v/>
      </c>
    </row>
    <row r="758">
      <c r="A758" s="35" t="str">
        <f>IF(BPU!$A761="","",BPU!$A761)</f>
        <v/>
      </c>
      <c r="B758" s="44" t="str">
        <f>IF(BPU!$B761="","",BPU!$B761)</f>
        <v/>
      </c>
      <c r="C758" s="35" t="str">
        <f>IF(BPU!$C761="","",BPU!$C761)</f>
        <v/>
      </c>
      <c r="D758" s="44" t="str">
        <f>IF(DQE!$D761="","",DQE!$D761)</f>
        <v/>
      </c>
      <c r="E758" s="37" t="str">
        <f>IF(BPU!$D761="","",BPU!$D761)</f>
        <v/>
      </c>
      <c r="F758" s="35" t="str">
        <f t="shared" si="0"/>
        <v/>
      </c>
      <c r="G758" s="44" t="str">
        <f t="shared" si="1"/>
        <v/>
      </c>
      <c r="H758" s="36" t="n"/>
      <c r="I758" s="23" t="n"/>
      <c r="J758" s="36" t="n"/>
      <c r="K758" s="36" t="n"/>
      <c r="L758" s="44" t="str">
        <f t="shared" si="2"/>
        <v/>
      </c>
      <c r="M758" s="35" t="str">
        <f t="shared" si="3"/>
        <v/>
      </c>
      <c r="N758" s="35" t="str">
        <f t="shared" si="4"/>
        <v/>
      </c>
      <c r="O758" s="35" t="str">
        <f t="shared" si="5"/>
        <v/>
      </c>
      <c r="P758" s="35" t="str">
        <f t="shared" si="6"/>
        <v/>
      </c>
      <c r="Q758" s="35" t="str">
        <f t="shared" si="7"/>
        <v/>
      </c>
      <c r="R758" s="35" t="str">
        <f t="shared" si="8"/>
        <v/>
      </c>
      <c r="S758" s="35" t="str">
        <f t="shared" si="9"/>
        <v/>
      </c>
      <c r="T758" s="35" t="str">
        <f t="shared" si="10"/>
        <v/>
      </c>
      <c r="U758" s="35" t="str">
        <f t="shared" si="11"/>
        <v/>
      </c>
      <c r="V758" s="35" t="str">
        <f t="shared" si="12"/>
        <v/>
      </c>
      <c r="W758" s="77" t="str">
        <f t="shared" si="13"/>
        <v/>
      </c>
      <c r="X758" s="35" t="str">
        <f t="shared" si="14"/>
        <v/>
      </c>
      <c r="Y758" s="35" t="str">
        <f t="shared" si="15"/>
        <v/>
      </c>
      <c r="Z758" s="35" t="str">
        <f t="shared" si="16"/>
        <v/>
      </c>
      <c r="AA758" s="35" t="str">
        <f t="shared" si="17"/>
        <v/>
      </c>
      <c r="AB758" s="77">
        <f t="shared" si="29"/>
        <v>6336</v>
      </c>
      <c r="AC758" s="77">
        <f t="shared" si="30"/>
        <v>0</v>
      </c>
      <c r="AD758" s="77">
        <f t="shared" si="31"/>
        <v>0</v>
      </c>
      <c r="AE758" s="78" t="str">
        <f t="shared" si="18"/>
        <v/>
      </c>
      <c r="AF758" s="35" t="str">
        <f t="shared" si="19"/>
        <v/>
      </c>
      <c r="AG758" s="77" t="str">
        <f t="shared" si="20"/>
        <v/>
      </c>
      <c r="AH758" s="77" t="str">
        <f t="shared" si="21"/>
        <v/>
      </c>
      <c r="AI758" s="35">
        <f t="shared" si="22"/>
        <v>0</v>
      </c>
      <c r="AJ758" s="35">
        <f t="shared" si="23"/>
        <v>0</v>
      </c>
      <c r="AK758" s="35">
        <f t="shared" si="24"/>
        <v>0</v>
      </c>
      <c r="AL758" s="35">
        <f t="shared" si="25"/>
        <v>0</v>
      </c>
      <c r="AM758" s="35" t="n"/>
      <c r="AN758" s="44" t="str">
        <f t="shared" si="26"/>
        <v/>
      </c>
      <c r="AO758" s="44" t="str">
        <f t="shared" si="27"/>
        <v/>
      </c>
      <c r="AP758" s="35" t="str">
        <f>IF('DQE marché-cadre'!$D761="","",'DQE marché-cadre'!$D761)</f>
        <v/>
      </c>
      <c r="AQ758" s="35" t="str">
        <f>IF('DQE marché-cadre'!$E761="","",'DQE marché-cadre'!$E761)</f>
        <v/>
      </c>
      <c r="AR758" s="77" t="str">
        <f>DQE!$F761</f>
        <v/>
      </c>
      <c r="AS758" s="77" t="str">
        <f>BPDE!$G761</f>
        <v/>
      </c>
      <c r="AT758" s="35" t="str">
        <f t="shared" si="28"/>
        <v/>
      </c>
    </row>
    <row r="759">
      <c r="A759" s="35" t="str">
        <f>IF(BPU!$A762="","",BPU!$A762)</f>
        <v/>
      </c>
      <c r="B759" s="44" t="str">
        <f>IF(BPU!$B762="","",BPU!$B762)</f>
        <v/>
      </c>
      <c r="C759" s="35" t="str">
        <f>IF(BPU!$C762="","",BPU!$C762)</f>
        <v/>
      </c>
      <c r="D759" s="44" t="str">
        <f>IF(DQE!$D762="","",DQE!$D762)</f>
        <v/>
      </c>
      <c r="E759" s="37" t="str">
        <f>IF(BPU!$D762="","",BPU!$D762)</f>
        <v/>
      </c>
      <c r="F759" s="35" t="str">
        <f t="shared" si="0"/>
        <v/>
      </c>
      <c r="G759" s="44" t="str">
        <f t="shared" si="1"/>
        <v/>
      </c>
      <c r="H759" s="36" t="n"/>
      <c r="I759" s="23" t="n"/>
      <c r="J759" s="36" t="n"/>
      <c r="K759" s="36" t="n"/>
      <c r="L759" s="44" t="str">
        <f t="shared" si="2"/>
        <v/>
      </c>
      <c r="M759" s="35" t="str">
        <f t="shared" si="3"/>
        <v/>
      </c>
      <c r="N759" s="35" t="str">
        <f t="shared" si="4"/>
        <v/>
      </c>
      <c r="O759" s="35" t="str">
        <f t="shared" si="5"/>
        <v/>
      </c>
      <c r="P759" s="35" t="str">
        <f t="shared" si="6"/>
        <v/>
      </c>
      <c r="Q759" s="35" t="str">
        <f t="shared" si="7"/>
        <v/>
      </c>
      <c r="R759" s="35" t="str">
        <f t="shared" si="8"/>
        <v/>
      </c>
      <c r="S759" s="35" t="str">
        <f t="shared" si="9"/>
        <v/>
      </c>
      <c r="T759" s="35" t="str">
        <f t="shared" si="10"/>
        <v/>
      </c>
      <c r="U759" s="35" t="str">
        <f t="shared" si="11"/>
        <v/>
      </c>
      <c r="V759" s="35" t="str">
        <f t="shared" si="12"/>
        <v/>
      </c>
      <c r="W759" s="77" t="str">
        <f t="shared" si="13"/>
        <v/>
      </c>
      <c r="X759" s="35" t="str">
        <f t="shared" si="14"/>
        <v/>
      </c>
      <c r="Y759" s="35" t="str">
        <f t="shared" si="15"/>
        <v/>
      </c>
      <c r="Z759" s="35" t="str">
        <f t="shared" si="16"/>
        <v/>
      </c>
      <c r="AA759" s="35" t="str">
        <f t="shared" si="17"/>
        <v/>
      </c>
      <c r="AB759" s="77">
        <f t="shared" si="29"/>
        <v>6336</v>
      </c>
      <c r="AC759" s="77">
        <f t="shared" si="30"/>
        <v>0</v>
      </c>
      <c r="AD759" s="77">
        <f t="shared" si="31"/>
        <v>0</v>
      </c>
      <c r="AE759" s="78" t="str">
        <f t="shared" si="18"/>
        <v/>
      </c>
      <c r="AF759" s="35" t="str">
        <f t="shared" si="19"/>
        <v/>
      </c>
      <c r="AG759" s="77" t="str">
        <f t="shared" si="20"/>
        <v/>
      </c>
      <c r="AH759" s="77" t="str">
        <f t="shared" si="21"/>
        <v/>
      </c>
      <c r="AI759" s="35">
        <f t="shared" si="22"/>
        <v>0</v>
      </c>
      <c r="AJ759" s="35">
        <f t="shared" si="23"/>
        <v>0</v>
      </c>
      <c r="AK759" s="35">
        <f t="shared" si="24"/>
        <v>0</v>
      </c>
      <c r="AL759" s="35">
        <f t="shared" si="25"/>
        <v>0</v>
      </c>
      <c r="AM759" s="35" t="n"/>
      <c r="AN759" s="44" t="str">
        <f t="shared" si="26"/>
        <v/>
      </c>
      <c r="AO759" s="44" t="str">
        <f t="shared" si="27"/>
        <v/>
      </c>
      <c r="AP759" s="35" t="str">
        <f>IF('DQE marché-cadre'!$D762="","",'DQE marché-cadre'!$D762)</f>
        <v/>
      </c>
      <c r="AQ759" s="35" t="str">
        <f>IF('DQE marché-cadre'!$E762="","",'DQE marché-cadre'!$E762)</f>
        <v/>
      </c>
      <c r="AR759" s="77" t="str">
        <f>DQE!$F762</f>
        <v/>
      </c>
      <c r="AS759" s="77" t="str">
        <f>BPDE!$G762</f>
        <v/>
      </c>
      <c r="AT759" s="35" t="str">
        <f t="shared" si="28"/>
        <v/>
      </c>
    </row>
    <row r="760">
      <c r="A760" s="35" t="str">
        <f>IF(BPU!$A763="","",BPU!$A763)</f>
        <v/>
      </c>
      <c r="B760" s="44" t="str">
        <f>IF(BPU!$B763="","",BPU!$B763)</f>
        <v/>
      </c>
      <c r="C760" s="35" t="str">
        <f>IF(BPU!$C763="","",BPU!$C763)</f>
        <v/>
      </c>
      <c r="D760" s="44" t="str">
        <f>IF(DQE!$D763="","",DQE!$D763)</f>
        <v/>
      </c>
      <c r="E760" s="37" t="str">
        <f>IF(BPU!$D763="","",BPU!$D763)</f>
        <v/>
      </c>
      <c r="F760" s="35" t="str">
        <f t="shared" si="0"/>
        <v/>
      </c>
      <c r="G760" s="44" t="str">
        <f t="shared" si="1"/>
        <v/>
      </c>
      <c r="H760" s="36" t="n"/>
      <c r="I760" s="23" t="n"/>
      <c r="J760" s="36" t="n"/>
      <c r="K760" s="36" t="n"/>
      <c r="L760" s="44" t="str">
        <f t="shared" si="2"/>
        <v/>
      </c>
      <c r="M760" s="35" t="str">
        <f t="shared" si="3"/>
        <v/>
      </c>
      <c r="N760" s="35" t="str">
        <f t="shared" si="4"/>
        <v/>
      </c>
      <c r="O760" s="35" t="str">
        <f t="shared" si="5"/>
        <v/>
      </c>
      <c r="P760" s="35" t="str">
        <f t="shared" si="6"/>
        <v/>
      </c>
      <c r="Q760" s="35" t="str">
        <f t="shared" si="7"/>
        <v/>
      </c>
      <c r="R760" s="35" t="str">
        <f t="shared" si="8"/>
        <v/>
      </c>
      <c r="S760" s="35" t="str">
        <f t="shared" si="9"/>
        <v/>
      </c>
      <c r="T760" s="35" t="str">
        <f t="shared" si="10"/>
        <v/>
      </c>
      <c r="U760" s="35" t="str">
        <f t="shared" si="11"/>
        <v/>
      </c>
      <c r="V760" s="35" t="str">
        <f t="shared" si="12"/>
        <v/>
      </c>
      <c r="W760" s="77" t="str">
        <f t="shared" si="13"/>
        <v/>
      </c>
      <c r="X760" s="35" t="str">
        <f t="shared" si="14"/>
        <v/>
      </c>
      <c r="Y760" s="35" t="str">
        <f t="shared" si="15"/>
        <v/>
      </c>
      <c r="Z760" s="35" t="str">
        <f t="shared" si="16"/>
        <v/>
      </c>
      <c r="AA760" s="35" t="str">
        <f t="shared" si="17"/>
        <v/>
      </c>
      <c r="AB760" s="77">
        <f t="shared" si="29"/>
        <v>6336</v>
      </c>
      <c r="AC760" s="77">
        <f t="shared" si="30"/>
        <v>0</v>
      </c>
      <c r="AD760" s="77">
        <f t="shared" si="31"/>
        <v>0</v>
      </c>
      <c r="AE760" s="78" t="str">
        <f t="shared" si="18"/>
        <v/>
      </c>
      <c r="AF760" s="35" t="str">
        <f t="shared" si="19"/>
        <v/>
      </c>
      <c r="AG760" s="77" t="str">
        <f t="shared" si="20"/>
        <v/>
      </c>
      <c r="AH760" s="77" t="str">
        <f t="shared" si="21"/>
        <v/>
      </c>
      <c r="AI760" s="35">
        <f t="shared" si="22"/>
        <v>0</v>
      </c>
      <c r="AJ760" s="35">
        <f t="shared" si="23"/>
        <v>0</v>
      </c>
      <c r="AK760" s="35">
        <f t="shared" si="24"/>
        <v>0</v>
      </c>
      <c r="AL760" s="35">
        <f t="shared" si="25"/>
        <v>0</v>
      </c>
      <c r="AM760" s="35" t="n"/>
      <c r="AN760" s="44" t="str">
        <f t="shared" si="26"/>
        <v/>
      </c>
      <c r="AO760" s="44" t="str">
        <f t="shared" si="27"/>
        <v/>
      </c>
      <c r="AP760" s="35" t="str">
        <f>IF('DQE marché-cadre'!$D763="","",'DQE marché-cadre'!$D763)</f>
        <v/>
      </c>
      <c r="AQ760" s="35" t="str">
        <f>IF('DQE marché-cadre'!$E763="","",'DQE marché-cadre'!$E763)</f>
        <v/>
      </c>
      <c r="AR760" s="77" t="str">
        <f>DQE!$F763</f>
        <v/>
      </c>
      <c r="AS760" s="77" t="str">
        <f>BPDE!$G763</f>
        <v/>
      </c>
      <c r="AT760" s="35" t="str">
        <f t="shared" si="28"/>
        <v/>
      </c>
    </row>
    <row r="761">
      <c r="A761" s="35" t="str">
        <f>IF(BPU!$A764="","",BPU!$A764)</f>
        <v/>
      </c>
      <c r="B761" s="44" t="str">
        <f>IF(BPU!$B764="","",BPU!$B764)</f>
        <v/>
      </c>
      <c r="C761" s="35" t="str">
        <f>IF(BPU!$C764="","",BPU!$C764)</f>
        <v/>
      </c>
      <c r="D761" s="44" t="str">
        <f>IF(DQE!$D764="","",DQE!$D764)</f>
        <v/>
      </c>
      <c r="E761" s="37" t="str">
        <f>IF(BPU!$D764="","",BPU!$D764)</f>
        <v/>
      </c>
      <c r="F761" s="35" t="str">
        <f t="shared" si="0"/>
        <v/>
      </c>
      <c r="G761" s="44" t="str">
        <f t="shared" si="1"/>
        <v/>
      </c>
      <c r="H761" s="36" t="n"/>
      <c r="I761" s="23" t="n"/>
      <c r="J761" s="36" t="n"/>
      <c r="K761" s="36" t="n"/>
      <c r="L761" s="44" t="str">
        <f t="shared" si="2"/>
        <v/>
      </c>
      <c r="M761" s="35" t="str">
        <f t="shared" si="3"/>
        <v/>
      </c>
      <c r="N761" s="35" t="str">
        <f t="shared" si="4"/>
        <v/>
      </c>
      <c r="O761" s="35" t="str">
        <f t="shared" si="5"/>
        <v/>
      </c>
      <c r="P761" s="35" t="str">
        <f t="shared" si="6"/>
        <v/>
      </c>
      <c r="Q761" s="35" t="str">
        <f t="shared" si="7"/>
        <v/>
      </c>
      <c r="R761" s="35" t="str">
        <f t="shared" si="8"/>
        <v/>
      </c>
      <c r="S761" s="35" t="str">
        <f t="shared" si="9"/>
        <v/>
      </c>
      <c r="T761" s="35" t="str">
        <f t="shared" si="10"/>
        <v/>
      </c>
      <c r="U761" s="35" t="str">
        <f t="shared" si="11"/>
        <v/>
      </c>
      <c r="V761" s="35" t="str">
        <f t="shared" si="12"/>
        <v/>
      </c>
      <c r="W761" s="77" t="str">
        <f t="shared" si="13"/>
        <v/>
      </c>
      <c r="X761" s="35" t="str">
        <f t="shared" si="14"/>
        <v/>
      </c>
      <c r="Y761" s="35" t="str">
        <f t="shared" si="15"/>
        <v/>
      </c>
      <c r="Z761" s="35" t="str">
        <f t="shared" si="16"/>
        <v/>
      </c>
      <c r="AA761" s="35" t="str">
        <f t="shared" si="17"/>
        <v/>
      </c>
      <c r="AB761" s="77">
        <f t="shared" si="29"/>
        <v>6336</v>
      </c>
      <c r="AC761" s="77">
        <f t="shared" si="30"/>
        <v>0</v>
      </c>
      <c r="AD761" s="77">
        <f t="shared" si="31"/>
        <v>0</v>
      </c>
      <c r="AE761" s="78" t="str">
        <f t="shared" si="18"/>
        <v/>
      </c>
      <c r="AF761" s="35" t="str">
        <f t="shared" si="19"/>
        <v/>
      </c>
      <c r="AG761" s="77" t="str">
        <f t="shared" si="20"/>
        <v/>
      </c>
      <c r="AH761" s="77" t="str">
        <f t="shared" si="21"/>
        <v/>
      </c>
      <c r="AI761" s="35">
        <f t="shared" si="22"/>
        <v>0</v>
      </c>
      <c r="AJ761" s="35">
        <f t="shared" si="23"/>
        <v>0</v>
      </c>
      <c r="AK761" s="35">
        <f t="shared" si="24"/>
        <v>0</v>
      </c>
      <c r="AL761" s="35">
        <f t="shared" si="25"/>
        <v>0</v>
      </c>
      <c r="AM761" s="35" t="n"/>
      <c r="AN761" s="44" t="str">
        <f t="shared" si="26"/>
        <v/>
      </c>
      <c r="AO761" s="44" t="str">
        <f t="shared" si="27"/>
        <v/>
      </c>
      <c r="AP761" s="35" t="str">
        <f>IF('DQE marché-cadre'!$D764="","",'DQE marché-cadre'!$D764)</f>
        <v/>
      </c>
      <c r="AQ761" s="35" t="str">
        <f>IF('DQE marché-cadre'!$E764="","",'DQE marché-cadre'!$E764)</f>
        <v/>
      </c>
      <c r="AR761" s="77" t="str">
        <f>DQE!$F764</f>
        <v/>
      </c>
      <c r="AS761" s="77" t="str">
        <f>BPDE!$G764</f>
        <v/>
      </c>
      <c r="AT761" s="35" t="str">
        <f t="shared" si="28"/>
        <v/>
      </c>
    </row>
    <row r="762">
      <c r="A762" s="35" t="str">
        <f>IF(BPU!$A765="","",BPU!$A765)</f>
        <v/>
      </c>
      <c r="B762" s="44" t="str">
        <f>IF(BPU!$B765="","",BPU!$B765)</f>
        <v/>
      </c>
      <c r="C762" s="35" t="str">
        <f>IF(BPU!$C765="","",BPU!$C765)</f>
        <v/>
      </c>
      <c r="D762" s="44" t="str">
        <f>IF(DQE!$D765="","",DQE!$D765)</f>
        <v/>
      </c>
      <c r="E762" s="37" t="str">
        <f>IF(BPU!$D765="","",BPU!$D765)</f>
        <v/>
      </c>
      <c r="F762" s="35" t="str">
        <f t="shared" si="0"/>
        <v/>
      </c>
      <c r="G762" s="44" t="str">
        <f t="shared" si="1"/>
        <v/>
      </c>
      <c r="H762" s="36" t="n"/>
      <c r="I762" s="23" t="n"/>
      <c r="J762" s="36" t="n"/>
      <c r="K762" s="36" t="n"/>
      <c r="L762" s="44" t="str">
        <f t="shared" si="2"/>
        <v/>
      </c>
      <c r="M762" s="35" t="str">
        <f t="shared" si="3"/>
        <v/>
      </c>
      <c r="N762" s="35" t="str">
        <f t="shared" si="4"/>
        <v/>
      </c>
      <c r="O762" s="35" t="str">
        <f t="shared" si="5"/>
        <v/>
      </c>
      <c r="P762" s="35" t="str">
        <f t="shared" si="6"/>
        <v/>
      </c>
      <c r="Q762" s="35" t="str">
        <f t="shared" si="7"/>
        <v/>
      </c>
      <c r="R762" s="35" t="str">
        <f t="shared" si="8"/>
        <v/>
      </c>
      <c r="S762" s="35" t="str">
        <f t="shared" si="9"/>
        <v/>
      </c>
      <c r="T762" s="35" t="str">
        <f t="shared" si="10"/>
        <v/>
      </c>
      <c r="U762" s="35" t="str">
        <f t="shared" si="11"/>
        <v/>
      </c>
      <c r="V762" s="35" t="str">
        <f t="shared" si="12"/>
        <v/>
      </c>
      <c r="W762" s="77" t="str">
        <f t="shared" si="13"/>
        <v/>
      </c>
      <c r="X762" s="35" t="str">
        <f t="shared" si="14"/>
        <v/>
      </c>
      <c r="Y762" s="35" t="str">
        <f t="shared" si="15"/>
        <v/>
      </c>
      <c r="Z762" s="35" t="str">
        <f t="shared" si="16"/>
        <v/>
      </c>
      <c r="AA762" s="35" t="str">
        <f t="shared" si="17"/>
        <v/>
      </c>
      <c r="AB762" s="77">
        <f t="shared" si="29"/>
        <v>6336</v>
      </c>
      <c r="AC762" s="77">
        <f t="shared" si="30"/>
        <v>0</v>
      </c>
      <c r="AD762" s="77">
        <f t="shared" si="31"/>
        <v>0</v>
      </c>
      <c r="AE762" s="78" t="str">
        <f t="shared" si="18"/>
        <v/>
      </c>
      <c r="AF762" s="35" t="str">
        <f t="shared" si="19"/>
        <v/>
      </c>
      <c r="AG762" s="77" t="str">
        <f t="shared" si="20"/>
        <v/>
      </c>
      <c r="AH762" s="77" t="str">
        <f t="shared" si="21"/>
        <v/>
      </c>
      <c r="AI762" s="35">
        <f t="shared" si="22"/>
        <v>0</v>
      </c>
      <c r="AJ762" s="35">
        <f t="shared" si="23"/>
        <v>0</v>
      </c>
      <c r="AK762" s="35">
        <f t="shared" si="24"/>
        <v>0</v>
      </c>
      <c r="AL762" s="35">
        <f t="shared" si="25"/>
        <v>0</v>
      </c>
      <c r="AM762" s="35" t="n"/>
      <c r="AN762" s="44" t="str">
        <f t="shared" si="26"/>
        <v/>
      </c>
      <c r="AO762" s="44" t="str">
        <f t="shared" si="27"/>
        <v/>
      </c>
      <c r="AP762" s="35" t="str">
        <f>IF('DQE marché-cadre'!$D765="","",'DQE marché-cadre'!$D765)</f>
        <v/>
      </c>
      <c r="AQ762" s="35" t="str">
        <f>IF('DQE marché-cadre'!$E765="","",'DQE marché-cadre'!$E765)</f>
        <v/>
      </c>
      <c r="AR762" s="77" t="str">
        <f>DQE!$F765</f>
        <v/>
      </c>
      <c r="AS762" s="77" t="str">
        <f>BPDE!$G765</f>
        <v/>
      </c>
      <c r="AT762" s="35" t="str">
        <f t="shared" si="28"/>
        <v/>
      </c>
    </row>
    <row r="763">
      <c r="A763" s="35" t="str">
        <f>IF(BPU!$A766="","",BPU!$A766)</f>
        <v/>
      </c>
      <c r="B763" s="44" t="str">
        <f>IF(BPU!$B766="","",BPU!$B766)</f>
        <v/>
      </c>
      <c r="C763" s="35" t="str">
        <f>IF(BPU!$C766="","",BPU!$C766)</f>
        <v/>
      </c>
      <c r="D763" s="44" t="str">
        <f>IF(DQE!$D766="","",DQE!$D766)</f>
        <v/>
      </c>
      <c r="E763" s="37" t="str">
        <f>IF(BPU!$D766="","",BPU!$D766)</f>
        <v/>
      </c>
      <c r="F763" s="35" t="str">
        <f t="shared" si="0"/>
        <v/>
      </c>
      <c r="G763" s="44" t="str">
        <f t="shared" si="1"/>
        <v/>
      </c>
      <c r="H763" s="36" t="n"/>
      <c r="I763" s="23" t="n"/>
      <c r="J763" s="36" t="n"/>
      <c r="K763" s="36" t="n"/>
      <c r="L763" s="44" t="str">
        <f t="shared" si="2"/>
        <v/>
      </c>
      <c r="M763" s="35" t="str">
        <f t="shared" si="3"/>
        <v/>
      </c>
      <c r="N763" s="35" t="str">
        <f t="shared" si="4"/>
        <v/>
      </c>
      <c r="O763" s="35" t="str">
        <f t="shared" si="5"/>
        <v/>
      </c>
      <c r="P763" s="35" t="str">
        <f t="shared" si="6"/>
        <v/>
      </c>
      <c r="Q763" s="35" t="str">
        <f t="shared" si="7"/>
        <v/>
      </c>
      <c r="R763" s="35" t="str">
        <f t="shared" si="8"/>
        <v/>
      </c>
      <c r="S763" s="35" t="str">
        <f t="shared" si="9"/>
        <v/>
      </c>
      <c r="T763" s="35" t="str">
        <f t="shared" si="10"/>
        <v/>
      </c>
      <c r="U763" s="35" t="str">
        <f t="shared" si="11"/>
        <v/>
      </c>
      <c r="V763" s="35" t="str">
        <f t="shared" si="12"/>
        <v/>
      </c>
      <c r="W763" s="77" t="str">
        <f t="shared" si="13"/>
        <v/>
      </c>
      <c r="X763" s="35" t="str">
        <f t="shared" si="14"/>
        <v/>
      </c>
      <c r="Y763" s="35" t="str">
        <f t="shared" si="15"/>
        <v/>
      </c>
      <c r="Z763" s="35" t="str">
        <f t="shared" si="16"/>
        <v/>
      </c>
      <c r="AA763" s="35" t="str">
        <f t="shared" si="17"/>
        <v/>
      </c>
      <c r="AB763" s="77">
        <f t="shared" si="29"/>
        <v>6336</v>
      </c>
      <c r="AC763" s="77">
        <f t="shared" si="30"/>
        <v>0</v>
      </c>
      <c r="AD763" s="77">
        <f t="shared" si="31"/>
        <v>0</v>
      </c>
      <c r="AE763" s="78" t="str">
        <f t="shared" si="18"/>
        <v/>
      </c>
      <c r="AF763" s="35" t="str">
        <f t="shared" si="19"/>
        <v/>
      </c>
      <c r="AG763" s="77" t="str">
        <f t="shared" si="20"/>
        <v/>
      </c>
      <c r="AH763" s="77" t="str">
        <f t="shared" si="21"/>
        <v/>
      </c>
      <c r="AI763" s="35">
        <f t="shared" si="22"/>
        <v>0</v>
      </c>
      <c r="AJ763" s="35">
        <f t="shared" si="23"/>
        <v>0</v>
      </c>
      <c r="AK763" s="35">
        <f t="shared" si="24"/>
        <v>0</v>
      </c>
      <c r="AL763" s="35">
        <f t="shared" si="25"/>
        <v>0</v>
      </c>
      <c r="AM763" s="35" t="n"/>
      <c r="AN763" s="44" t="str">
        <f t="shared" si="26"/>
        <v/>
      </c>
      <c r="AO763" s="44" t="str">
        <f t="shared" si="27"/>
        <v/>
      </c>
      <c r="AP763" s="35" t="str">
        <f>IF('DQE marché-cadre'!$D766="","",'DQE marché-cadre'!$D766)</f>
        <v/>
      </c>
      <c r="AQ763" s="35" t="str">
        <f>IF('DQE marché-cadre'!$E766="","",'DQE marché-cadre'!$E766)</f>
        <v/>
      </c>
      <c r="AR763" s="77" t="str">
        <f>DQE!$F766</f>
        <v/>
      </c>
      <c r="AS763" s="77" t="str">
        <f>BPDE!$G766</f>
        <v/>
      </c>
      <c r="AT763" s="35" t="str">
        <f t="shared" si="28"/>
        <v/>
      </c>
    </row>
    <row r="764">
      <c r="A764" s="35" t="str">
        <f>IF(BPU!$A767="","",BPU!$A767)</f>
        <v/>
      </c>
      <c r="B764" s="44" t="str">
        <f>IF(BPU!$B767="","",BPU!$B767)</f>
        <v/>
      </c>
      <c r="C764" s="35" t="str">
        <f>IF(BPU!$C767="","",BPU!$C767)</f>
        <v/>
      </c>
      <c r="D764" s="44" t="str">
        <f>IF(DQE!$D767="","",DQE!$D767)</f>
        <v/>
      </c>
      <c r="E764" s="37" t="str">
        <f>IF(BPU!$D767="","",BPU!$D767)</f>
        <v/>
      </c>
      <c r="F764" s="35" t="str">
        <f t="shared" si="0"/>
        <v/>
      </c>
      <c r="G764" s="44" t="str">
        <f t="shared" si="1"/>
        <v/>
      </c>
      <c r="H764" s="36" t="n"/>
      <c r="I764" s="23" t="n"/>
      <c r="J764" s="36" t="n"/>
      <c r="K764" s="36" t="n"/>
      <c r="L764" s="44" t="str">
        <f t="shared" si="2"/>
        <v/>
      </c>
      <c r="M764" s="35" t="str">
        <f t="shared" si="3"/>
        <v/>
      </c>
      <c r="N764" s="35" t="str">
        <f t="shared" si="4"/>
        <v/>
      </c>
      <c r="O764" s="35" t="str">
        <f t="shared" si="5"/>
        <v/>
      </c>
      <c r="P764" s="35" t="str">
        <f t="shared" si="6"/>
        <v/>
      </c>
      <c r="Q764" s="35" t="str">
        <f t="shared" si="7"/>
        <v/>
      </c>
      <c r="R764" s="35" t="str">
        <f t="shared" si="8"/>
        <v/>
      </c>
      <c r="S764" s="35" t="str">
        <f t="shared" si="9"/>
        <v/>
      </c>
      <c r="T764" s="35" t="str">
        <f t="shared" si="10"/>
        <v/>
      </c>
      <c r="U764" s="35" t="str">
        <f t="shared" si="11"/>
        <v/>
      </c>
      <c r="V764" s="35" t="str">
        <f t="shared" si="12"/>
        <v/>
      </c>
      <c r="W764" s="77" t="str">
        <f t="shared" si="13"/>
        <v/>
      </c>
      <c r="X764" s="35" t="str">
        <f t="shared" si="14"/>
        <v/>
      </c>
      <c r="Y764" s="35" t="str">
        <f t="shared" si="15"/>
        <v/>
      </c>
      <c r="Z764" s="35" t="str">
        <f t="shared" si="16"/>
        <v/>
      </c>
      <c r="AA764" s="35" t="str">
        <f t="shared" si="17"/>
        <v/>
      </c>
      <c r="AB764" s="77">
        <f t="shared" si="29"/>
        <v>6336</v>
      </c>
      <c r="AC764" s="77">
        <f t="shared" si="30"/>
        <v>0</v>
      </c>
      <c r="AD764" s="77">
        <f t="shared" si="31"/>
        <v>0</v>
      </c>
      <c r="AE764" s="78" t="str">
        <f t="shared" si="18"/>
        <v/>
      </c>
      <c r="AF764" s="35" t="str">
        <f t="shared" si="19"/>
        <v/>
      </c>
      <c r="AG764" s="77" t="str">
        <f t="shared" si="20"/>
        <v/>
      </c>
      <c r="AH764" s="77" t="str">
        <f t="shared" si="21"/>
        <v/>
      </c>
      <c r="AI764" s="35">
        <f t="shared" si="22"/>
        <v>0</v>
      </c>
      <c r="AJ764" s="35">
        <f t="shared" si="23"/>
        <v>0</v>
      </c>
      <c r="AK764" s="35">
        <f t="shared" si="24"/>
        <v>0</v>
      </c>
      <c r="AL764" s="35">
        <f t="shared" si="25"/>
        <v>0</v>
      </c>
      <c r="AM764" s="35" t="n"/>
      <c r="AN764" s="44" t="str">
        <f t="shared" si="26"/>
        <v/>
      </c>
      <c r="AO764" s="44" t="str">
        <f t="shared" si="27"/>
        <v/>
      </c>
      <c r="AP764" s="35" t="str">
        <f>IF('DQE marché-cadre'!$D767="","",'DQE marché-cadre'!$D767)</f>
        <v/>
      </c>
      <c r="AQ764" s="35" t="str">
        <f>IF('DQE marché-cadre'!$E767="","",'DQE marché-cadre'!$E767)</f>
        <v/>
      </c>
      <c r="AR764" s="77" t="str">
        <f>DQE!$F767</f>
        <v/>
      </c>
      <c r="AS764" s="77" t="str">
        <f>BPDE!$G767</f>
        <v/>
      </c>
      <c r="AT764" s="35" t="str">
        <f t="shared" si="28"/>
        <v/>
      </c>
    </row>
    <row r="765">
      <c r="A765" s="35" t="str">
        <f>IF(BPU!$A768="","",BPU!$A768)</f>
        <v/>
      </c>
      <c r="B765" s="44" t="str">
        <f>IF(BPU!$B768="","",BPU!$B768)</f>
        <v/>
      </c>
      <c r="C765" s="35" t="str">
        <f>IF(BPU!$C768="","",BPU!$C768)</f>
        <v/>
      </c>
      <c r="D765" s="44" t="str">
        <f>IF(DQE!$D768="","",DQE!$D768)</f>
        <v/>
      </c>
      <c r="E765" s="37" t="str">
        <f>IF(BPU!$D768="","",BPU!$D768)</f>
        <v/>
      </c>
      <c r="F765" s="35" t="str">
        <f t="shared" si="0"/>
        <v/>
      </c>
      <c r="G765" s="44" t="str">
        <f t="shared" si="1"/>
        <v/>
      </c>
      <c r="H765" s="36" t="n"/>
      <c r="I765" s="23" t="n"/>
      <c r="J765" s="36" t="n"/>
      <c r="K765" s="36" t="n"/>
      <c r="L765" s="44" t="str">
        <f t="shared" si="2"/>
        <v/>
      </c>
      <c r="M765" s="35" t="str">
        <f t="shared" si="3"/>
        <v/>
      </c>
      <c r="N765" s="35" t="str">
        <f t="shared" si="4"/>
        <v/>
      </c>
      <c r="O765" s="35" t="str">
        <f t="shared" si="5"/>
        <v/>
      </c>
      <c r="P765" s="35" t="str">
        <f t="shared" si="6"/>
        <v/>
      </c>
      <c r="Q765" s="35" t="str">
        <f t="shared" si="7"/>
        <v/>
      </c>
      <c r="R765" s="35" t="str">
        <f t="shared" si="8"/>
        <v/>
      </c>
      <c r="S765" s="35" t="str">
        <f t="shared" si="9"/>
        <v/>
      </c>
      <c r="T765" s="35" t="str">
        <f t="shared" si="10"/>
        <v/>
      </c>
      <c r="U765" s="35" t="str">
        <f t="shared" si="11"/>
        <v/>
      </c>
      <c r="V765" s="35" t="str">
        <f t="shared" si="12"/>
        <v/>
      </c>
      <c r="W765" s="77" t="str">
        <f t="shared" si="13"/>
        <v/>
      </c>
      <c r="X765" s="35" t="str">
        <f t="shared" si="14"/>
        <v/>
      </c>
      <c r="Y765" s="35" t="str">
        <f t="shared" si="15"/>
        <v/>
      </c>
      <c r="Z765" s="35" t="str">
        <f t="shared" si="16"/>
        <v/>
      </c>
      <c r="AA765" s="35" t="str">
        <f t="shared" si="17"/>
        <v/>
      </c>
      <c r="AB765" s="77">
        <f t="shared" si="29"/>
        <v>6336</v>
      </c>
      <c r="AC765" s="77">
        <f t="shared" si="30"/>
        <v>0</v>
      </c>
      <c r="AD765" s="77">
        <f t="shared" si="31"/>
        <v>0</v>
      </c>
      <c r="AE765" s="78" t="str">
        <f t="shared" si="18"/>
        <v/>
      </c>
      <c r="AF765" s="35" t="str">
        <f t="shared" si="19"/>
        <v/>
      </c>
      <c r="AG765" s="77" t="str">
        <f t="shared" si="20"/>
        <v/>
      </c>
      <c r="AH765" s="77" t="str">
        <f t="shared" si="21"/>
        <v/>
      </c>
      <c r="AI765" s="35">
        <f t="shared" si="22"/>
        <v>0</v>
      </c>
      <c r="AJ765" s="35">
        <f t="shared" si="23"/>
        <v>0</v>
      </c>
      <c r="AK765" s="35">
        <f t="shared" si="24"/>
        <v>0</v>
      </c>
      <c r="AL765" s="35">
        <f t="shared" si="25"/>
        <v>0</v>
      </c>
      <c r="AM765" s="35" t="n"/>
      <c r="AN765" s="44" t="str">
        <f t="shared" si="26"/>
        <v/>
      </c>
      <c r="AO765" s="44" t="str">
        <f t="shared" si="27"/>
        <v/>
      </c>
      <c r="AP765" s="35" t="str">
        <f>IF('DQE marché-cadre'!$D768="","",'DQE marché-cadre'!$D768)</f>
        <v/>
      </c>
      <c r="AQ765" s="35" t="str">
        <f>IF('DQE marché-cadre'!$E768="","",'DQE marché-cadre'!$E768)</f>
        <v/>
      </c>
      <c r="AR765" s="77" t="str">
        <f>DQE!$F768</f>
        <v/>
      </c>
      <c r="AS765" s="77" t="str">
        <f>BPDE!$G768</f>
        <v/>
      </c>
      <c r="AT765" s="35" t="str">
        <f t="shared" si="28"/>
        <v/>
      </c>
    </row>
    <row r="766">
      <c r="A766" s="35" t="str">
        <f>IF(BPU!$A769="","",BPU!$A769)</f>
        <v/>
      </c>
      <c r="B766" s="44" t="str">
        <f>IF(BPU!$B769="","",BPU!$B769)</f>
        <v/>
      </c>
      <c r="C766" s="35" t="str">
        <f>IF(BPU!$C769="","",BPU!$C769)</f>
        <v/>
      </c>
      <c r="D766" s="44" t="str">
        <f>IF(DQE!$D769="","",DQE!$D769)</f>
        <v/>
      </c>
      <c r="E766" s="37" t="str">
        <f>IF(BPU!$D769="","",BPU!$D769)</f>
        <v/>
      </c>
      <c r="F766" s="35" t="str">
        <f t="shared" si="0"/>
        <v/>
      </c>
      <c r="G766" s="44" t="str">
        <f t="shared" si="1"/>
        <v/>
      </c>
      <c r="H766" s="36" t="n"/>
      <c r="I766" s="23" t="n"/>
      <c r="J766" s="36" t="n"/>
      <c r="K766" s="36" t="n"/>
      <c r="L766" s="44" t="str">
        <f t="shared" si="2"/>
        <v/>
      </c>
      <c r="M766" s="35" t="str">
        <f t="shared" si="3"/>
        <v/>
      </c>
      <c r="N766" s="35" t="str">
        <f t="shared" si="4"/>
        <v/>
      </c>
      <c r="O766" s="35" t="str">
        <f t="shared" si="5"/>
        <v/>
      </c>
      <c r="P766" s="35" t="str">
        <f t="shared" si="6"/>
        <v/>
      </c>
      <c r="Q766" s="35" t="str">
        <f t="shared" si="7"/>
        <v/>
      </c>
      <c r="R766" s="35" t="str">
        <f t="shared" si="8"/>
        <v/>
      </c>
      <c r="S766" s="35" t="str">
        <f t="shared" si="9"/>
        <v/>
      </c>
      <c r="T766" s="35" t="str">
        <f t="shared" si="10"/>
        <v/>
      </c>
      <c r="U766" s="35" t="str">
        <f t="shared" si="11"/>
        <v/>
      </c>
      <c r="V766" s="35" t="str">
        <f t="shared" si="12"/>
        <v/>
      </c>
      <c r="W766" s="77" t="str">
        <f t="shared" si="13"/>
        <v/>
      </c>
      <c r="X766" s="35" t="str">
        <f t="shared" si="14"/>
        <v/>
      </c>
      <c r="Y766" s="35" t="str">
        <f t="shared" si="15"/>
        <v/>
      </c>
      <c r="Z766" s="35" t="str">
        <f t="shared" si="16"/>
        <v/>
      </c>
      <c r="AA766" s="35" t="str">
        <f t="shared" si="17"/>
        <v/>
      </c>
      <c r="AB766" s="77">
        <f t="shared" si="29"/>
        <v>6336</v>
      </c>
      <c r="AC766" s="77">
        <f t="shared" si="30"/>
        <v>0</v>
      </c>
      <c r="AD766" s="77">
        <f t="shared" si="31"/>
        <v>0</v>
      </c>
      <c r="AE766" s="78" t="str">
        <f t="shared" si="18"/>
        <v/>
      </c>
      <c r="AF766" s="35" t="str">
        <f t="shared" si="19"/>
        <v/>
      </c>
      <c r="AG766" s="77" t="str">
        <f t="shared" si="20"/>
        <v/>
      </c>
      <c r="AH766" s="77" t="str">
        <f t="shared" si="21"/>
        <v/>
      </c>
      <c r="AI766" s="35">
        <f t="shared" si="22"/>
        <v>0</v>
      </c>
      <c r="AJ766" s="35">
        <f t="shared" si="23"/>
        <v>0</v>
      </c>
      <c r="AK766" s="35">
        <f t="shared" si="24"/>
        <v>0</v>
      </c>
      <c r="AL766" s="35">
        <f t="shared" si="25"/>
        <v>0</v>
      </c>
      <c r="AM766" s="35" t="n"/>
      <c r="AN766" s="44" t="str">
        <f t="shared" si="26"/>
        <v/>
      </c>
      <c r="AO766" s="44" t="str">
        <f t="shared" si="27"/>
        <v/>
      </c>
      <c r="AP766" s="35" t="str">
        <f>IF('DQE marché-cadre'!$D769="","",'DQE marché-cadre'!$D769)</f>
        <v/>
      </c>
      <c r="AQ766" s="35" t="str">
        <f>IF('DQE marché-cadre'!$E769="","",'DQE marché-cadre'!$E769)</f>
        <v/>
      </c>
      <c r="AR766" s="77" t="str">
        <f>DQE!$F769</f>
        <v/>
      </c>
      <c r="AS766" s="77" t="str">
        <f>BPDE!$G769</f>
        <v/>
      </c>
      <c r="AT766" s="35" t="str">
        <f t="shared" si="28"/>
        <v/>
      </c>
    </row>
    <row r="767">
      <c r="A767" s="35" t="str">
        <f>IF(BPU!$A770="","",BPU!$A770)</f>
        <v/>
      </c>
      <c r="B767" s="44" t="str">
        <f>IF(BPU!$B770="","",BPU!$B770)</f>
        <v/>
      </c>
      <c r="C767" s="35" t="str">
        <f>IF(BPU!$C770="","",BPU!$C770)</f>
        <v/>
      </c>
      <c r="D767" s="44" t="str">
        <f>IF(DQE!$D770="","",DQE!$D770)</f>
        <v/>
      </c>
      <c r="E767" s="37" t="str">
        <f>IF(BPU!$D770="","",BPU!$D770)</f>
        <v/>
      </c>
      <c r="F767" s="35" t="str">
        <f t="shared" si="0"/>
        <v/>
      </c>
      <c r="G767" s="44" t="str">
        <f t="shared" si="1"/>
        <v/>
      </c>
      <c r="H767" s="36" t="n"/>
      <c r="I767" s="23" t="n"/>
      <c r="J767" s="36" t="n"/>
      <c r="K767" s="36" t="n"/>
      <c r="L767" s="44" t="str">
        <f t="shared" si="2"/>
        <v/>
      </c>
      <c r="M767" s="35" t="str">
        <f t="shared" si="3"/>
        <v/>
      </c>
      <c r="N767" s="35" t="str">
        <f t="shared" si="4"/>
        <v/>
      </c>
      <c r="O767" s="35" t="str">
        <f t="shared" si="5"/>
        <v/>
      </c>
      <c r="P767" s="35" t="str">
        <f t="shared" si="6"/>
        <v/>
      </c>
      <c r="Q767" s="35" t="str">
        <f t="shared" si="7"/>
        <v/>
      </c>
      <c r="R767" s="35" t="str">
        <f t="shared" si="8"/>
        <v/>
      </c>
      <c r="S767" s="35" t="str">
        <f t="shared" si="9"/>
        <v/>
      </c>
      <c r="T767" s="35" t="str">
        <f t="shared" si="10"/>
        <v/>
      </c>
      <c r="U767" s="35" t="str">
        <f t="shared" si="11"/>
        <v/>
      </c>
      <c r="V767" s="35" t="str">
        <f t="shared" si="12"/>
        <v/>
      </c>
      <c r="W767" s="77" t="str">
        <f t="shared" si="13"/>
        <v/>
      </c>
      <c r="X767" s="35" t="str">
        <f t="shared" si="14"/>
        <v/>
      </c>
      <c r="Y767" s="35" t="str">
        <f t="shared" si="15"/>
        <v/>
      </c>
      <c r="Z767" s="35" t="str">
        <f t="shared" si="16"/>
        <v/>
      </c>
      <c r="AA767" s="35" t="str">
        <f t="shared" si="17"/>
        <v/>
      </c>
      <c r="AB767" s="77">
        <f t="shared" si="29"/>
        <v>6336</v>
      </c>
      <c r="AC767" s="77">
        <f t="shared" si="30"/>
        <v>0</v>
      </c>
      <c r="AD767" s="77">
        <f t="shared" si="31"/>
        <v>0</v>
      </c>
      <c r="AE767" s="78" t="str">
        <f t="shared" si="18"/>
        <v/>
      </c>
      <c r="AF767" s="35" t="str">
        <f t="shared" si="19"/>
        <v/>
      </c>
      <c r="AG767" s="77" t="str">
        <f t="shared" si="20"/>
        <v/>
      </c>
      <c r="AH767" s="77" t="str">
        <f t="shared" si="21"/>
        <v/>
      </c>
      <c r="AI767" s="35">
        <f t="shared" si="22"/>
        <v>0</v>
      </c>
      <c r="AJ767" s="35">
        <f t="shared" si="23"/>
        <v>0</v>
      </c>
      <c r="AK767" s="35">
        <f t="shared" si="24"/>
        <v>0</v>
      </c>
      <c r="AL767" s="35">
        <f t="shared" si="25"/>
        <v>0</v>
      </c>
      <c r="AM767" s="35" t="n"/>
      <c r="AN767" s="44" t="str">
        <f t="shared" si="26"/>
        <v/>
      </c>
      <c r="AO767" s="44" t="str">
        <f t="shared" si="27"/>
        <v/>
      </c>
      <c r="AP767" s="35" t="str">
        <f>IF('DQE marché-cadre'!$D770="","",'DQE marché-cadre'!$D770)</f>
        <v/>
      </c>
      <c r="AQ767" s="35" t="str">
        <f>IF('DQE marché-cadre'!$E770="","",'DQE marché-cadre'!$E770)</f>
        <v/>
      </c>
      <c r="AR767" s="77" t="str">
        <f>DQE!$F770</f>
        <v/>
      </c>
      <c r="AS767" s="77" t="str">
        <f>BPDE!$G770</f>
        <v/>
      </c>
      <c r="AT767" s="35" t="str">
        <f t="shared" si="28"/>
        <v/>
      </c>
    </row>
    <row r="768">
      <c r="A768" s="35" t="str">
        <f>IF(BPU!$A771="","",BPU!$A771)</f>
        <v/>
      </c>
      <c r="B768" s="44" t="str">
        <f>IF(BPU!$B771="","",BPU!$B771)</f>
        <v/>
      </c>
      <c r="C768" s="35" t="str">
        <f>IF(BPU!$C771="","",BPU!$C771)</f>
        <v/>
      </c>
      <c r="D768" s="44" t="str">
        <f>IF(DQE!$D771="","",DQE!$D771)</f>
        <v/>
      </c>
      <c r="E768" s="37" t="str">
        <f>IF(BPU!$D771="","",BPU!$D771)</f>
        <v/>
      </c>
      <c r="F768" s="35" t="str">
        <f t="shared" si="0"/>
        <v/>
      </c>
      <c r="G768" s="44" t="str">
        <f t="shared" si="1"/>
        <v/>
      </c>
      <c r="H768" s="36" t="n"/>
      <c r="I768" s="23" t="n"/>
      <c r="J768" s="36" t="n"/>
      <c r="K768" s="36" t="n"/>
      <c r="L768" s="44" t="str">
        <f t="shared" si="2"/>
        <v/>
      </c>
      <c r="M768" s="35" t="str">
        <f t="shared" si="3"/>
        <v/>
      </c>
      <c r="N768" s="35" t="str">
        <f t="shared" si="4"/>
        <v/>
      </c>
      <c r="O768" s="35" t="str">
        <f t="shared" si="5"/>
        <v/>
      </c>
      <c r="P768" s="35" t="str">
        <f t="shared" si="6"/>
        <v/>
      </c>
      <c r="Q768" s="35" t="str">
        <f t="shared" si="7"/>
        <v/>
      </c>
      <c r="R768" s="35" t="str">
        <f t="shared" si="8"/>
        <v/>
      </c>
      <c r="S768" s="35" t="str">
        <f t="shared" si="9"/>
        <v/>
      </c>
      <c r="T768" s="35" t="str">
        <f t="shared" si="10"/>
        <v/>
      </c>
      <c r="U768" s="35" t="str">
        <f t="shared" si="11"/>
        <v/>
      </c>
      <c r="V768" s="35" t="str">
        <f t="shared" si="12"/>
        <v/>
      </c>
      <c r="W768" s="77" t="str">
        <f t="shared" si="13"/>
        <v/>
      </c>
      <c r="X768" s="35" t="str">
        <f t="shared" si="14"/>
        <v/>
      </c>
      <c r="Y768" s="35" t="str">
        <f t="shared" si="15"/>
        <v/>
      </c>
      <c r="Z768" s="35" t="str">
        <f t="shared" si="16"/>
        <v/>
      </c>
      <c r="AA768" s="35" t="str">
        <f t="shared" si="17"/>
        <v/>
      </c>
      <c r="AB768" s="77">
        <f t="shared" si="29"/>
        <v>6336</v>
      </c>
      <c r="AC768" s="77">
        <f t="shared" si="30"/>
        <v>0</v>
      </c>
      <c r="AD768" s="77">
        <f t="shared" si="31"/>
        <v>0</v>
      </c>
      <c r="AE768" s="78" t="str">
        <f t="shared" si="18"/>
        <v/>
      </c>
      <c r="AF768" s="35" t="str">
        <f t="shared" si="19"/>
        <v/>
      </c>
      <c r="AG768" s="77" t="str">
        <f t="shared" si="20"/>
        <v/>
      </c>
      <c r="AH768" s="77" t="str">
        <f t="shared" si="21"/>
        <v/>
      </c>
      <c r="AI768" s="35">
        <f t="shared" si="22"/>
        <v>0</v>
      </c>
      <c r="AJ768" s="35">
        <f t="shared" si="23"/>
        <v>0</v>
      </c>
      <c r="AK768" s="35">
        <f t="shared" si="24"/>
        <v>0</v>
      </c>
      <c r="AL768" s="35">
        <f t="shared" si="25"/>
        <v>0</v>
      </c>
      <c r="AM768" s="35" t="n"/>
      <c r="AN768" s="44" t="str">
        <f t="shared" si="26"/>
        <v/>
      </c>
      <c r="AO768" s="44" t="str">
        <f t="shared" si="27"/>
        <v/>
      </c>
      <c r="AP768" s="35" t="str">
        <f>IF('DQE marché-cadre'!$D771="","",'DQE marché-cadre'!$D771)</f>
        <v/>
      </c>
      <c r="AQ768" s="35" t="str">
        <f>IF('DQE marché-cadre'!$E771="","",'DQE marché-cadre'!$E771)</f>
        <v/>
      </c>
      <c r="AR768" s="77" t="str">
        <f>DQE!$F771</f>
        <v/>
      </c>
      <c r="AS768" s="77" t="str">
        <f>BPDE!$G771</f>
        <v/>
      </c>
      <c r="AT768" s="35" t="str">
        <f t="shared" si="28"/>
        <v/>
      </c>
    </row>
    <row r="769">
      <c r="A769" s="35" t="str">
        <f>IF(BPU!$A772="","",BPU!$A772)</f>
        <v/>
      </c>
      <c r="B769" s="44" t="str">
        <f>IF(BPU!$B772="","",BPU!$B772)</f>
        <v/>
      </c>
      <c r="C769" s="35" t="str">
        <f>IF(BPU!$C772="","",BPU!$C772)</f>
        <v/>
      </c>
      <c r="D769" s="44" t="str">
        <f>IF(DQE!$D772="","",DQE!$D772)</f>
        <v/>
      </c>
      <c r="E769" s="37" t="str">
        <f>IF(BPU!$D772="","",BPU!$D772)</f>
        <v/>
      </c>
      <c r="F769" s="35" t="str">
        <f t="shared" si="0"/>
        <v/>
      </c>
      <c r="G769" s="44" t="str">
        <f t="shared" si="1"/>
        <v/>
      </c>
      <c r="H769" s="36" t="n"/>
      <c r="I769" s="23" t="n"/>
      <c r="J769" s="36" t="n"/>
      <c r="K769" s="36" t="n"/>
      <c r="L769" s="44" t="str">
        <f t="shared" si="2"/>
        <v/>
      </c>
      <c r="M769" s="35" t="str">
        <f t="shared" si="3"/>
        <v/>
      </c>
      <c r="N769" s="35" t="str">
        <f t="shared" si="4"/>
        <v/>
      </c>
      <c r="O769" s="35" t="str">
        <f t="shared" si="5"/>
        <v/>
      </c>
      <c r="P769" s="35" t="str">
        <f t="shared" si="6"/>
        <v/>
      </c>
      <c r="Q769" s="35" t="str">
        <f t="shared" si="7"/>
        <v/>
      </c>
      <c r="R769" s="35" t="str">
        <f t="shared" si="8"/>
        <v/>
      </c>
      <c r="S769" s="35" t="str">
        <f t="shared" si="9"/>
        <v/>
      </c>
      <c r="T769" s="35" t="str">
        <f t="shared" si="10"/>
        <v/>
      </c>
      <c r="U769" s="35" t="str">
        <f t="shared" si="11"/>
        <v/>
      </c>
      <c r="V769" s="35" t="str">
        <f t="shared" si="12"/>
        <v/>
      </c>
      <c r="W769" s="77" t="str">
        <f t="shared" si="13"/>
        <v/>
      </c>
      <c r="X769" s="35" t="str">
        <f t="shared" si="14"/>
        <v/>
      </c>
      <c r="Y769" s="35" t="str">
        <f t="shared" si="15"/>
        <v/>
      </c>
      <c r="Z769" s="35" t="str">
        <f t="shared" si="16"/>
        <v/>
      </c>
      <c r="AA769" s="35" t="str">
        <f t="shared" si="17"/>
        <v/>
      </c>
      <c r="AB769" s="77">
        <f t="shared" si="29"/>
        <v>6336</v>
      </c>
      <c r="AC769" s="77">
        <f t="shared" si="30"/>
        <v>0</v>
      </c>
      <c r="AD769" s="77">
        <f t="shared" si="31"/>
        <v>0</v>
      </c>
      <c r="AE769" s="78" t="str">
        <f t="shared" si="18"/>
        <v/>
      </c>
      <c r="AF769" s="35" t="str">
        <f t="shared" si="19"/>
        <v/>
      </c>
      <c r="AG769" s="77" t="str">
        <f t="shared" si="20"/>
        <v/>
      </c>
      <c r="AH769" s="77" t="str">
        <f t="shared" si="21"/>
        <v/>
      </c>
      <c r="AI769" s="35">
        <f t="shared" si="22"/>
        <v>0</v>
      </c>
      <c r="AJ769" s="35">
        <f t="shared" si="23"/>
        <v>0</v>
      </c>
      <c r="AK769" s="35">
        <f t="shared" si="24"/>
        <v>0</v>
      </c>
      <c r="AL769" s="35">
        <f t="shared" si="25"/>
        <v>0</v>
      </c>
      <c r="AM769" s="35" t="n"/>
      <c r="AN769" s="44" t="str">
        <f t="shared" si="26"/>
        <v/>
      </c>
      <c r="AO769" s="44" t="str">
        <f t="shared" si="27"/>
        <v/>
      </c>
      <c r="AP769" s="35" t="str">
        <f>IF('DQE marché-cadre'!$D772="","",'DQE marché-cadre'!$D772)</f>
        <v/>
      </c>
      <c r="AQ769" s="35" t="str">
        <f>IF('DQE marché-cadre'!$E772="","",'DQE marché-cadre'!$E772)</f>
        <v/>
      </c>
      <c r="AR769" s="77" t="str">
        <f>DQE!$F772</f>
        <v/>
      </c>
      <c r="AS769" s="77" t="str">
        <f>BPDE!$G772</f>
        <v/>
      </c>
      <c r="AT769" s="35" t="str">
        <f t="shared" si="28"/>
        <v/>
      </c>
    </row>
    <row r="770">
      <c r="A770" s="35" t="str">
        <f>IF(BPU!$A773="","",BPU!$A773)</f>
        <v/>
      </c>
      <c r="B770" s="44" t="str">
        <f>IF(BPU!$B773="","",BPU!$B773)</f>
        <v/>
      </c>
      <c r="C770" s="35" t="str">
        <f>IF(BPU!$C773="","",BPU!$C773)</f>
        <v/>
      </c>
      <c r="D770" s="44" t="str">
        <f>IF(DQE!$D773="","",DQE!$D773)</f>
        <v/>
      </c>
      <c r="E770" s="37" t="str">
        <f>IF(BPU!$D773="","",BPU!$D773)</f>
        <v/>
      </c>
      <c r="F770" s="35" t="str">
        <f t="shared" si="0"/>
        <v/>
      </c>
      <c r="G770" s="44" t="str">
        <f t="shared" si="1"/>
        <v/>
      </c>
      <c r="H770" s="36" t="n"/>
      <c r="I770" s="23" t="n"/>
      <c r="J770" s="36" t="n"/>
      <c r="K770" s="36" t="n"/>
      <c r="L770" s="44" t="str">
        <f t="shared" si="2"/>
        <v/>
      </c>
      <c r="M770" s="35" t="str">
        <f t="shared" si="3"/>
        <v/>
      </c>
      <c r="N770" s="35" t="str">
        <f t="shared" si="4"/>
        <v/>
      </c>
      <c r="O770" s="35" t="str">
        <f t="shared" si="5"/>
        <v/>
      </c>
      <c r="P770" s="35" t="str">
        <f t="shared" si="6"/>
        <v/>
      </c>
      <c r="Q770" s="35" t="str">
        <f t="shared" si="7"/>
        <v/>
      </c>
      <c r="R770" s="35" t="str">
        <f t="shared" si="8"/>
        <v/>
      </c>
      <c r="S770" s="35" t="str">
        <f t="shared" si="9"/>
        <v/>
      </c>
      <c r="T770" s="35" t="str">
        <f t="shared" si="10"/>
        <v/>
      </c>
      <c r="U770" s="35" t="str">
        <f t="shared" si="11"/>
        <v/>
      </c>
      <c r="V770" s="35" t="str">
        <f t="shared" si="12"/>
        <v/>
      </c>
      <c r="W770" s="77" t="str">
        <f t="shared" si="13"/>
        <v/>
      </c>
      <c r="X770" s="35" t="str">
        <f t="shared" si="14"/>
        <v/>
      </c>
      <c r="Y770" s="35" t="str">
        <f t="shared" si="15"/>
        <v/>
      </c>
      <c r="Z770" s="35" t="str">
        <f t="shared" si="16"/>
        <v/>
      </c>
      <c r="AA770" s="35" t="str">
        <f t="shared" si="17"/>
        <v/>
      </c>
      <c r="AB770" s="77">
        <f t="shared" si="29"/>
        <v>6336</v>
      </c>
      <c r="AC770" s="77">
        <f t="shared" si="30"/>
        <v>0</v>
      </c>
      <c r="AD770" s="77">
        <f t="shared" si="31"/>
        <v>0</v>
      </c>
      <c r="AE770" s="78" t="str">
        <f t="shared" si="18"/>
        <v/>
      </c>
      <c r="AF770" s="35" t="str">
        <f t="shared" si="19"/>
        <v/>
      </c>
      <c r="AG770" s="77" t="str">
        <f t="shared" si="20"/>
        <v/>
      </c>
      <c r="AH770" s="77" t="str">
        <f t="shared" si="21"/>
        <v/>
      </c>
      <c r="AI770" s="35">
        <f t="shared" si="22"/>
        <v>0</v>
      </c>
      <c r="AJ770" s="35">
        <f t="shared" si="23"/>
        <v>0</v>
      </c>
      <c r="AK770" s="35">
        <f t="shared" si="24"/>
        <v>0</v>
      </c>
      <c r="AL770" s="35">
        <f t="shared" si="25"/>
        <v>0</v>
      </c>
      <c r="AM770" s="35" t="n"/>
      <c r="AN770" s="44" t="str">
        <f t="shared" si="26"/>
        <v/>
      </c>
      <c r="AO770" s="44" t="str">
        <f t="shared" si="27"/>
        <v/>
      </c>
      <c r="AP770" s="35" t="str">
        <f>IF('DQE marché-cadre'!$D773="","",'DQE marché-cadre'!$D773)</f>
        <v/>
      </c>
      <c r="AQ770" s="35" t="str">
        <f>IF('DQE marché-cadre'!$E773="","",'DQE marché-cadre'!$E773)</f>
        <v/>
      </c>
      <c r="AR770" s="77" t="str">
        <f>DQE!$F773</f>
        <v/>
      </c>
      <c r="AS770" s="77" t="str">
        <f>BPDE!$G773</f>
        <v/>
      </c>
      <c r="AT770" s="35" t="str">
        <f t="shared" si="28"/>
        <v/>
      </c>
    </row>
    <row r="771">
      <c r="A771" s="35" t="str">
        <f>IF(BPU!$A774="","",BPU!$A774)</f>
        <v/>
      </c>
      <c r="B771" s="44" t="str">
        <f>IF(BPU!$B774="","",BPU!$B774)</f>
        <v/>
      </c>
      <c r="C771" s="35" t="str">
        <f>IF(BPU!$C774="","",BPU!$C774)</f>
        <v/>
      </c>
      <c r="D771" s="44" t="str">
        <f>IF(DQE!$D774="","",DQE!$D774)</f>
        <v/>
      </c>
      <c r="E771" s="37" t="str">
        <f>IF(BPU!$D774="","",BPU!$D774)</f>
        <v/>
      </c>
      <c r="F771" s="35" t="str">
        <f t="shared" si="0"/>
        <v/>
      </c>
      <c r="G771" s="44" t="str">
        <f t="shared" si="1"/>
        <v/>
      </c>
      <c r="H771" s="36" t="n"/>
      <c r="I771" s="23" t="n"/>
      <c r="J771" s="36" t="n"/>
      <c r="K771" s="36" t="n"/>
      <c r="L771" s="44" t="str">
        <f t="shared" si="2"/>
        <v/>
      </c>
      <c r="M771" s="35" t="str">
        <f t="shared" si="3"/>
        <v/>
      </c>
      <c r="N771" s="35" t="str">
        <f t="shared" si="4"/>
        <v/>
      </c>
      <c r="O771" s="35" t="str">
        <f t="shared" si="5"/>
        <v/>
      </c>
      <c r="P771" s="35" t="str">
        <f t="shared" si="6"/>
        <v/>
      </c>
      <c r="Q771" s="35" t="str">
        <f t="shared" si="7"/>
        <v/>
      </c>
      <c r="R771" s="35" t="str">
        <f t="shared" si="8"/>
        <v/>
      </c>
      <c r="S771" s="35" t="str">
        <f t="shared" si="9"/>
        <v/>
      </c>
      <c r="T771" s="35" t="str">
        <f t="shared" si="10"/>
        <v/>
      </c>
      <c r="U771" s="35" t="str">
        <f t="shared" si="11"/>
        <v/>
      </c>
      <c r="V771" s="35" t="str">
        <f t="shared" si="12"/>
        <v/>
      </c>
      <c r="W771" s="77" t="str">
        <f t="shared" si="13"/>
        <v/>
      </c>
      <c r="X771" s="35" t="str">
        <f t="shared" si="14"/>
        <v/>
      </c>
      <c r="Y771" s="35" t="str">
        <f t="shared" si="15"/>
        <v/>
      </c>
      <c r="Z771" s="35" t="str">
        <f t="shared" si="16"/>
        <v/>
      </c>
      <c r="AA771" s="35" t="str">
        <f t="shared" si="17"/>
        <v/>
      </c>
      <c r="AB771" s="77">
        <f t="shared" si="29"/>
        <v>6336</v>
      </c>
      <c r="AC771" s="77">
        <f t="shared" si="30"/>
        <v>0</v>
      </c>
      <c r="AD771" s="77">
        <f t="shared" si="31"/>
        <v>0</v>
      </c>
      <c r="AE771" s="78" t="str">
        <f t="shared" si="18"/>
        <v/>
      </c>
      <c r="AF771" s="35" t="str">
        <f t="shared" si="19"/>
        <v/>
      </c>
      <c r="AG771" s="77" t="str">
        <f t="shared" si="20"/>
        <v/>
      </c>
      <c r="AH771" s="77" t="str">
        <f t="shared" si="21"/>
        <v/>
      </c>
      <c r="AI771" s="35">
        <f t="shared" si="22"/>
        <v>0</v>
      </c>
      <c r="AJ771" s="35">
        <f t="shared" si="23"/>
        <v>0</v>
      </c>
      <c r="AK771" s="35">
        <f t="shared" si="24"/>
        <v>0</v>
      </c>
      <c r="AL771" s="35">
        <f t="shared" si="25"/>
        <v>0</v>
      </c>
      <c r="AM771" s="35" t="n"/>
      <c r="AN771" s="44" t="str">
        <f t="shared" si="26"/>
        <v/>
      </c>
      <c r="AO771" s="44" t="str">
        <f t="shared" si="27"/>
        <v/>
      </c>
      <c r="AP771" s="35" t="str">
        <f>IF('DQE marché-cadre'!$D774="","",'DQE marché-cadre'!$D774)</f>
        <v/>
      </c>
      <c r="AQ771" s="35" t="str">
        <f>IF('DQE marché-cadre'!$E774="","",'DQE marché-cadre'!$E774)</f>
        <v/>
      </c>
      <c r="AR771" s="77" t="str">
        <f>DQE!$F774</f>
        <v/>
      </c>
      <c r="AS771" s="77" t="str">
        <f>BPDE!$G774</f>
        <v/>
      </c>
      <c r="AT771" s="35" t="str">
        <f t="shared" si="28"/>
        <v/>
      </c>
    </row>
    <row r="772">
      <c r="A772" s="35" t="str">
        <f>IF(BPU!$A775="","",BPU!$A775)</f>
        <v/>
      </c>
      <c r="B772" s="44" t="str">
        <f>IF(BPU!$B775="","",BPU!$B775)</f>
        <v/>
      </c>
      <c r="C772" s="35" t="str">
        <f>IF(BPU!$C775="","",BPU!$C775)</f>
        <v/>
      </c>
      <c r="D772" s="44" t="str">
        <f>IF(DQE!$D775="","",DQE!$D775)</f>
        <v/>
      </c>
      <c r="E772" s="37" t="str">
        <f>IF(BPU!$D775="","",BPU!$D775)</f>
        <v/>
      </c>
      <c r="F772" s="35" t="str">
        <f t="shared" si="0"/>
        <v/>
      </c>
      <c r="G772" s="44" t="str">
        <f t="shared" si="1"/>
        <v/>
      </c>
      <c r="H772" s="36" t="n"/>
      <c r="I772" s="23" t="n"/>
      <c r="J772" s="36" t="n"/>
      <c r="K772" s="36" t="n"/>
      <c r="L772" s="44" t="str">
        <f t="shared" si="2"/>
        <v/>
      </c>
      <c r="M772" s="35" t="str">
        <f t="shared" si="3"/>
        <v/>
      </c>
      <c r="N772" s="35" t="str">
        <f t="shared" si="4"/>
        <v/>
      </c>
      <c r="O772" s="35" t="str">
        <f t="shared" si="5"/>
        <v/>
      </c>
      <c r="P772" s="35" t="str">
        <f t="shared" si="6"/>
        <v/>
      </c>
      <c r="Q772" s="35" t="str">
        <f t="shared" si="7"/>
        <v/>
      </c>
      <c r="R772" s="35" t="str">
        <f t="shared" si="8"/>
        <v/>
      </c>
      <c r="S772" s="35" t="str">
        <f t="shared" si="9"/>
        <v/>
      </c>
      <c r="T772" s="35" t="str">
        <f t="shared" si="10"/>
        <v/>
      </c>
      <c r="U772" s="35" t="str">
        <f t="shared" si="11"/>
        <v/>
      </c>
      <c r="V772" s="35" t="str">
        <f t="shared" si="12"/>
        <v/>
      </c>
      <c r="W772" s="77" t="str">
        <f t="shared" si="13"/>
        <v/>
      </c>
      <c r="X772" s="35" t="str">
        <f t="shared" si="14"/>
        <v/>
      </c>
      <c r="Y772" s="35" t="str">
        <f t="shared" si="15"/>
        <v/>
      </c>
      <c r="Z772" s="35" t="str">
        <f t="shared" si="16"/>
        <v/>
      </c>
      <c r="AA772" s="35" t="str">
        <f t="shared" si="17"/>
        <v/>
      </c>
      <c r="AB772" s="77">
        <f t="shared" si="29"/>
        <v>6336</v>
      </c>
      <c r="AC772" s="77">
        <f t="shared" si="30"/>
        <v>0</v>
      </c>
      <c r="AD772" s="77">
        <f t="shared" si="31"/>
        <v>0</v>
      </c>
      <c r="AE772" s="78" t="str">
        <f t="shared" si="18"/>
        <v/>
      </c>
      <c r="AF772" s="35" t="str">
        <f t="shared" si="19"/>
        <v/>
      </c>
      <c r="AG772" s="77" t="str">
        <f t="shared" si="20"/>
        <v/>
      </c>
      <c r="AH772" s="77" t="str">
        <f t="shared" si="21"/>
        <v/>
      </c>
      <c r="AI772" s="35">
        <f t="shared" si="22"/>
        <v>0</v>
      </c>
      <c r="AJ772" s="35">
        <f t="shared" si="23"/>
        <v>0</v>
      </c>
      <c r="AK772" s="35">
        <f t="shared" si="24"/>
        <v>0</v>
      </c>
      <c r="AL772" s="35">
        <f t="shared" si="25"/>
        <v>0</v>
      </c>
      <c r="AM772" s="35" t="n"/>
      <c r="AN772" s="44" t="str">
        <f t="shared" si="26"/>
        <v/>
      </c>
      <c r="AO772" s="44" t="str">
        <f t="shared" si="27"/>
        <v/>
      </c>
      <c r="AP772" s="35" t="str">
        <f>IF('DQE marché-cadre'!$D775="","",'DQE marché-cadre'!$D775)</f>
        <v/>
      </c>
      <c r="AQ772" s="35" t="str">
        <f>IF('DQE marché-cadre'!$E775="","",'DQE marché-cadre'!$E775)</f>
        <v/>
      </c>
      <c r="AR772" s="77" t="str">
        <f>DQE!$F775</f>
        <v/>
      </c>
      <c r="AS772" s="77" t="str">
        <f>BPDE!$G775</f>
        <v/>
      </c>
      <c r="AT772" s="35" t="str">
        <f t="shared" si="28"/>
        <v/>
      </c>
    </row>
    <row r="773">
      <c r="A773" s="35" t="str">
        <f>IF(BPU!$A776="","",BPU!$A776)</f>
        <v/>
      </c>
      <c r="B773" s="44" t="str">
        <f>IF(BPU!$B776="","",BPU!$B776)</f>
        <v/>
      </c>
      <c r="C773" s="35" t="str">
        <f>IF(BPU!$C776="","",BPU!$C776)</f>
        <v/>
      </c>
      <c r="D773" s="44" t="str">
        <f>IF(DQE!$D776="","",DQE!$D776)</f>
        <v/>
      </c>
      <c r="E773" s="37" t="str">
        <f>IF(BPU!$D776="","",BPU!$D776)</f>
        <v/>
      </c>
      <c r="F773" s="35" t="str">
        <f t="shared" si="0"/>
        <v/>
      </c>
      <c r="G773" s="44" t="str">
        <f t="shared" si="1"/>
        <v/>
      </c>
      <c r="H773" s="36" t="n"/>
      <c r="I773" s="23" t="n"/>
      <c r="J773" s="36" t="n"/>
      <c r="K773" s="36" t="n"/>
      <c r="L773" s="44" t="str">
        <f t="shared" si="2"/>
        <v/>
      </c>
      <c r="M773" s="35" t="str">
        <f t="shared" si="3"/>
        <v/>
      </c>
      <c r="N773" s="35" t="str">
        <f t="shared" si="4"/>
        <v/>
      </c>
      <c r="O773" s="35" t="str">
        <f t="shared" si="5"/>
        <v/>
      </c>
      <c r="P773" s="35" t="str">
        <f t="shared" si="6"/>
        <v/>
      </c>
      <c r="Q773" s="35" t="str">
        <f t="shared" si="7"/>
        <v/>
      </c>
      <c r="R773" s="35" t="str">
        <f t="shared" si="8"/>
        <v/>
      </c>
      <c r="S773" s="35" t="str">
        <f t="shared" si="9"/>
        <v/>
      </c>
      <c r="T773" s="35" t="str">
        <f t="shared" si="10"/>
        <v/>
      </c>
      <c r="U773" s="35" t="str">
        <f t="shared" si="11"/>
        <v/>
      </c>
      <c r="V773" s="35" t="str">
        <f t="shared" si="12"/>
        <v/>
      </c>
      <c r="W773" s="77" t="str">
        <f t="shared" si="13"/>
        <v/>
      </c>
      <c r="X773" s="35" t="str">
        <f t="shared" si="14"/>
        <v/>
      </c>
      <c r="Y773" s="35" t="str">
        <f t="shared" si="15"/>
        <v/>
      </c>
      <c r="Z773" s="35" t="str">
        <f t="shared" si="16"/>
        <v/>
      </c>
      <c r="AA773" s="35" t="str">
        <f t="shared" si="17"/>
        <v/>
      </c>
      <c r="AB773" s="77">
        <f t="shared" si="29"/>
        <v>6336</v>
      </c>
      <c r="AC773" s="77">
        <f t="shared" si="30"/>
        <v>0</v>
      </c>
      <c r="AD773" s="77">
        <f t="shared" si="31"/>
        <v>0</v>
      </c>
      <c r="AE773" s="78" t="str">
        <f t="shared" si="18"/>
        <v/>
      </c>
      <c r="AF773" s="35" t="str">
        <f t="shared" si="19"/>
        <v/>
      </c>
      <c r="AG773" s="77" t="str">
        <f t="shared" si="20"/>
        <v/>
      </c>
      <c r="AH773" s="77" t="str">
        <f t="shared" si="21"/>
        <v/>
      </c>
      <c r="AI773" s="35">
        <f t="shared" si="22"/>
        <v>0</v>
      </c>
      <c r="AJ773" s="35">
        <f t="shared" si="23"/>
        <v>0</v>
      </c>
      <c r="AK773" s="35">
        <f t="shared" si="24"/>
        <v>0</v>
      </c>
      <c r="AL773" s="35">
        <f t="shared" si="25"/>
        <v>0</v>
      </c>
      <c r="AM773" s="35" t="n"/>
      <c r="AN773" s="44" t="str">
        <f t="shared" si="26"/>
        <v/>
      </c>
      <c r="AO773" s="44" t="str">
        <f t="shared" si="27"/>
        <v/>
      </c>
      <c r="AP773" s="35" t="str">
        <f>IF('DQE marché-cadre'!$D776="","",'DQE marché-cadre'!$D776)</f>
        <v/>
      </c>
      <c r="AQ773" s="35" t="str">
        <f>IF('DQE marché-cadre'!$E776="","",'DQE marché-cadre'!$E776)</f>
        <v/>
      </c>
      <c r="AR773" s="77" t="str">
        <f>DQE!$F776</f>
        <v/>
      </c>
      <c r="AS773" s="77" t="str">
        <f>BPDE!$G776</f>
        <v/>
      </c>
      <c r="AT773" s="35" t="str">
        <f t="shared" si="28"/>
        <v/>
      </c>
    </row>
    <row r="774">
      <c r="A774" s="35" t="str">
        <f>IF(BPU!$A777="","",BPU!$A777)</f>
        <v/>
      </c>
      <c r="B774" s="44" t="str">
        <f>IF(BPU!$B777="","",BPU!$B777)</f>
        <v/>
      </c>
      <c r="C774" s="35" t="str">
        <f>IF(BPU!$C777="","",BPU!$C777)</f>
        <v/>
      </c>
      <c r="D774" s="44" t="str">
        <f>IF(DQE!$D777="","",DQE!$D777)</f>
        <v/>
      </c>
      <c r="E774" s="37" t="str">
        <f>IF(BPU!$D777="","",BPU!$D777)</f>
        <v/>
      </c>
      <c r="F774" s="35" t="str">
        <f t="shared" si="0"/>
        <v/>
      </c>
      <c r="G774" s="44" t="str">
        <f t="shared" si="1"/>
        <v/>
      </c>
      <c r="H774" s="36" t="n"/>
      <c r="I774" s="23" t="n"/>
      <c r="J774" s="36" t="n"/>
      <c r="K774" s="36" t="n"/>
      <c r="L774" s="44" t="str">
        <f t="shared" si="2"/>
        <v/>
      </c>
      <c r="M774" s="35" t="str">
        <f t="shared" si="3"/>
        <v/>
      </c>
      <c r="N774" s="35" t="str">
        <f t="shared" si="4"/>
        <v/>
      </c>
      <c r="O774" s="35" t="str">
        <f t="shared" si="5"/>
        <v/>
      </c>
      <c r="P774" s="35" t="str">
        <f t="shared" si="6"/>
        <v/>
      </c>
      <c r="Q774" s="35" t="str">
        <f t="shared" si="7"/>
        <v/>
      </c>
      <c r="R774" s="35" t="str">
        <f t="shared" si="8"/>
        <v/>
      </c>
      <c r="S774" s="35" t="str">
        <f t="shared" si="9"/>
        <v/>
      </c>
      <c r="T774" s="35" t="str">
        <f t="shared" si="10"/>
        <v/>
      </c>
      <c r="U774" s="35" t="str">
        <f t="shared" si="11"/>
        <v/>
      </c>
      <c r="V774" s="35" t="str">
        <f t="shared" si="12"/>
        <v/>
      </c>
      <c r="W774" s="77" t="str">
        <f t="shared" si="13"/>
        <v/>
      </c>
      <c r="X774" s="35" t="str">
        <f t="shared" si="14"/>
        <v/>
      </c>
      <c r="Y774" s="35" t="str">
        <f t="shared" si="15"/>
        <v/>
      </c>
      <c r="Z774" s="35" t="str">
        <f t="shared" si="16"/>
        <v/>
      </c>
      <c r="AA774" s="35" t="str">
        <f t="shared" si="17"/>
        <v/>
      </c>
      <c r="AB774" s="77">
        <f t="shared" si="29"/>
        <v>6336</v>
      </c>
      <c r="AC774" s="77">
        <f t="shared" si="30"/>
        <v>0</v>
      </c>
      <c r="AD774" s="77">
        <f t="shared" si="31"/>
        <v>0</v>
      </c>
      <c r="AE774" s="78" t="str">
        <f t="shared" si="18"/>
        <v/>
      </c>
      <c r="AF774" s="35" t="str">
        <f t="shared" si="19"/>
        <v/>
      </c>
      <c r="AG774" s="77" t="str">
        <f t="shared" si="20"/>
        <v/>
      </c>
      <c r="AH774" s="77" t="str">
        <f t="shared" si="21"/>
        <v/>
      </c>
      <c r="AI774" s="35">
        <f t="shared" si="22"/>
        <v>0</v>
      </c>
      <c r="AJ774" s="35">
        <f t="shared" si="23"/>
        <v>0</v>
      </c>
      <c r="AK774" s="35">
        <f t="shared" si="24"/>
        <v>0</v>
      </c>
      <c r="AL774" s="35">
        <f t="shared" si="25"/>
        <v>0</v>
      </c>
      <c r="AM774" s="35" t="n"/>
      <c r="AN774" s="44" t="str">
        <f t="shared" si="26"/>
        <v/>
      </c>
      <c r="AO774" s="44" t="str">
        <f t="shared" si="27"/>
        <v/>
      </c>
      <c r="AP774" s="35" t="str">
        <f>IF('DQE marché-cadre'!$D777="","",'DQE marché-cadre'!$D777)</f>
        <v/>
      </c>
      <c r="AQ774" s="35" t="str">
        <f>IF('DQE marché-cadre'!$E777="","",'DQE marché-cadre'!$E777)</f>
        <v/>
      </c>
      <c r="AR774" s="77" t="str">
        <f>DQE!$F777</f>
        <v/>
      </c>
      <c r="AS774" s="77" t="str">
        <f>BPDE!$G777</f>
        <v/>
      </c>
      <c r="AT774" s="35" t="str">
        <f t="shared" si="28"/>
        <v/>
      </c>
    </row>
    <row r="775">
      <c r="A775" s="35" t="str">
        <f>IF(BPU!$A778="","",BPU!$A778)</f>
        <v/>
      </c>
      <c r="B775" s="44" t="str">
        <f>IF(BPU!$B778="","",BPU!$B778)</f>
        <v/>
      </c>
      <c r="C775" s="35" t="str">
        <f>IF(BPU!$C778="","",BPU!$C778)</f>
        <v/>
      </c>
      <c r="D775" s="44" t="str">
        <f>IF(DQE!$D778="","",DQE!$D778)</f>
        <v/>
      </c>
      <c r="E775" s="37" t="str">
        <f>IF(BPU!$D778="","",BPU!$D778)</f>
        <v/>
      </c>
      <c r="F775" s="35" t="str">
        <f t="shared" si="0"/>
        <v/>
      </c>
      <c r="G775" s="44" t="str">
        <f t="shared" si="1"/>
        <v/>
      </c>
      <c r="H775" s="36" t="n"/>
      <c r="I775" s="23" t="n"/>
      <c r="J775" s="36" t="n"/>
      <c r="K775" s="36" t="n"/>
      <c r="L775" s="44" t="str">
        <f t="shared" si="2"/>
        <v/>
      </c>
      <c r="M775" s="35" t="str">
        <f t="shared" si="3"/>
        <v/>
      </c>
      <c r="N775" s="35" t="str">
        <f t="shared" si="4"/>
        <v/>
      </c>
      <c r="O775" s="35" t="str">
        <f t="shared" si="5"/>
        <v/>
      </c>
      <c r="P775" s="35" t="str">
        <f t="shared" si="6"/>
        <v/>
      </c>
      <c r="Q775" s="35" t="str">
        <f t="shared" si="7"/>
        <v/>
      </c>
      <c r="R775" s="35" t="str">
        <f t="shared" si="8"/>
        <v/>
      </c>
      <c r="S775" s="35" t="str">
        <f t="shared" si="9"/>
        <v/>
      </c>
      <c r="T775" s="35" t="str">
        <f t="shared" si="10"/>
        <v/>
      </c>
      <c r="U775" s="35" t="str">
        <f t="shared" si="11"/>
        <v/>
      </c>
      <c r="V775" s="35" t="str">
        <f t="shared" si="12"/>
        <v/>
      </c>
      <c r="W775" s="77" t="str">
        <f t="shared" si="13"/>
        <v/>
      </c>
      <c r="X775" s="35" t="str">
        <f t="shared" si="14"/>
        <v/>
      </c>
      <c r="Y775" s="35" t="str">
        <f t="shared" si="15"/>
        <v/>
      </c>
      <c r="Z775" s="35" t="str">
        <f t="shared" si="16"/>
        <v/>
      </c>
      <c r="AA775" s="35" t="str">
        <f t="shared" si="17"/>
        <v/>
      </c>
      <c r="AB775" s="77">
        <f t="shared" si="29"/>
        <v>6336</v>
      </c>
      <c r="AC775" s="77">
        <f t="shared" si="30"/>
        <v>0</v>
      </c>
      <c r="AD775" s="77">
        <f t="shared" si="31"/>
        <v>0</v>
      </c>
      <c r="AE775" s="78" t="str">
        <f t="shared" si="18"/>
        <v/>
      </c>
      <c r="AF775" s="35" t="str">
        <f t="shared" si="19"/>
        <v/>
      </c>
      <c r="AG775" s="77" t="str">
        <f t="shared" si="20"/>
        <v/>
      </c>
      <c r="AH775" s="77" t="str">
        <f t="shared" si="21"/>
        <v/>
      </c>
      <c r="AI775" s="35">
        <f t="shared" si="22"/>
        <v>0</v>
      </c>
      <c r="AJ775" s="35">
        <f t="shared" si="23"/>
        <v>0</v>
      </c>
      <c r="AK775" s="35">
        <f t="shared" si="24"/>
        <v>0</v>
      </c>
      <c r="AL775" s="35">
        <f t="shared" si="25"/>
        <v>0</v>
      </c>
      <c r="AM775" s="35" t="n"/>
      <c r="AN775" s="44" t="str">
        <f t="shared" si="26"/>
        <v/>
      </c>
      <c r="AO775" s="44" t="str">
        <f t="shared" si="27"/>
        <v/>
      </c>
      <c r="AP775" s="35" t="str">
        <f>IF('DQE marché-cadre'!$D778="","",'DQE marché-cadre'!$D778)</f>
        <v/>
      </c>
      <c r="AQ775" s="35" t="str">
        <f>IF('DQE marché-cadre'!$E778="","",'DQE marché-cadre'!$E778)</f>
        <v/>
      </c>
      <c r="AR775" s="77" t="str">
        <f>DQE!$F778</f>
        <v/>
      </c>
      <c r="AS775" s="77" t="str">
        <f>BPDE!$G778</f>
        <v/>
      </c>
      <c r="AT775" s="35" t="str">
        <f t="shared" si="28"/>
        <v/>
      </c>
    </row>
    <row r="776">
      <c r="A776" s="35" t="str">
        <f>IF(BPU!$A779="","",BPU!$A779)</f>
        <v/>
      </c>
      <c r="B776" s="44" t="str">
        <f>IF(BPU!$B779="","",BPU!$B779)</f>
        <v/>
      </c>
      <c r="C776" s="35" t="str">
        <f>IF(BPU!$C779="","",BPU!$C779)</f>
        <v/>
      </c>
      <c r="D776" s="44" t="str">
        <f>IF(DQE!$D779="","",DQE!$D779)</f>
        <v/>
      </c>
      <c r="E776" s="37" t="str">
        <f>IF(BPU!$D779="","",BPU!$D779)</f>
        <v/>
      </c>
      <c r="F776" s="35" t="str">
        <f t="shared" si="0"/>
        <v/>
      </c>
      <c r="G776" s="44" t="str">
        <f t="shared" si="1"/>
        <v/>
      </c>
      <c r="H776" s="36" t="n"/>
      <c r="I776" s="23" t="n"/>
      <c r="J776" s="36" t="n"/>
      <c r="K776" s="36" t="n"/>
      <c r="L776" s="44" t="str">
        <f t="shared" si="2"/>
        <v/>
      </c>
      <c r="M776" s="35" t="str">
        <f t="shared" si="3"/>
        <v/>
      </c>
      <c r="N776" s="35" t="str">
        <f t="shared" si="4"/>
        <v/>
      </c>
      <c r="O776" s="35" t="str">
        <f t="shared" si="5"/>
        <v/>
      </c>
      <c r="P776" s="35" t="str">
        <f t="shared" si="6"/>
        <v/>
      </c>
      <c r="Q776" s="35" t="str">
        <f t="shared" si="7"/>
        <v/>
      </c>
      <c r="R776" s="35" t="str">
        <f t="shared" si="8"/>
        <v/>
      </c>
      <c r="S776" s="35" t="str">
        <f t="shared" si="9"/>
        <v/>
      </c>
      <c r="T776" s="35" t="str">
        <f t="shared" si="10"/>
        <v/>
      </c>
      <c r="U776" s="35" t="str">
        <f t="shared" si="11"/>
        <v/>
      </c>
      <c r="V776" s="35" t="str">
        <f t="shared" si="12"/>
        <v/>
      </c>
      <c r="W776" s="77" t="str">
        <f t="shared" si="13"/>
        <v/>
      </c>
      <c r="X776" s="35" t="str">
        <f t="shared" si="14"/>
        <v/>
      </c>
      <c r="Y776" s="35" t="str">
        <f t="shared" si="15"/>
        <v/>
      </c>
      <c r="Z776" s="35" t="str">
        <f t="shared" si="16"/>
        <v/>
      </c>
      <c r="AA776" s="35" t="str">
        <f t="shared" si="17"/>
        <v/>
      </c>
      <c r="AB776" s="77">
        <f t="shared" si="29"/>
        <v>6336</v>
      </c>
      <c r="AC776" s="77">
        <f t="shared" si="30"/>
        <v>0</v>
      </c>
      <c r="AD776" s="77">
        <f t="shared" si="31"/>
        <v>0</v>
      </c>
      <c r="AE776" s="78" t="str">
        <f t="shared" si="18"/>
        <v/>
      </c>
      <c r="AF776" s="35" t="str">
        <f t="shared" si="19"/>
        <v/>
      </c>
      <c r="AG776" s="77" t="str">
        <f t="shared" si="20"/>
        <v/>
      </c>
      <c r="AH776" s="77" t="str">
        <f t="shared" si="21"/>
        <v/>
      </c>
      <c r="AI776" s="35">
        <f t="shared" si="22"/>
        <v>0</v>
      </c>
      <c r="AJ776" s="35">
        <f t="shared" si="23"/>
        <v>0</v>
      </c>
      <c r="AK776" s="35">
        <f t="shared" si="24"/>
        <v>0</v>
      </c>
      <c r="AL776" s="35">
        <f t="shared" si="25"/>
        <v>0</v>
      </c>
      <c r="AM776" s="35" t="n"/>
      <c r="AN776" s="44" t="str">
        <f t="shared" si="26"/>
        <v/>
      </c>
      <c r="AO776" s="44" t="str">
        <f t="shared" si="27"/>
        <v/>
      </c>
      <c r="AP776" s="35" t="str">
        <f>IF('DQE marché-cadre'!$D779="","",'DQE marché-cadre'!$D779)</f>
        <v/>
      </c>
      <c r="AQ776" s="35" t="str">
        <f>IF('DQE marché-cadre'!$E779="","",'DQE marché-cadre'!$E779)</f>
        <v/>
      </c>
      <c r="AR776" s="77" t="str">
        <f>DQE!$F779</f>
        <v/>
      </c>
      <c r="AS776" s="77" t="str">
        <f>BPDE!$G779</f>
        <v/>
      </c>
      <c r="AT776" s="35" t="str">
        <f t="shared" si="28"/>
        <v/>
      </c>
    </row>
    <row r="777">
      <c r="A777" s="35" t="str">
        <f>IF(BPU!$A780="","",BPU!$A780)</f>
        <v/>
      </c>
      <c r="B777" s="44" t="str">
        <f>IF(BPU!$B780="","",BPU!$B780)</f>
        <v/>
      </c>
      <c r="C777" s="35" t="str">
        <f>IF(BPU!$C780="","",BPU!$C780)</f>
        <v/>
      </c>
      <c r="D777" s="44" t="str">
        <f>IF(DQE!$D780="","",DQE!$D780)</f>
        <v/>
      </c>
      <c r="E777" s="37" t="str">
        <f>IF(BPU!$D780="","",BPU!$D780)</f>
        <v/>
      </c>
      <c r="F777" s="35" t="str">
        <f t="shared" si="0"/>
        <v/>
      </c>
      <c r="G777" s="44" t="str">
        <f t="shared" si="1"/>
        <v/>
      </c>
      <c r="H777" s="36" t="n"/>
      <c r="I777" s="23" t="n"/>
      <c r="J777" s="36" t="n"/>
      <c r="K777" s="36" t="n"/>
      <c r="L777" s="44" t="str">
        <f t="shared" si="2"/>
        <v/>
      </c>
      <c r="M777" s="35" t="str">
        <f t="shared" si="3"/>
        <v/>
      </c>
      <c r="N777" s="35" t="str">
        <f t="shared" si="4"/>
        <v/>
      </c>
      <c r="O777" s="35" t="str">
        <f t="shared" si="5"/>
        <v/>
      </c>
      <c r="P777" s="35" t="str">
        <f t="shared" si="6"/>
        <v/>
      </c>
      <c r="Q777" s="35" t="str">
        <f t="shared" si="7"/>
        <v/>
      </c>
      <c r="R777" s="35" t="str">
        <f t="shared" si="8"/>
        <v/>
      </c>
      <c r="S777" s="35" t="str">
        <f t="shared" si="9"/>
        <v/>
      </c>
      <c r="T777" s="35" t="str">
        <f t="shared" si="10"/>
        <v/>
      </c>
      <c r="U777" s="35" t="str">
        <f t="shared" si="11"/>
        <v/>
      </c>
      <c r="V777" s="35" t="str">
        <f t="shared" si="12"/>
        <v/>
      </c>
      <c r="W777" s="77" t="str">
        <f t="shared" si="13"/>
        <v/>
      </c>
      <c r="X777" s="35" t="str">
        <f t="shared" si="14"/>
        <v/>
      </c>
      <c r="Y777" s="35" t="str">
        <f t="shared" si="15"/>
        <v/>
      </c>
      <c r="Z777" s="35" t="str">
        <f t="shared" si="16"/>
        <v/>
      </c>
      <c r="AA777" s="35" t="str">
        <f t="shared" si="17"/>
        <v/>
      </c>
      <c r="AB777" s="77">
        <f t="shared" si="29"/>
        <v>6336</v>
      </c>
      <c r="AC777" s="77">
        <f t="shared" si="30"/>
        <v>0</v>
      </c>
      <c r="AD777" s="77">
        <f t="shared" si="31"/>
        <v>0</v>
      </c>
      <c r="AE777" s="78" t="str">
        <f t="shared" si="18"/>
        <v/>
      </c>
      <c r="AF777" s="35" t="str">
        <f t="shared" si="19"/>
        <v/>
      </c>
      <c r="AG777" s="77" t="str">
        <f t="shared" si="20"/>
        <v/>
      </c>
      <c r="AH777" s="77" t="str">
        <f t="shared" si="21"/>
        <v/>
      </c>
      <c r="AI777" s="35">
        <f t="shared" si="22"/>
        <v>0</v>
      </c>
      <c r="AJ777" s="35">
        <f t="shared" si="23"/>
        <v>0</v>
      </c>
      <c r="AK777" s="35">
        <f t="shared" si="24"/>
        <v>0</v>
      </c>
      <c r="AL777" s="35">
        <f t="shared" si="25"/>
        <v>0</v>
      </c>
      <c r="AM777" s="35" t="n"/>
      <c r="AN777" s="44" t="str">
        <f t="shared" si="26"/>
        <v/>
      </c>
      <c r="AO777" s="44" t="str">
        <f t="shared" si="27"/>
        <v/>
      </c>
      <c r="AP777" s="35" t="str">
        <f>IF('DQE marché-cadre'!$D780="","",'DQE marché-cadre'!$D780)</f>
        <v/>
      </c>
      <c r="AQ777" s="35" t="str">
        <f>IF('DQE marché-cadre'!$E780="","",'DQE marché-cadre'!$E780)</f>
        <v/>
      </c>
      <c r="AR777" s="77" t="str">
        <f>DQE!$F780</f>
        <v/>
      </c>
      <c r="AS777" s="77" t="str">
        <f>BPDE!$G780</f>
        <v/>
      </c>
      <c r="AT777" s="35" t="str">
        <f t="shared" si="28"/>
        <v/>
      </c>
    </row>
    <row r="778">
      <c r="A778" s="35" t="str">
        <f>IF(BPU!$A781="","",BPU!$A781)</f>
        <v/>
      </c>
      <c r="B778" s="44" t="str">
        <f>IF(BPU!$B781="","",BPU!$B781)</f>
        <v/>
      </c>
      <c r="C778" s="35" t="str">
        <f>IF(BPU!$C781="","",BPU!$C781)</f>
        <v/>
      </c>
      <c r="D778" s="44" t="str">
        <f>IF(DQE!$D781="","",DQE!$D781)</f>
        <v/>
      </c>
      <c r="E778" s="37" t="str">
        <f>IF(BPU!$D781="","",BPU!$D781)</f>
        <v/>
      </c>
      <c r="F778" s="35" t="str">
        <f t="shared" si="0"/>
        <v/>
      </c>
      <c r="G778" s="44" t="str">
        <f t="shared" si="1"/>
        <v/>
      </c>
      <c r="H778" s="36" t="n"/>
      <c r="I778" s="23" t="n"/>
      <c r="J778" s="36" t="n"/>
      <c r="K778" s="36" t="n"/>
      <c r="L778" s="44" t="str">
        <f t="shared" si="2"/>
        <v/>
      </c>
      <c r="M778" s="35" t="str">
        <f t="shared" si="3"/>
        <v/>
      </c>
      <c r="N778" s="35" t="str">
        <f t="shared" si="4"/>
        <v/>
      </c>
      <c r="O778" s="35" t="str">
        <f t="shared" si="5"/>
        <v/>
      </c>
      <c r="P778" s="35" t="str">
        <f t="shared" si="6"/>
        <v/>
      </c>
      <c r="Q778" s="35" t="str">
        <f t="shared" si="7"/>
        <v/>
      </c>
      <c r="R778" s="35" t="str">
        <f t="shared" si="8"/>
        <v/>
      </c>
      <c r="S778" s="35" t="str">
        <f t="shared" si="9"/>
        <v/>
      </c>
      <c r="T778" s="35" t="str">
        <f t="shared" si="10"/>
        <v/>
      </c>
      <c r="U778" s="35" t="str">
        <f t="shared" si="11"/>
        <v/>
      </c>
      <c r="V778" s="35" t="str">
        <f t="shared" si="12"/>
        <v/>
      </c>
      <c r="W778" s="77" t="str">
        <f t="shared" si="13"/>
        <v/>
      </c>
      <c r="X778" s="35" t="str">
        <f t="shared" si="14"/>
        <v/>
      </c>
      <c r="Y778" s="35" t="str">
        <f t="shared" si="15"/>
        <v/>
      </c>
      <c r="Z778" s="35" t="str">
        <f t="shared" si="16"/>
        <v/>
      </c>
      <c r="AA778" s="35" t="str">
        <f t="shared" si="17"/>
        <v/>
      </c>
      <c r="AB778" s="77">
        <f t="shared" si="29"/>
        <v>6336</v>
      </c>
      <c r="AC778" s="77">
        <f t="shared" si="30"/>
        <v>0</v>
      </c>
      <c r="AD778" s="77">
        <f t="shared" si="31"/>
        <v>0</v>
      </c>
      <c r="AE778" s="78" t="str">
        <f t="shared" si="18"/>
        <v/>
      </c>
      <c r="AF778" s="35" t="str">
        <f t="shared" si="19"/>
        <v/>
      </c>
      <c r="AG778" s="77" t="str">
        <f t="shared" si="20"/>
        <v/>
      </c>
      <c r="AH778" s="77" t="str">
        <f t="shared" si="21"/>
        <v/>
      </c>
      <c r="AI778" s="35">
        <f t="shared" si="22"/>
        <v>0</v>
      </c>
      <c r="AJ778" s="35">
        <f t="shared" si="23"/>
        <v>0</v>
      </c>
      <c r="AK778" s="35">
        <f t="shared" si="24"/>
        <v>0</v>
      </c>
      <c r="AL778" s="35">
        <f t="shared" si="25"/>
        <v>0</v>
      </c>
      <c r="AM778" s="35" t="n"/>
      <c r="AN778" s="44" t="str">
        <f t="shared" si="26"/>
        <v/>
      </c>
      <c r="AO778" s="44" t="str">
        <f t="shared" si="27"/>
        <v/>
      </c>
      <c r="AP778" s="35" t="str">
        <f>IF('DQE marché-cadre'!$D781="","",'DQE marché-cadre'!$D781)</f>
        <v/>
      </c>
      <c r="AQ778" s="35" t="str">
        <f>IF('DQE marché-cadre'!$E781="","",'DQE marché-cadre'!$E781)</f>
        <v/>
      </c>
      <c r="AR778" s="77" t="str">
        <f>DQE!$F781</f>
        <v/>
      </c>
      <c r="AS778" s="77" t="str">
        <f>BPDE!$G781</f>
        <v/>
      </c>
      <c r="AT778" s="35" t="str">
        <f t="shared" si="28"/>
        <v/>
      </c>
    </row>
    <row r="779">
      <c r="A779" s="35" t="str">
        <f>IF(BPU!$A782="","",BPU!$A782)</f>
        <v/>
      </c>
      <c r="B779" s="44" t="str">
        <f>IF(BPU!$B782="","",BPU!$B782)</f>
        <v/>
      </c>
      <c r="C779" s="35" t="str">
        <f>IF(BPU!$C782="","",BPU!$C782)</f>
        <v/>
      </c>
      <c r="D779" s="44" t="str">
        <f>IF(DQE!$D782="","",DQE!$D782)</f>
        <v/>
      </c>
      <c r="E779" s="37" t="str">
        <f>IF(BPU!$D782="","",BPU!$D782)</f>
        <v/>
      </c>
      <c r="F779" s="35" t="str">
        <f t="shared" si="0"/>
        <v/>
      </c>
      <c r="G779" s="44" t="str">
        <f t="shared" si="1"/>
        <v/>
      </c>
      <c r="H779" s="36" t="n"/>
      <c r="I779" s="23" t="n"/>
      <c r="J779" s="36" t="n"/>
      <c r="K779" s="36" t="n"/>
      <c r="L779" s="44" t="str">
        <f t="shared" si="2"/>
        <v/>
      </c>
      <c r="M779" s="35" t="str">
        <f t="shared" si="3"/>
        <v/>
      </c>
      <c r="N779" s="35" t="str">
        <f t="shared" si="4"/>
        <v/>
      </c>
      <c r="O779" s="35" t="str">
        <f t="shared" si="5"/>
        <v/>
      </c>
      <c r="P779" s="35" t="str">
        <f t="shared" si="6"/>
        <v/>
      </c>
      <c r="Q779" s="35" t="str">
        <f t="shared" si="7"/>
        <v/>
      </c>
      <c r="R779" s="35" t="str">
        <f t="shared" si="8"/>
        <v/>
      </c>
      <c r="S779" s="35" t="str">
        <f t="shared" si="9"/>
        <v/>
      </c>
      <c r="T779" s="35" t="str">
        <f t="shared" si="10"/>
        <v/>
      </c>
      <c r="U779" s="35" t="str">
        <f t="shared" si="11"/>
        <v/>
      </c>
      <c r="V779" s="35" t="str">
        <f t="shared" si="12"/>
        <v/>
      </c>
      <c r="W779" s="77" t="str">
        <f t="shared" si="13"/>
        <v/>
      </c>
      <c r="X779" s="35" t="str">
        <f t="shared" si="14"/>
        <v/>
      </c>
      <c r="Y779" s="35" t="str">
        <f t="shared" si="15"/>
        <v/>
      </c>
      <c r="Z779" s="35" t="str">
        <f t="shared" si="16"/>
        <v/>
      </c>
      <c r="AA779" s="35" t="str">
        <f t="shared" si="17"/>
        <v/>
      </c>
      <c r="AB779" s="77">
        <f t="shared" si="29"/>
        <v>6336</v>
      </c>
      <c r="AC779" s="77">
        <f t="shared" si="30"/>
        <v>0</v>
      </c>
      <c r="AD779" s="77">
        <f t="shared" si="31"/>
        <v>0</v>
      </c>
      <c r="AE779" s="78" t="str">
        <f t="shared" si="18"/>
        <v/>
      </c>
      <c r="AF779" s="35" t="str">
        <f t="shared" si="19"/>
        <v/>
      </c>
      <c r="AG779" s="77" t="str">
        <f t="shared" si="20"/>
        <v/>
      </c>
      <c r="AH779" s="77" t="str">
        <f t="shared" si="21"/>
        <v/>
      </c>
      <c r="AI779" s="35">
        <f t="shared" si="22"/>
        <v>0</v>
      </c>
      <c r="AJ779" s="35">
        <f t="shared" si="23"/>
        <v>0</v>
      </c>
      <c r="AK779" s="35">
        <f t="shared" si="24"/>
        <v>0</v>
      </c>
      <c r="AL779" s="35">
        <f t="shared" si="25"/>
        <v>0</v>
      </c>
      <c r="AM779" s="35" t="n"/>
      <c r="AN779" s="44" t="str">
        <f t="shared" si="26"/>
        <v/>
      </c>
      <c r="AO779" s="44" t="str">
        <f t="shared" si="27"/>
        <v/>
      </c>
      <c r="AP779" s="35" t="str">
        <f>IF('DQE marché-cadre'!$D782="","",'DQE marché-cadre'!$D782)</f>
        <v/>
      </c>
      <c r="AQ779" s="35" t="str">
        <f>IF('DQE marché-cadre'!$E782="","",'DQE marché-cadre'!$E782)</f>
        <v/>
      </c>
      <c r="AR779" s="77" t="str">
        <f>DQE!$F782</f>
        <v/>
      </c>
      <c r="AS779" s="77" t="str">
        <f>BPDE!$G782</f>
        <v/>
      </c>
      <c r="AT779" s="35" t="str">
        <f t="shared" si="28"/>
        <v/>
      </c>
    </row>
    <row r="780">
      <c r="A780" s="35" t="str">
        <f>IF(BPU!$A783="","",BPU!$A783)</f>
        <v/>
      </c>
      <c r="B780" s="44" t="str">
        <f>IF(BPU!$B783="","",BPU!$B783)</f>
        <v/>
      </c>
      <c r="C780" s="35" t="str">
        <f>IF(BPU!$C783="","",BPU!$C783)</f>
        <v/>
      </c>
      <c r="D780" s="44" t="str">
        <f>IF(DQE!$D783="","",DQE!$D783)</f>
        <v/>
      </c>
      <c r="E780" s="37" t="str">
        <f>IF(BPU!$D783="","",BPU!$D783)</f>
        <v/>
      </c>
      <c r="F780" s="35" t="str">
        <f t="shared" si="0"/>
        <v/>
      </c>
      <c r="G780" s="44" t="str">
        <f t="shared" si="1"/>
        <v/>
      </c>
      <c r="H780" s="36" t="n"/>
      <c r="I780" s="23" t="n"/>
      <c r="J780" s="36" t="n"/>
      <c r="K780" s="36" t="n"/>
      <c r="L780" s="44" t="str">
        <f t="shared" si="2"/>
        <v/>
      </c>
      <c r="M780" s="35" t="str">
        <f t="shared" si="3"/>
        <v/>
      </c>
      <c r="N780" s="35" t="str">
        <f t="shared" si="4"/>
        <v/>
      </c>
      <c r="O780" s="35" t="str">
        <f t="shared" si="5"/>
        <v/>
      </c>
      <c r="P780" s="35" t="str">
        <f t="shared" si="6"/>
        <v/>
      </c>
      <c r="Q780" s="35" t="str">
        <f t="shared" si="7"/>
        <v/>
      </c>
      <c r="R780" s="35" t="str">
        <f t="shared" si="8"/>
        <v/>
      </c>
      <c r="S780" s="35" t="str">
        <f t="shared" si="9"/>
        <v/>
      </c>
      <c r="T780" s="35" t="str">
        <f t="shared" si="10"/>
        <v/>
      </c>
      <c r="U780" s="35" t="str">
        <f t="shared" si="11"/>
        <v/>
      </c>
      <c r="V780" s="35" t="str">
        <f t="shared" si="12"/>
        <v/>
      </c>
      <c r="W780" s="77" t="str">
        <f t="shared" si="13"/>
        <v/>
      </c>
      <c r="X780" s="35" t="str">
        <f t="shared" si="14"/>
        <v/>
      </c>
      <c r="Y780" s="35" t="str">
        <f t="shared" si="15"/>
        <v/>
      </c>
      <c r="Z780" s="35" t="str">
        <f t="shared" si="16"/>
        <v/>
      </c>
      <c r="AA780" s="35" t="str">
        <f t="shared" si="17"/>
        <v/>
      </c>
      <c r="AB780" s="77">
        <f t="shared" si="29"/>
        <v>6336</v>
      </c>
      <c r="AC780" s="77">
        <f t="shared" si="30"/>
        <v>0</v>
      </c>
      <c r="AD780" s="77">
        <f t="shared" si="31"/>
        <v>0</v>
      </c>
      <c r="AE780" s="78" t="str">
        <f t="shared" si="18"/>
        <v/>
      </c>
      <c r="AF780" s="35" t="str">
        <f t="shared" si="19"/>
        <v/>
      </c>
      <c r="AG780" s="77" t="str">
        <f t="shared" si="20"/>
        <v/>
      </c>
      <c r="AH780" s="77" t="str">
        <f t="shared" si="21"/>
        <v/>
      </c>
      <c r="AI780" s="35">
        <f t="shared" si="22"/>
        <v>0</v>
      </c>
      <c r="AJ780" s="35">
        <f t="shared" si="23"/>
        <v>0</v>
      </c>
      <c r="AK780" s="35">
        <f t="shared" si="24"/>
        <v>0</v>
      </c>
      <c r="AL780" s="35">
        <f t="shared" si="25"/>
        <v>0</v>
      </c>
      <c r="AM780" s="35" t="n"/>
      <c r="AN780" s="44" t="str">
        <f t="shared" si="26"/>
        <v/>
      </c>
      <c r="AO780" s="44" t="str">
        <f t="shared" si="27"/>
        <v/>
      </c>
      <c r="AP780" s="35" t="str">
        <f>IF('DQE marché-cadre'!$D783="","",'DQE marché-cadre'!$D783)</f>
        <v/>
      </c>
      <c r="AQ780" s="35" t="str">
        <f>IF('DQE marché-cadre'!$E783="","",'DQE marché-cadre'!$E783)</f>
        <v/>
      </c>
      <c r="AR780" s="77" t="str">
        <f>DQE!$F783</f>
        <v/>
      </c>
      <c r="AS780" s="77" t="str">
        <f>BPDE!$G783</f>
        <v/>
      </c>
      <c r="AT780" s="35" t="str">
        <f t="shared" si="28"/>
        <v/>
      </c>
    </row>
    <row r="781">
      <c r="A781" s="35" t="str">
        <f>IF(BPU!$A784="","",BPU!$A784)</f>
        <v/>
      </c>
      <c r="B781" s="44" t="str">
        <f>IF(BPU!$B784="","",BPU!$B784)</f>
        <v/>
      </c>
      <c r="C781" s="35" t="str">
        <f>IF(BPU!$C784="","",BPU!$C784)</f>
        <v/>
      </c>
      <c r="D781" s="44" t="str">
        <f>IF(DQE!$D784="","",DQE!$D784)</f>
        <v/>
      </c>
      <c r="E781" s="37" t="str">
        <f>IF(BPU!$D784="","",BPU!$D784)</f>
        <v/>
      </c>
      <c r="F781" s="35" t="str">
        <f t="shared" si="0"/>
        <v/>
      </c>
      <c r="G781" s="44" t="str">
        <f t="shared" si="1"/>
        <v/>
      </c>
      <c r="H781" s="36" t="n"/>
      <c r="I781" s="23" t="n"/>
      <c r="J781" s="36" t="n"/>
      <c r="K781" s="36" t="n"/>
      <c r="L781" s="44" t="str">
        <f t="shared" si="2"/>
        <v/>
      </c>
      <c r="M781" s="35" t="str">
        <f t="shared" si="3"/>
        <v/>
      </c>
      <c r="N781" s="35" t="str">
        <f t="shared" si="4"/>
        <v/>
      </c>
      <c r="O781" s="35" t="str">
        <f t="shared" si="5"/>
        <v/>
      </c>
      <c r="P781" s="35" t="str">
        <f t="shared" si="6"/>
        <v/>
      </c>
      <c r="Q781" s="35" t="str">
        <f t="shared" si="7"/>
        <v/>
      </c>
      <c r="R781" s="35" t="str">
        <f t="shared" si="8"/>
        <v/>
      </c>
      <c r="S781" s="35" t="str">
        <f t="shared" si="9"/>
        <v/>
      </c>
      <c r="T781" s="35" t="str">
        <f t="shared" si="10"/>
        <v/>
      </c>
      <c r="U781" s="35" t="str">
        <f t="shared" si="11"/>
        <v/>
      </c>
      <c r="V781" s="35" t="str">
        <f t="shared" si="12"/>
        <v/>
      </c>
      <c r="W781" s="77" t="str">
        <f t="shared" si="13"/>
        <v/>
      </c>
      <c r="X781" s="35" t="str">
        <f t="shared" si="14"/>
        <v/>
      </c>
      <c r="Y781" s="35" t="str">
        <f t="shared" si="15"/>
        <v/>
      </c>
      <c r="Z781" s="35" t="str">
        <f t="shared" si="16"/>
        <v/>
      </c>
      <c r="AA781" s="35" t="str">
        <f t="shared" si="17"/>
        <v/>
      </c>
      <c r="AB781" s="77">
        <f t="shared" si="29"/>
        <v>6336</v>
      </c>
      <c r="AC781" s="77">
        <f t="shared" si="30"/>
        <v>0</v>
      </c>
      <c r="AD781" s="77">
        <f t="shared" si="31"/>
        <v>0</v>
      </c>
      <c r="AE781" s="78" t="str">
        <f t="shared" si="18"/>
        <v/>
      </c>
      <c r="AF781" s="35" t="str">
        <f t="shared" si="19"/>
        <v/>
      </c>
      <c r="AG781" s="77" t="str">
        <f t="shared" si="20"/>
        <v/>
      </c>
      <c r="AH781" s="77" t="str">
        <f t="shared" si="21"/>
        <v/>
      </c>
      <c r="AI781" s="35">
        <f t="shared" si="22"/>
        <v>0</v>
      </c>
      <c r="AJ781" s="35">
        <f t="shared" si="23"/>
        <v>0</v>
      </c>
      <c r="AK781" s="35">
        <f t="shared" si="24"/>
        <v>0</v>
      </c>
      <c r="AL781" s="35">
        <f t="shared" si="25"/>
        <v>0</v>
      </c>
      <c r="AM781" s="35" t="n"/>
      <c r="AN781" s="44" t="str">
        <f t="shared" si="26"/>
        <v/>
      </c>
      <c r="AO781" s="44" t="str">
        <f t="shared" si="27"/>
        <v/>
      </c>
      <c r="AP781" s="35" t="str">
        <f>IF('DQE marché-cadre'!$D784="","",'DQE marché-cadre'!$D784)</f>
        <v/>
      </c>
      <c r="AQ781" s="35" t="str">
        <f>IF('DQE marché-cadre'!$E784="","",'DQE marché-cadre'!$E784)</f>
        <v/>
      </c>
      <c r="AR781" s="77" t="str">
        <f>DQE!$F784</f>
        <v/>
      </c>
      <c r="AS781" s="77" t="str">
        <f>BPDE!$G784</f>
        <v/>
      </c>
      <c r="AT781" s="35" t="str">
        <f t="shared" si="28"/>
        <v/>
      </c>
    </row>
    <row r="782">
      <c r="A782" s="35" t="str">
        <f>IF(BPU!$A785="","",BPU!$A785)</f>
        <v/>
      </c>
      <c r="B782" s="44" t="str">
        <f>IF(BPU!$B785="","",BPU!$B785)</f>
        <v/>
      </c>
      <c r="C782" s="35" t="str">
        <f>IF(BPU!$C785="","",BPU!$C785)</f>
        <v/>
      </c>
      <c r="D782" s="44" t="str">
        <f>IF(DQE!$D785="","",DQE!$D785)</f>
        <v/>
      </c>
      <c r="E782" s="37" t="str">
        <f>IF(BPU!$D785="","",BPU!$D785)</f>
        <v/>
      </c>
      <c r="F782" s="35" t="str">
        <f t="shared" si="0"/>
        <v/>
      </c>
      <c r="G782" s="44" t="str">
        <f t="shared" si="1"/>
        <v/>
      </c>
      <c r="H782" s="36" t="n"/>
      <c r="I782" s="23" t="n"/>
      <c r="J782" s="36" t="n"/>
      <c r="K782" s="36" t="n"/>
      <c r="L782" s="44" t="str">
        <f t="shared" si="2"/>
        <v/>
      </c>
      <c r="M782" s="35" t="str">
        <f t="shared" si="3"/>
        <v/>
      </c>
      <c r="N782" s="35" t="str">
        <f t="shared" si="4"/>
        <v/>
      </c>
      <c r="O782" s="35" t="str">
        <f t="shared" si="5"/>
        <v/>
      </c>
      <c r="P782" s="35" t="str">
        <f t="shared" si="6"/>
        <v/>
      </c>
      <c r="Q782" s="35" t="str">
        <f t="shared" si="7"/>
        <v/>
      </c>
      <c r="R782" s="35" t="str">
        <f t="shared" si="8"/>
        <v/>
      </c>
      <c r="S782" s="35" t="str">
        <f t="shared" si="9"/>
        <v/>
      </c>
      <c r="T782" s="35" t="str">
        <f t="shared" si="10"/>
        <v/>
      </c>
      <c r="U782" s="35" t="str">
        <f t="shared" si="11"/>
        <v/>
      </c>
      <c r="V782" s="35" t="str">
        <f t="shared" si="12"/>
        <v/>
      </c>
      <c r="W782" s="77" t="str">
        <f t="shared" si="13"/>
        <v/>
      </c>
      <c r="X782" s="35" t="str">
        <f t="shared" si="14"/>
        <v/>
      </c>
      <c r="Y782" s="35" t="str">
        <f t="shared" si="15"/>
        <v/>
      </c>
      <c r="Z782" s="35" t="str">
        <f t="shared" si="16"/>
        <v/>
      </c>
      <c r="AA782" s="35" t="str">
        <f t="shared" si="17"/>
        <v/>
      </c>
      <c r="AB782" s="77">
        <f t="shared" si="29"/>
        <v>6336</v>
      </c>
      <c r="AC782" s="77">
        <f t="shared" si="30"/>
        <v>0</v>
      </c>
      <c r="AD782" s="77">
        <f t="shared" si="31"/>
        <v>0</v>
      </c>
      <c r="AE782" s="78" t="str">
        <f t="shared" si="18"/>
        <v/>
      </c>
      <c r="AF782" s="35" t="str">
        <f t="shared" si="19"/>
        <v/>
      </c>
      <c r="AG782" s="77" t="str">
        <f t="shared" si="20"/>
        <v/>
      </c>
      <c r="AH782" s="77" t="str">
        <f t="shared" si="21"/>
        <v/>
      </c>
      <c r="AI782" s="35">
        <f t="shared" si="22"/>
        <v>0</v>
      </c>
      <c r="AJ782" s="35">
        <f t="shared" si="23"/>
        <v>0</v>
      </c>
      <c r="AK782" s="35">
        <f t="shared" si="24"/>
        <v>0</v>
      </c>
      <c r="AL782" s="35">
        <f t="shared" si="25"/>
        <v>0</v>
      </c>
      <c r="AM782" s="35" t="n"/>
      <c r="AN782" s="44" t="str">
        <f t="shared" si="26"/>
        <v/>
      </c>
      <c r="AO782" s="44" t="str">
        <f t="shared" si="27"/>
        <v/>
      </c>
      <c r="AP782" s="35" t="str">
        <f>IF('DQE marché-cadre'!$D785="","",'DQE marché-cadre'!$D785)</f>
        <v/>
      </c>
      <c r="AQ782" s="35" t="str">
        <f>IF('DQE marché-cadre'!$E785="","",'DQE marché-cadre'!$E785)</f>
        <v/>
      </c>
      <c r="AR782" s="77" t="str">
        <f>DQE!$F785</f>
        <v/>
      </c>
      <c r="AS782" s="77" t="str">
        <f>BPDE!$G785</f>
        <v/>
      </c>
      <c r="AT782" s="35" t="str">
        <f t="shared" si="28"/>
        <v/>
      </c>
    </row>
    <row r="783">
      <c r="A783" s="35" t="str">
        <f>IF(BPU!$A786="","",BPU!$A786)</f>
        <v/>
      </c>
      <c r="B783" s="44" t="str">
        <f>IF(BPU!$B786="","",BPU!$B786)</f>
        <v/>
      </c>
      <c r="C783" s="35" t="str">
        <f>IF(BPU!$C786="","",BPU!$C786)</f>
        <v/>
      </c>
      <c r="D783" s="44" t="str">
        <f>IF(DQE!$D786="","",DQE!$D786)</f>
        <v/>
      </c>
      <c r="E783" s="37" t="str">
        <f>IF(BPU!$D786="","",BPU!$D786)</f>
        <v/>
      </c>
      <c r="F783" s="35" t="str">
        <f t="shared" si="0"/>
        <v/>
      </c>
      <c r="G783" s="44" t="str">
        <f t="shared" si="1"/>
        <v/>
      </c>
      <c r="H783" s="36" t="n"/>
      <c r="I783" s="23" t="n"/>
      <c r="J783" s="36" t="n"/>
      <c r="K783" s="36" t="n"/>
      <c r="L783" s="44" t="str">
        <f t="shared" si="2"/>
        <v/>
      </c>
      <c r="M783" s="35" t="str">
        <f t="shared" si="3"/>
        <v/>
      </c>
      <c r="N783" s="35" t="str">
        <f t="shared" si="4"/>
        <v/>
      </c>
      <c r="O783" s="35" t="str">
        <f t="shared" si="5"/>
        <v/>
      </c>
      <c r="P783" s="35" t="str">
        <f t="shared" si="6"/>
        <v/>
      </c>
      <c r="Q783" s="35" t="str">
        <f t="shared" si="7"/>
        <v/>
      </c>
      <c r="R783" s="35" t="str">
        <f t="shared" si="8"/>
        <v/>
      </c>
      <c r="S783" s="35" t="str">
        <f t="shared" si="9"/>
        <v/>
      </c>
      <c r="T783" s="35" t="str">
        <f t="shared" si="10"/>
        <v/>
      </c>
      <c r="U783" s="35" t="str">
        <f t="shared" si="11"/>
        <v/>
      </c>
      <c r="V783" s="35" t="str">
        <f t="shared" si="12"/>
        <v/>
      </c>
      <c r="W783" s="77" t="str">
        <f t="shared" si="13"/>
        <v/>
      </c>
      <c r="X783" s="35" t="str">
        <f t="shared" si="14"/>
        <v/>
      </c>
      <c r="Y783" s="35" t="str">
        <f t="shared" si="15"/>
        <v/>
      </c>
      <c r="Z783" s="35" t="str">
        <f t="shared" si="16"/>
        <v/>
      </c>
      <c r="AA783" s="35" t="str">
        <f t="shared" si="17"/>
        <v/>
      </c>
      <c r="AB783" s="77">
        <f t="shared" si="29"/>
        <v>6336</v>
      </c>
      <c r="AC783" s="77">
        <f t="shared" si="30"/>
        <v>0</v>
      </c>
      <c r="AD783" s="77">
        <f t="shared" si="31"/>
        <v>0</v>
      </c>
      <c r="AE783" s="78" t="str">
        <f t="shared" si="18"/>
        <v/>
      </c>
      <c r="AF783" s="35" t="str">
        <f t="shared" si="19"/>
        <v/>
      </c>
      <c r="AG783" s="77" t="str">
        <f t="shared" si="20"/>
        <v/>
      </c>
      <c r="AH783" s="77" t="str">
        <f t="shared" si="21"/>
        <v/>
      </c>
      <c r="AI783" s="35">
        <f t="shared" si="22"/>
        <v>0</v>
      </c>
      <c r="AJ783" s="35">
        <f t="shared" si="23"/>
        <v>0</v>
      </c>
      <c r="AK783" s="35">
        <f t="shared" si="24"/>
        <v>0</v>
      </c>
      <c r="AL783" s="35">
        <f t="shared" si="25"/>
        <v>0</v>
      </c>
      <c r="AM783" s="35" t="n"/>
      <c r="AN783" s="44" t="str">
        <f t="shared" si="26"/>
        <v/>
      </c>
      <c r="AO783" s="44" t="str">
        <f t="shared" si="27"/>
        <v/>
      </c>
      <c r="AP783" s="35" t="str">
        <f>IF('DQE marché-cadre'!$D786="","",'DQE marché-cadre'!$D786)</f>
        <v/>
      </c>
      <c r="AQ783" s="35" t="str">
        <f>IF('DQE marché-cadre'!$E786="","",'DQE marché-cadre'!$E786)</f>
        <v/>
      </c>
      <c r="AR783" s="77" t="str">
        <f>DQE!$F786</f>
        <v/>
      </c>
      <c r="AS783" s="77" t="str">
        <f>BPDE!$G786</f>
        <v/>
      </c>
      <c r="AT783" s="35" t="str">
        <f t="shared" si="28"/>
        <v/>
      </c>
    </row>
    <row r="784">
      <c r="A784" s="35" t="str">
        <f>IF(BPU!$A787="","",BPU!$A787)</f>
        <v/>
      </c>
      <c r="B784" s="44" t="str">
        <f>IF(BPU!$B787="","",BPU!$B787)</f>
        <v/>
      </c>
      <c r="C784" s="35" t="str">
        <f>IF(BPU!$C787="","",BPU!$C787)</f>
        <v/>
      </c>
      <c r="D784" s="44" t="str">
        <f>IF(DQE!$D787="","",DQE!$D787)</f>
        <v/>
      </c>
      <c r="E784" s="37" t="str">
        <f>IF(BPU!$D787="","",BPU!$D787)</f>
        <v/>
      </c>
      <c r="F784" s="35" t="str">
        <f t="shared" si="0"/>
        <v/>
      </c>
      <c r="G784" s="44" t="str">
        <f t="shared" si="1"/>
        <v/>
      </c>
      <c r="H784" s="36" t="n"/>
      <c r="I784" s="23" t="n"/>
      <c r="J784" s="36" t="n"/>
      <c r="K784" s="36" t="n"/>
      <c r="L784" s="44" t="str">
        <f t="shared" si="2"/>
        <v/>
      </c>
      <c r="M784" s="35" t="str">
        <f t="shared" si="3"/>
        <v/>
      </c>
      <c r="N784" s="35" t="str">
        <f t="shared" si="4"/>
        <v/>
      </c>
      <c r="O784" s="35" t="str">
        <f t="shared" si="5"/>
        <v/>
      </c>
      <c r="P784" s="35" t="str">
        <f t="shared" si="6"/>
        <v/>
      </c>
      <c r="Q784" s="35" t="str">
        <f t="shared" si="7"/>
        <v/>
      </c>
      <c r="R784" s="35" t="str">
        <f t="shared" si="8"/>
        <v/>
      </c>
      <c r="S784" s="35" t="str">
        <f t="shared" si="9"/>
        <v/>
      </c>
      <c r="T784" s="35" t="str">
        <f t="shared" si="10"/>
        <v/>
      </c>
      <c r="U784" s="35" t="str">
        <f t="shared" si="11"/>
        <v/>
      </c>
      <c r="V784" s="35" t="str">
        <f t="shared" si="12"/>
        <v/>
      </c>
      <c r="W784" s="77" t="str">
        <f t="shared" si="13"/>
        <v/>
      </c>
      <c r="X784" s="35" t="str">
        <f t="shared" si="14"/>
        <v/>
      </c>
      <c r="Y784" s="35" t="str">
        <f t="shared" si="15"/>
        <v/>
      </c>
      <c r="Z784" s="35" t="str">
        <f t="shared" si="16"/>
        <v/>
      </c>
      <c r="AA784" s="35" t="str">
        <f t="shared" si="17"/>
        <v/>
      </c>
      <c r="AB784" s="77">
        <f t="shared" si="29"/>
        <v>6336</v>
      </c>
      <c r="AC784" s="77">
        <f t="shared" si="30"/>
        <v>0</v>
      </c>
      <c r="AD784" s="77">
        <f t="shared" si="31"/>
        <v>0</v>
      </c>
      <c r="AE784" s="78" t="str">
        <f t="shared" si="18"/>
        <v/>
      </c>
      <c r="AF784" s="35" t="str">
        <f t="shared" si="19"/>
        <v/>
      </c>
      <c r="AG784" s="77" t="str">
        <f t="shared" si="20"/>
        <v/>
      </c>
      <c r="AH784" s="77" t="str">
        <f t="shared" si="21"/>
        <v/>
      </c>
      <c r="AI784" s="35">
        <f t="shared" si="22"/>
        <v>0</v>
      </c>
      <c r="AJ784" s="35">
        <f t="shared" si="23"/>
        <v>0</v>
      </c>
      <c r="AK784" s="35">
        <f t="shared" si="24"/>
        <v>0</v>
      </c>
      <c r="AL784" s="35">
        <f t="shared" si="25"/>
        <v>0</v>
      </c>
      <c r="AM784" s="35" t="n"/>
      <c r="AN784" s="44" t="str">
        <f t="shared" si="26"/>
        <v/>
      </c>
      <c r="AO784" s="44" t="str">
        <f t="shared" si="27"/>
        <v/>
      </c>
      <c r="AP784" s="35" t="str">
        <f>IF('DQE marché-cadre'!$D787="","",'DQE marché-cadre'!$D787)</f>
        <v/>
      </c>
      <c r="AQ784" s="35" t="str">
        <f>IF('DQE marché-cadre'!$E787="","",'DQE marché-cadre'!$E787)</f>
        <v/>
      </c>
      <c r="AR784" s="77" t="str">
        <f>DQE!$F787</f>
        <v/>
      </c>
      <c r="AS784" s="77" t="str">
        <f>BPDE!$G787</f>
        <v/>
      </c>
      <c r="AT784" s="35" t="str">
        <f t="shared" si="28"/>
        <v/>
      </c>
    </row>
    <row r="785">
      <c r="A785" s="35" t="str">
        <f>IF(BPU!$A788="","",BPU!$A788)</f>
        <v/>
      </c>
      <c r="B785" s="44" t="str">
        <f>IF(BPU!$B788="","",BPU!$B788)</f>
        <v/>
      </c>
      <c r="C785" s="35" t="str">
        <f>IF(BPU!$C788="","",BPU!$C788)</f>
        <v/>
      </c>
      <c r="D785" s="44" t="str">
        <f>IF(DQE!$D788="","",DQE!$D788)</f>
        <v/>
      </c>
      <c r="E785" s="37" t="str">
        <f>IF(BPU!$D788="","",BPU!$D788)</f>
        <v/>
      </c>
      <c r="F785" s="35" t="str">
        <f t="shared" si="0"/>
        <v/>
      </c>
      <c r="G785" s="44" t="str">
        <f t="shared" si="1"/>
        <v/>
      </c>
      <c r="H785" s="36" t="n"/>
      <c r="I785" s="23" t="n"/>
      <c r="J785" s="36" t="n"/>
      <c r="K785" s="36" t="n"/>
      <c r="L785" s="44" t="str">
        <f t="shared" si="2"/>
        <v/>
      </c>
      <c r="M785" s="35" t="str">
        <f t="shared" si="3"/>
        <v/>
      </c>
      <c r="N785" s="35" t="str">
        <f t="shared" si="4"/>
        <v/>
      </c>
      <c r="O785" s="35" t="str">
        <f t="shared" si="5"/>
        <v/>
      </c>
      <c r="P785" s="35" t="str">
        <f t="shared" si="6"/>
        <v/>
      </c>
      <c r="Q785" s="35" t="str">
        <f t="shared" si="7"/>
        <v/>
      </c>
      <c r="R785" s="35" t="str">
        <f t="shared" si="8"/>
        <v/>
      </c>
      <c r="S785" s="35" t="str">
        <f t="shared" si="9"/>
        <v/>
      </c>
      <c r="T785" s="35" t="str">
        <f t="shared" si="10"/>
        <v/>
      </c>
      <c r="U785" s="35" t="str">
        <f t="shared" si="11"/>
        <v/>
      </c>
      <c r="V785" s="35" t="str">
        <f t="shared" si="12"/>
        <v/>
      </c>
      <c r="W785" s="77" t="str">
        <f t="shared" si="13"/>
        <v/>
      </c>
      <c r="X785" s="35" t="str">
        <f t="shared" si="14"/>
        <v/>
      </c>
      <c r="Y785" s="35" t="str">
        <f t="shared" si="15"/>
        <v/>
      </c>
      <c r="Z785" s="35" t="str">
        <f t="shared" si="16"/>
        <v/>
      </c>
      <c r="AA785" s="35" t="str">
        <f t="shared" si="17"/>
        <v/>
      </c>
      <c r="AB785" s="77">
        <f t="shared" si="29"/>
        <v>6336</v>
      </c>
      <c r="AC785" s="77">
        <f t="shared" si="30"/>
        <v>0</v>
      </c>
      <c r="AD785" s="77">
        <f t="shared" si="31"/>
        <v>0</v>
      </c>
      <c r="AE785" s="78" t="str">
        <f t="shared" si="18"/>
        <v/>
      </c>
      <c r="AF785" s="35" t="str">
        <f t="shared" si="19"/>
        <v/>
      </c>
      <c r="AG785" s="77" t="str">
        <f t="shared" si="20"/>
        <v/>
      </c>
      <c r="AH785" s="77" t="str">
        <f t="shared" si="21"/>
        <v/>
      </c>
      <c r="AI785" s="35">
        <f t="shared" si="22"/>
        <v>0</v>
      </c>
      <c r="AJ785" s="35">
        <f t="shared" si="23"/>
        <v>0</v>
      </c>
      <c r="AK785" s="35">
        <f t="shared" si="24"/>
        <v>0</v>
      </c>
      <c r="AL785" s="35">
        <f t="shared" si="25"/>
        <v>0</v>
      </c>
      <c r="AM785" s="35" t="n"/>
      <c r="AN785" s="44" t="str">
        <f t="shared" si="26"/>
        <v/>
      </c>
      <c r="AO785" s="44" t="str">
        <f t="shared" si="27"/>
        <v/>
      </c>
      <c r="AP785" s="35" t="str">
        <f>IF('DQE marché-cadre'!$D788="","",'DQE marché-cadre'!$D788)</f>
        <v/>
      </c>
      <c r="AQ785" s="35" t="str">
        <f>IF('DQE marché-cadre'!$E788="","",'DQE marché-cadre'!$E788)</f>
        <v/>
      </c>
      <c r="AR785" s="77" t="str">
        <f>DQE!$F788</f>
        <v/>
      </c>
      <c r="AS785" s="77" t="str">
        <f>BPDE!$G788</f>
        <v/>
      </c>
      <c r="AT785" s="35" t="str">
        <f t="shared" si="28"/>
        <v/>
      </c>
    </row>
    <row r="786">
      <c r="A786" s="35" t="str">
        <f>IF(BPU!$A789="","",BPU!$A789)</f>
        <v/>
      </c>
      <c r="B786" s="44" t="str">
        <f>IF(BPU!$B789="","",BPU!$B789)</f>
        <v/>
      </c>
      <c r="C786" s="35" t="str">
        <f>IF(BPU!$C789="","",BPU!$C789)</f>
        <v/>
      </c>
      <c r="D786" s="44" t="str">
        <f>IF(DQE!$D789="","",DQE!$D789)</f>
        <v/>
      </c>
      <c r="E786" s="37" t="str">
        <f>IF(BPU!$D789="","",BPU!$D789)</f>
        <v/>
      </c>
      <c r="F786" s="35" t="str">
        <f t="shared" si="0"/>
        <v/>
      </c>
      <c r="G786" s="44" t="str">
        <f t="shared" si="1"/>
        <v/>
      </c>
      <c r="H786" s="36" t="n"/>
      <c r="I786" s="23" t="n"/>
      <c r="J786" s="36" t="n"/>
      <c r="K786" s="36" t="n"/>
      <c r="L786" s="44" t="str">
        <f t="shared" si="2"/>
        <v/>
      </c>
      <c r="M786" s="35" t="str">
        <f t="shared" si="3"/>
        <v/>
      </c>
      <c r="N786" s="35" t="str">
        <f t="shared" si="4"/>
        <v/>
      </c>
      <c r="O786" s="35" t="str">
        <f t="shared" si="5"/>
        <v/>
      </c>
      <c r="P786" s="35" t="str">
        <f t="shared" si="6"/>
        <v/>
      </c>
      <c r="Q786" s="35" t="str">
        <f t="shared" si="7"/>
        <v/>
      </c>
      <c r="R786" s="35" t="str">
        <f t="shared" si="8"/>
        <v/>
      </c>
      <c r="S786" s="35" t="str">
        <f t="shared" si="9"/>
        <v/>
      </c>
      <c r="T786" s="35" t="str">
        <f t="shared" si="10"/>
        <v/>
      </c>
      <c r="U786" s="35" t="str">
        <f t="shared" si="11"/>
        <v/>
      </c>
      <c r="V786" s="35" t="str">
        <f t="shared" si="12"/>
        <v/>
      </c>
      <c r="W786" s="77" t="str">
        <f t="shared" si="13"/>
        <v/>
      </c>
      <c r="X786" s="35" t="str">
        <f t="shared" si="14"/>
        <v/>
      </c>
      <c r="Y786" s="35" t="str">
        <f t="shared" si="15"/>
        <v/>
      </c>
      <c r="Z786" s="35" t="str">
        <f t="shared" si="16"/>
        <v/>
      </c>
      <c r="AA786" s="35" t="str">
        <f t="shared" si="17"/>
        <v/>
      </c>
      <c r="AB786" s="77">
        <f t="shared" si="29"/>
        <v>6336</v>
      </c>
      <c r="AC786" s="77">
        <f t="shared" si="30"/>
        <v>0</v>
      </c>
      <c r="AD786" s="77">
        <f t="shared" si="31"/>
        <v>0</v>
      </c>
      <c r="AE786" s="78" t="str">
        <f t="shared" si="18"/>
        <v/>
      </c>
      <c r="AF786" s="35" t="str">
        <f t="shared" si="19"/>
        <v/>
      </c>
      <c r="AG786" s="77" t="str">
        <f t="shared" si="20"/>
        <v/>
      </c>
      <c r="AH786" s="77" t="str">
        <f t="shared" si="21"/>
        <v/>
      </c>
      <c r="AI786" s="35">
        <f t="shared" si="22"/>
        <v>0</v>
      </c>
      <c r="AJ786" s="35">
        <f t="shared" si="23"/>
        <v>0</v>
      </c>
      <c r="AK786" s="35">
        <f t="shared" si="24"/>
        <v>0</v>
      </c>
      <c r="AL786" s="35">
        <f t="shared" si="25"/>
        <v>0</v>
      </c>
      <c r="AM786" s="35" t="n"/>
      <c r="AN786" s="44" t="str">
        <f t="shared" si="26"/>
        <v/>
      </c>
      <c r="AO786" s="44" t="str">
        <f t="shared" si="27"/>
        <v/>
      </c>
      <c r="AP786" s="35" t="str">
        <f>IF('DQE marché-cadre'!$D789="","",'DQE marché-cadre'!$D789)</f>
        <v/>
      </c>
      <c r="AQ786" s="35" t="str">
        <f>IF('DQE marché-cadre'!$E789="","",'DQE marché-cadre'!$E789)</f>
        <v/>
      </c>
      <c r="AR786" s="77" t="str">
        <f>DQE!$F789</f>
        <v/>
      </c>
      <c r="AS786" s="77" t="str">
        <f>BPDE!$G789</f>
        <v/>
      </c>
      <c r="AT786" s="35" t="str">
        <f t="shared" si="28"/>
        <v/>
      </c>
    </row>
    <row r="787">
      <c r="A787" s="35" t="str">
        <f>IF(BPU!$A790="","",BPU!$A790)</f>
        <v/>
      </c>
      <c r="B787" s="44" t="str">
        <f>IF(BPU!$B790="","",BPU!$B790)</f>
        <v/>
      </c>
      <c r="C787" s="35" t="str">
        <f>IF(BPU!$C790="","",BPU!$C790)</f>
        <v/>
      </c>
      <c r="D787" s="44" t="str">
        <f>IF(DQE!$D790="","",DQE!$D790)</f>
        <v/>
      </c>
      <c r="E787" s="37" t="str">
        <f>IF(BPU!$D790="","",BPU!$D790)</f>
        <v/>
      </c>
      <c r="F787" s="35" t="str">
        <f t="shared" si="0"/>
        <v/>
      </c>
      <c r="G787" s="44" t="str">
        <f t="shared" si="1"/>
        <v/>
      </c>
      <c r="H787" s="36" t="n"/>
      <c r="I787" s="23" t="n"/>
      <c r="J787" s="36" t="n"/>
      <c r="K787" s="36" t="n"/>
      <c r="L787" s="44" t="str">
        <f t="shared" si="2"/>
        <v/>
      </c>
      <c r="M787" s="35" t="str">
        <f t="shared" si="3"/>
        <v/>
      </c>
      <c r="N787" s="35" t="str">
        <f t="shared" si="4"/>
        <v/>
      </c>
      <c r="O787" s="35" t="str">
        <f t="shared" si="5"/>
        <v/>
      </c>
      <c r="P787" s="35" t="str">
        <f t="shared" si="6"/>
        <v/>
      </c>
      <c r="Q787" s="35" t="str">
        <f t="shared" si="7"/>
        <v/>
      </c>
      <c r="R787" s="35" t="str">
        <f t="shared" si="8"/>
        <v/>
      </c>
      <c r="S787" s="35" t="str">
        <f t="shared" si="9"/>
        <v/>
      </c>
      <c r="T787" s="35" t="str">
        <f t="shared" si="10"/>
        <v/>
      </c>
      <c r="U787" s="35" t="str">
        <f t="shared" si="11"/>
        <v/>
      </c>
      <c r="V787" s="35" t="str">
        <f t="shared" si="12"/>
        <v/>
      </c>
      <c r="W787" s="77" t="str">
        <f t="shared" si="13"/>
        <v/>
      </c>
      <c r="X787" s="35" t="str">
        <f t="shared" si="14"/>
        <v/>
      </c>
      <c r="Y787" s="35" t="str">
        <f t="shared" si="15"/>
        <v/>
      </c>
      <c r="Z787" s="35" t="str">
        <f t="shared" si="16"/>
        <v/>
      </c>
      <c r="AA787" s="35" t="str">
        <f t="shared" si="17"/>
        <v/>
      </c>
      <c r="AB787" s="77">
        <f t="shared" si="29"/>
        <v>6336</v>
      </c>
      <c r="AC787" s="77">
        <f t="shared" si="30"/>
        <v>0</v>
      </c>
      <c r="AD787" s="77">
        <f t="shared" si="31"/>
        <v>0</v>
      </c>
      <c r="AE787" s="78" t="str">
        <f t="shared" si="18"/>
        <v/>
      </c>
      <c r="AF787" s="35" t="str">
        <f t="shared" si="19"/>
        <v/>
      </c>
      <c r="AG787" s="77" t="str">
        <f t="shared" si="20"/>
        <v/>
      </c>
      <c r="AH787" s="77" t="str">
        <f t="shared" si="21"/>
        <v/>
      </c>
      <c r="AI787" s="35">
        <f t="shared" si="22"/>
        <v>0</v>
      </c>
      <c r="AJ787" s="35">
        <f t="shared" si="23"/>
        <v>0</v>
      </c>
      <c r="AK787" s="35">
        <f t="shared" si="24"/>
        <v>0</v>
      </c>
      <c r="AL787" s="35">
        <f t="shared" si="25"/>
        <v>0</v>
      </c>
      <c r="AM787" s="35" t="n"/>
      <c r="AN787" s="44" t="str">
        <f t="shared" si="26"/>
        <v/>
      </c>
      <c r="AO787" s="44" t="str">
        <f t="shared" si="27"/>
        <v/>
      </c>
      <c r="AP787" s="35" t="str">
        <f>IF('DQE marché-cadre'!$D790="","",'DQE marché-cadre'!$D790)</f>
        <v/>
      </c>
      <c r="AQ787" s="35" t="str">
        <f>IF('DQE marché-cadre'!$E790="","",'DQE marché-cadre'!$E790)</f>
        <v/>
      </c>
      <c r="AR787" s="77" t="str">
        <f>DQE!$F790</f>
        <v/>
      </c>
      <c r="AS787" s="77" t="str">
        <f>BPDE!$G790</f>
        <v/>
      </c>
      <c r="AT787" s="35" t="str">
        <f t="shared" si="28"/>
        <v/>
      </c>
    </row>
    <row r="788">
      <c r="A788" s="35" t="str">
        <f>IF(BPU!$A791="","",BPU!$A791)</f>
        <v/>
      </c>
      <c r="B788" s="44" t="str">
        <f>IF(BPU!$B791="","",BPU!$B791)</f>
        <v/>
      </c>
      <c r="C788" s="35" t="str">
        <f>IF(BPU!$C791="","",BPU!$C791)</f>
        <v/>
      </c>
      <c r="D788" s="44" t="str">
        <f>IF(DQE!$D791="","",DQE!$D791)</f>
        <v/>
      </c>
      <c r="E788" s="37" t="str">
        <f>IF(BPU!$D791="","",BPU!$D791)</f>
        <v/>
      </c>
      <c r="F788" s="35" t="str">
        <f t="shared" si="0"/>
        <v/>
      </c>
      <c r="G788" s="44" t="str">
        <f t="shared" si="1"/>
        <v/>
      </c>
      <c r="H788" s="36" t="n"/>
      <c r="I788" s="23" t="n"/>
      <c r="J788" s="36" t="n"/>
      <c r="K788" s="36" t="n"/>
      <c r="L788" s="44" t="str">
        <f t="shared" si="2"/>
        <v/>
      </c>
      <c r="M788" s="35" t="str">
        <f t="shared" si="3"/>
        <v/>
      </c>
      <c r="N788" s="35" t="str">
        <f t="shared" si="4"/>
        <v/>
      </c>
      <c r="O788" s="35" t="str">
        <f t="shared" si="5"/>
        <v/>
      </c>
      <c r="P788" s="35" t="str">
        <f t="shared" si="6"/>
        <v/>
      </c>
      <c r="Q788" s="35" t="str">
        <f t="shared" si="7"/>
        <v/>
      </c>
      <c r="R788" s="35" t="str">
        <f t="shared" si="8"/>
        <v/>
      </c>
      <c r="S788" s="35" t="str">
        <f t="shared" si="9"/>
        <v/>
      </c>
      <c r="T788" s="35" t="str">
        <f t="shared" si="10"/>
        <v/>
      </c>
      <c r="U788" s="35" t="str">
        <f t="shared" si="11"/>
        <v/>
      </c>
      <c r="V788" s="35" t="str">
        <f t="shared" si="12"/>
        <v/>
      </c>
      <c r="W788" s="77" t="str">
        <f t="shared" si="13"/>
        <v/>
      </c>
      <c r="X788" s="35" t="str">
        <f t="shared" si="14"/>
        <v/>
      </c>
      <c r="Y788" s="35" t="str">
        <f t="shared" si="15"/>
        <v/>
      </c>
      <c r="Z788" s="35" t="str">
        <f t="shared" si="16"/>
        <v/>
      </c>
      <c r="AA788" s="35" t="str">
        <f t="shared" si="17"/>
        <v/>
      </c>
      <c r="AB788" s="77">
        <f t="shared" si="29"/>
        <v>6336</v>
      </c>
      <c r="AC788" s="77">
        <f t="shared" si="30"/>
        <v>0</v>
      </c>
      <c r="AD788" s="77">
        <f t="shared" si="31"/>
        <v>0</v>
      </c>
      <c r="AE788" s="78" t="str">
        <f t="shared" si="18"/>
        <v/>
      </c>
      <c r="AF788" s="35" t="str">
        <f t="shared" si="19"/>
        <v/>
      </c>
      <c r="AG788" s="77" t="str">
        <f t="shared" si="20"/>
        <v/>
      </c>
      <c r="AH788" s="77" t="str">
        <f t="shared" si="21"/>
        <v/>
      </c>
      <c r="AI788" s="35">
        <f t="shared" si="22"/>
        <v>0</v>
      </c>
      <c r="AJ788" s="35">
        <f t="shared" si="23"/>
        <v>0</v>
      </c>
      <c r="AK788" s="35">
        <f t="shared" si="24"/>
        <v>0</v>
      </c>
      <c r="AL788" s="35">
        <f t="shared" si="25"/>
        <v>0</v>
      </c>
      <c r="AM788" s="35" t="n"/>
      <c r="AN788" s="44" t="str">
        <f t="shared" si="26"/>
        <v/>
      </c>
      <c r="AO788" s="44" t="str">
        <f t="shared" si="27"/>
        <v/>
      </c>
      <c r="AP788" s="35" t="str">
        <f>IF('DQE marché-cadre'!$D791="","",'DQE marché-cadre'!$D791)</f>
        <v/>
      </c>
      <c r="AQ788" s="35" t="str">
        <f>IF('DQE marché-cadre'!$E791="","",'DQE marché-cadre'!$E791)</f>
        <v/>
      </c>
      <c r="AR788" s="77" t="str">
        <f>DQE!$F791</f>
        <v/>
      </c>
      <c r="AS788" s="77" t="str">
        <f>BPDE!$G791</f>
        <v/>
      </c>
      <c r="AT788" s="35" t="str">
        <f t="shared" si="28"/>
        <v/>
      </c>
    </row>
    <row r="789">
      <c r="A789" s="35" t="str">
        <f>IF(BPU!$A792="","",BPU!$A792)</f>
        <v/>
      </c>
      <c r="B789" s="44" t="str">
        <f>IF(BPU!$B792="","",BPU!$B792)</f>
        <v/>
      </c>
      <c r="C789" s="35" t="str">
        <f>IF(BPU!$C792="","",BPU!$C792)</f>
        <v/>
      </c>
      <c r="D789" s="44" t="str">
        <f>IF(DQE!$D792="","",DQE!$D792)</f>
        <v/>
      </c>
      <c r="E789" s="37" t="str">
        <f>IF(BPU!$D792="","",BPU!$D792)</f>
        <v/>
      </c>
      <c r="F789" s="35" t="str">
        <f t="shared" si="0"/>
        <v/>
      </c>
      <c r="G789" s="44" t="str">
        <f t="shared" si="1"/>
        <v/>
      </c>
      <c r="H789" s="36" t="n"/>
      <c r="I789" s="23" t="n"/>
      <c r="J789" s="36" t="n"/>
      <c r="K789" s="36" t="n"/>
      <c r="L789" s="44" t="str">
        <f t="shared" si="2"/>
        <v/>
      </c>
      <c r="M789" s="35" t="str">
        <f t="shared" si="3"/>
        <v/>
      </c>
      <c r="N789" s="35" t="str">
        <f t="shared" si="4"/>
        <v/>
      </c>
      <c r="O789" s="35" t="str">
        <f t="shared" si="5"/>
        <v/>
      </c>
      <c r="P789" s="35" t="str">
        <f t="shared" si="6"/>
        <v/>
      </c>
      <c r="Q789" s="35" t="str">
        <f t="shared" si="7"/>
        <v/>
      </c>
      <c r="R789" s="35" t="str">
        <f t="shared" si="8"/>
        <v/>
      </c>
      <c r="S789" s="35" t="str">
        <f t="shared" si="9"/>
        <v/>
      </c>
      <c r="T789" s="35" t="str">
        <f t="shared" si="10"/>
        <v/>
      </c>
      <c r="U789" s="35" t="str">
        <f t="shared" si="11"/>
        <v/>
      </c>
      <c r="V789" s="35" t="str">
        <f t="shared" si="12"/>
        <v/>
      </c>
      <c r="W789" s="77" t="str">
        <f t="shared" si="13"/>
        <v/>
      </c>
      <c r="X789" s="35" t="str">
        <f t="shared" si="14"/>
        <v/>
      </c>
      <c r="Y789" s="35" t="str">
        <f t="shared" si="15"/>
        <v/>
      </c>
      <c r="Z789" s="35" t="str">
        <f t="shared" si="16"/>
        <v/>
      </c>
      <c r="AA789" s="35" t="str">
        <f t="shared" si="17"/>
        <v/>
      </c>
      <c r="AB789" s="77">
        <f t="shared" si="29"/>
        <v>6336</v>
      </c>
      <c r="AC789" s="77">
        <f t="shared" si="30"/>
        <v>0</v>
      </c>
      <c r="AD789" s="77">
        <f t="shared" si="31"/>
        <v>0</v>
      </c>
      <c r="AE789" s="78" t="str">
        <f t="shared" si="18"/>
        <v/>
      </c>
      <c r="AF789" s="35" t="str">
        <f t="shared" si="19"/>
        <v/>
      </c>
      <c r="AG789" s="77" t="str">
        <f t="shared" si="20"/>
        <v/>
      </c>
      <c r="AH789" s="77" t="str">
        <f t="shared" si="21"/>
        <v/>
      </c>
      <c r="AI789" s="35">
        <f t="shared" si="22"/>
        <v>0</v>
      </c>
      <c r="AJ789" s="35">
        <f t="shared" si="23"/>
        <v>0</v>
      </c>
      <c r="AK789" s="35">
        <f t="shared" si="24"/>
        <v>0</v>
      </c>
      <c r="AL789" s="35">
        <f t="shared" si="25"/>
        <v>0</v>
      </c>
      <c r="AM789" s="35" t="n"/>
      <c r="AN789" s="44" t="str">
        <f t="shared" si="26"/>
        <v/>
      </c>
      <c r="AO789" s="44" t="str">
        <f t="shared" si="27"/>
        <v/>
      </c>
      <c r="AP789" s="35" t="str">
        <f>IF('DQE marché-cadre'!$D792="","",'DQE marché-cadre'!$D792)</f>
        <v/>
      </c>
      <c r="AQ789" s="35" t="str">
        <f>IF('DQE marché-cadre'!$E792="","",'DQE marché-cadre'!$E792)</f>
        <v/>
      </c>
      <c r="AR789" s="77" t="str">
        <f>DQE!$F792</f>
        <v/>
      </c>
      <c r="AS789" s="77" t="str">
        <f>BPDE!$G792</f>
        <v/>
      </c>
      <c r="AT789" s="35" t="str">
        <f t="shared" si="28"/>
        <v/>
      </c>
    </row>
    <row r="790">
      <c r="A790" s="35" t="str">
        <f>IF(BPU!$A793="","",BPU!$A793)</f>
        <v/>
      </c>
      <c r="B790" s="44" t="str">
        <f>IF(BPU!$B793="","",BPU!$B793)</f>
        <v/>
      </c>
      <c r="C790" s="35" t="str">
        <f>IF(BPU!$C793="","",BPU!$C793)</f>
        <v/>
      </c>
      <c r="D790" s="44" t="str">
        <f>IF(DQE!$D793="","",DQE!$D793)</f>
        <v/>
      </c>
      <c r="E790" s="37" t="str">
        <f>IF(BPU!$D793="","",BPU!$D793)</f>
        <v/>
      </c>
      <c r="F790" s="35" t="str">
        <f t="shared" si="0"/>
        <v/>
      </c>
      <c r="G790" s="44" t="str">
        <f t="shared" si="1"/>
        <v/>
      </c>
      <c r="H790" s="36" t="n"/>
      <c r="I790" s="23" t="n"/>
      <c r="J790" s="36" t="n"/>
      <c r="K790" s="36" t="n"/>
      <c r="L790" s="44" t="str">
        <f t="shared" si="2"/>
        <v/>
      </c>
      <c r="M790" s="35" t="str">
        <f t="shared" si="3"/>
        <v/>
      </c>
      <c r="N790" s="35" t="str">
        <f t="shared" si="4"/>
        <v/>
      </c>
      <c r="O790" s="35" t="str">
        <f t="shared" si="5"/>
        <v/>
      </c>
      <c r="P790" s="35" t="str">
        <f t="shared" si="6"/>
        <v/>
      </c>
      <c r="Q790" s="35" t="str">
        <f t="shared" si="7"/>
        <v/>
      </c>
      <c r="R790" s="35" t="str">
        <f t="shared" si="8"/>
        <v/>
      </c>
      <c r="S790" s="35" t="str">
        <f t="shared" si="9"/>
        <v/>
      </c>
      <c r="T790" s="35" t="str">
        <f t="shared" si="10"/>
        <v/>
      </c>
      <c r="U790" s="35" t="str">
        <f t="shared" si="11"/>
        <v/>
      </c>
      <c r="V790" s="35" t="str">
        <f t="shared" si="12"/>
        <v/>
      </c>
      <c r="W790" s="77" t="str">
        <f t="shared" si="13"/>
        <v/>
      </c>
      <c r="X790" s="35" t="str">
        <f t="shared" si="14"/>
        <v/>
      </c>
      <c r="Y790" s="35" t="str">
        <f t="shared" si="15"/>
        <v/>
      </c>
      <c r="Z790" s="35" t="str">
        <f t="shared" si="16"/>
        <v/>
      </c>
      <c r="AA790" s="35" t="str">
        <f t="shared" si="17"/>
        <v/>
      </c>
      <c r="AB790" s="77">
        <f t="shared" si="29"/>
        <v>6336</v>
      </c>
      <c r="AC790" s="77">
        <f t="shared" si="30"/>
        <v>0</v>
      </c>
      <c r="AD790" s="77">
        <f t="shared" si="31"/>
        <v>0</v>
      </c>
      <c r="AE790" s="78" t="str">
        <f t="shared" si="18"/>
        <v/>
      </c>
      <c r="AF790" s="35" t="str">
        <f t="shared" si="19"/>
        <v/>
      </c>
      <c r="AG790" s="77" t="str">
        <f t="shared" si="20"/>
        <v/>
      </c>
      <c r="AH790" s="77" t="str">
        <f t="shared" si="21"/>
        <v/>
      </c>
      <c r="AI790" s="35">
        <f t="shared" si="22"/>
        <v>0</v>
      </c>
      <c r="AJ790" s="35">
        <f t="shared" si="23"/>
        <v>0</v>
      </c>
      <c r="AK790" s="35">
        <f t="shared" si="24"/>
        <v>0</v>
      </c>
      <c r="AL790" s="35">
        <f t="shared" si="25"/>
        <v>0</v>
      </c>
      <c r="AM790" s="35" t="n"/>
      <c r="AN790" s="44" t="str">
        <f t="shared" si="26"/>
        <v/>
      </c>
      <c r="AO790" s="44" t="str">
        <f t="shared" si="27"/>
        <v/>
      </c>
      <c r="AP790" s="35" t="str">
        <f>IF('DQE marché-cadre'!$D793="","",'DQE marché-cadre'!$D793)</f>
        <v/>
      </c>
      <c r="AQ790" s="35" t="str">
        <f>IF('DQE marché-cadre'!$E793="","",'DQE marché-cadre'!$E793)</f>
        <v/>
      </c>
      <c r="AR790" s="77" t="str">
        <f>DQE!$F793</f>
        <v/>
      </c>
      <c r="AS790" s="77" t="str">
        <f>BPDE!$G793</f>
        <v/>
      </c>
      <c r="AT790" s="35" t="str">
        <f t="shared" si="28"/>
        <v/>
      </c>
    </row>
    <row r="791">
      <c r="A791" s="35" t="str">
        <f>IF(BPU!$A794="","",BPU!$A794)</f>
        <v/>
      </c>
      <c r="B791" s="44" t="str">
        <f>IF(BPU!$B794="","",BPU!$B794)</f>
        <v/>
      </c>
      <c r="C791" s="35" t="str">
        <f>IF(BPU!$C794="","",BPU!$C794)</f>
        <v/>
      </c>
      <c r="D791" s="44" t="str">
        <f>IF(DQE!$D794="","",DQE!$D794)</f>
        <v/>
      </c>
      <c r="E791" s="37" t="str">
        <f>IF(BPU!$D794="","",BPU!$D794)</f>
        <v/>
      </c>
      <c r="F791" s="35" t="str">
        <f t="shared" si="0"/>
        <v/>
      </c>
      <c r="G791" s="44" t="str">
        <f t="shared" si="1"/>
        <v/>
      </c>
      <c r="H791" s="36" t="n"/>
      <c r="I791" s="23" t="n"/>
      <c r="J791" s="36" t="n"/>
      <c r="K791" s="36" t="n"/>
      <c r="L791" s="44" t="str">
        <f t="shared" si="2"/>
        <v/>
      </c>
      <c r="M791" s="35" t="str">
        <f t="shared" si="3"/>
        <v/>
      </c>
      <c r="N791" s="35" t="str">
        <f t="shared" si="4"/>
        <v/>
      </c>
      <c r="O791" s="35" t="str">
        <f t="shared" si="5"/>
        <v/>
      </c>
      <c r="P791" s="35" t="str">
        <f t="shared" si="6"/>
        <v/>
      </c>
      <c r="Q791" s="35" t="str">
        <f t="shared" si="7"/>
        <v/>
      </c>
      <c r="R791" s="35" t="str">
        <f t="shared" si="8"/>
        <v/>
      </c>
      <c r="S791" s="35" t="str">
        <f t="shared" si="9"/>
        <v/>
      </c>
      <c r="T791" s="35" t="str">
        <f t="shared" si="10"/>
        <v/>
      </c>
      <c r="U791" s="35" t="str">
        <f t="shared" si="11"/>
        <v/>
      </c>
      <c r="V791" s="35" t="str">
        <f t="shared" si="12"/>
        <v/>
      </c>
      <c r="W791" s="77" t="str">
        <f t="shared" si="13"/>
        <v/>
      </c>
      <c r="X791" s="35" t="str">
        <f t="shared" si="14"/>
        <v/>
      </c>
      <c r="Y791" s="35" t="str">
        <f t="shared" si="15"/>
        <v/>
      </c>
      <c r="Z791" s="35" t="str">
        <f t="shared" si="16"/>
        <v/>
      </c>
      <c r="AA791" s="35" t="str">
        <f t="shared" si="17"/>
        <v/>
      </c>
      <c r="AB791" s="77">
        <f t="shared" si="29"/>
        <v>6336</v>
      </c>
      <c r="AC791" s="77">
        <f t="shared" si="30"/>
        <v>0</v>
      </c>
      <c r="AD791" s="77">
        <f t="shared" si="31"/>
        <v>0</v>
      </c>
      <c r="AE791" s="78" t="str">
        <f t="shared" si="18"/>
        <v/>
      </c>
      <c r="AF791" s="35" t="str">
        <f t="shared" si="19"/>
        <v/>
      </c>
      <c r="AG791" s="77" t="str">
        <f t="shared" si="20"/>
        <v/>
      </c>
      <c r="AH791" s="77" t="str">
        <f t="shared" si="21"/>
        <v/>
      </c>
      <c r="AI791" s="35">
        <f t="shared" si="22"/>
        <v>0</v>
      </c>
      <c r="AJ791" s="35">
        <f t="shared" si="23"/>
        <v>0</v>
      </c>
      <c r="AK791" s="35">
        <f t="shared" si="24"/>
        <v>0</v>
      </c>
      <c r="AL791" s="35">
        <f t="shared" si="25"/>
        <v>0</v>
      </c>
      <c r="AM791" s="35" t="n"/>
      <c r="AN791" s="44" t="str">
        <f t="shared" si="26"/>
        <v/>
      </c>
      <c r="AO791" s="44" t="str">
        <f t="shared" si="27"/>
        <v/>
      </c>
      <c r="AP791" s="35" t="str">
        <f>IF('DQE marché-cadre'!$D794="","",'DQE marché-cadre'!$D794)</f>
        <v/>
      </c>
      <c r="AQ791" s="35" t="str">
        <f>IF('DQE marché-cadre'!$E794="","",'DQE marché-cadre'!$E794)</f>
        <v/>
      </c>
      <c r="AR791" s="77" t="str">
        <f>DQE!$F794</f>
        <v/>
      </c>
      <c r="AS791" s="77" t="str">
        <f>BPDE!$G794</f>
        <v/>
      </c>
      <c r="AT791" s="35" t="str">
        <f t="shared" si="28"/>
        <v/>
      </c>
    </row>
    <row r="792">
      <c r="A792" s="35" t="str">
        <f>IF(BPU!$A795="","",BPU!$A795)</f>
        <v/>
      </c>
      <c r="B792" s="44" t="str">
        <f>IF(BPU!$B795="","",BPU!$B795)</f>
        <v/>
      </c>
      <c r="C792" s="35" t="str">
        <f>IF(BPU!$C795="","",BPU!$C795)</f>
        <v/>
      </c>
      <c r="D792" s="44" t="str">
        <f>IF(DQE!$D795="","",DQE!$D795)</f>
        <v/>
      </c>
      <c r="E792" s="37" t="str">
        <f>IF(BPU!$D795="","",BPU!$D795)</f>
        <v/>
      </c>
      <c r="F792" s="35" t="str">
        <f t="shared" si="0"/>
        <v/>
      </c>
      <c r="G792" s="44" t="str">
        <f t="shared" si="1"/>
        <v/>
      </c>
      <c r="H792" s="36" t="n"/>
      <c r="I792" s="23" t="n"/>
      <c r="J792" s="36" t="n"/>
      <c r="K792" s="36" t="n"/>
      <c r="L792" s="44" t="str">
        <f t="shared" si="2"/>
        <v/>
      </c>
      <c r="M792" s="35" t="str">
        <f t="shared" si="3"/>
        <v/>
      </c>
      <c r="N792" s="35" t="str">
        <f t="shared" si="4"/>
        <v/>
      </c>
      <c r="O792" s="35" t="str">
        <f t="shared" si="5"/>
        <v/>
      </c>
      <c r="P792" s="35" t="str">
        <f t="shared" si="6"/>
        <v/>
      </c>
      <c r="Q792" s="35" t="str">
        <f t="shared" si="7"/>
        <v/>
      </c>
      <c r="R792" s="35" t="str">
        <f t="shared" si="8"/>
        <v/>
      </c>
      <c r="S792" s="35" t="str">
        <f t="shared" si="9"/>
        <v/>
      </c>
      <c r="T792" s="35" t="str">
        <f t="shared" si="10"/>
        <v/>
      </c>
      <c r="U792" s="35" t="str">
        <f t="shared" si="11"/>
        <v/>
      </c>
      <c r="V792" s="35" t="str">
        <f t="shared" si="12"/>
        <v/>
      </c>
      <c r="W792" s="77" t="str">
        <f t="shared" si="13"/>
        <v/>
      </c>
      <c r="X792" s="35" t="str">
        <f t="shared" si="14"/>
        <v/>
      </c>
      <c r="Y792" s="35" t="str">
        <f t="shared" si="15"/>
        <v/>
      </c>
      <c r="Z792" s="35" t="str">
        <f t="shared" si="16"/>
        <v/>
      </c>
      <c r="AA792" s="35" t="str">
        <f t="shared" si="17"/>
        <v/>
      </c>
      <c r="AB792" s="77">
        <f t="shared" si="29"/>
        <v>6336</v>
      </c>
      <c r="AC792" s="77">
        <f t="shared" si="30"/>
        <v>0</v>
      </c>
      <c r="AD792" s="77">
        <f t="shared" si="31"/>
        <v>0</v>
      </c>
      <c r="AE792" s="78" t="str">
        <f t="shared" si="18"/>
        <v/>
      </c>
      <c r="AF792" s="35" t="str">
        <f t="shared" si="19"/>
        <v/>
      </c>
      <c r="AG792" s="77" t="str">
        <f t="shared" si="20"/>
        <v/>
      </c>
      <c r="AH792" s="77" t="str">
        <f t="shared" si="21"/>
        <v/>
      </c>
      <c r="AI792" s="35">
        <f t="shared" si="22"/>
        <v>0</v>
      </c>
      <c r="AJ792" s="35">
        <f t="shared" si="23"/>
        <v>0</v>
      </c>
      <c r="AK792" s="35">
        <f t="shared" si="24"/>
        <v>0</v>
      </c>
      <c r="AL792" s="35">
        <f t="shared" si="25"/>
        <v>0</v>
      </c>
      <c r="AM792" s="35" t="n"/>
      <c r="AN792" s="44" t="str">
        <f t="shared" si="26"/>
        <v/>
      </c>
      <c r="AO792" s="44" t="str">
        <f t="shared" si="27"/>
        <v/>
      </c>
      <c r="AP792" s="35" t="str">
        <f>IF('DQE marché-cadre'!$D795="","",'DQE marché-cadre'!$D795)</f>
        <v/>
      </c>
      <c r="AQ792" s="35" t="str">
        <f>IF('DQE marché-cadre'!$E795="","",'DQE marché-cadre'!$E795)</f>
        <v/>
      </c>
      <c r="AR792" s="77" t="str">
        <f>DQE!$F795</f>
        <v/>
      </c>
      <c r="AS792" s="77" t="str">
        <f>BPDE!$G795</f>
        <v/>
      </c>
      <c r="AT792" s="35" t="str">
        <f t="shared" si="28"/>
        <v/>
      </c>
    </row>
    <row r="793">
      <c r="A793" s="35" t="str">
        <f>IF(BPU!$A796="","",BPU!$A796)</f>
        <v/>
      </c>
      <c r="B793" s="44" t="str">
        <f>IF(BPU!$B796="","",BPU!$B796)</f>
        <v/>
      </c>
      <c r="C793" s="35" t="str">
        <f>IF(BPU!$C796="","",BPU!$C796)</f>
        <v/>
      </c>
      <c r="D793" s="44" t="str">
        <f>IF(DQE!$D796="","",DQE!$D796)</f>
        <v/>
      </c>
      <c r="E793" s="37" t="str">
        <f>IF(BPU!$D796="","",BPU!$D796)</f>
        <v/>
      </c>
      <c r="F793" s="35" t="str">
        <f t="shared" si="0"/>
        <v/>
      </c>
      <c r="G793" s="44" t="str">
        <f t="shared" si="1"/>
        <v/>
      </c>
      <c r="H793" s="36" t="n"/>
      <c r="I793" s="23" t="n"/>
      <c r="J793" s="36" t="n"/>
      <c r="K793" s="36" t="n"/>
      <c r="L793" s="44" t="str">
        <f t="shared" si="2"/>
        <v/>
      </c>
      <c r="M793" s="35" t="str">
        <f t="shared" si="3"/>
        <v/>
      </c>
      <c r="N793" s="35" t="str">
        <f t="shared" si="4"/>
        <v/>
      </c>
      <c r="O793" s="35" t="str">
        <f t="shared" si="5"/>
        <v/>
      </c>
      <c r="P793" s="35" t="str">
        <f t="shared" si="6"/>
        <v/>
      </c>
      <c r="Q793" s="35" t="str">
        <f t="shared" si="7"/>
        <v/>
      </c>
      <c r="R793" s="35" t="str">
        <f t="shared" si="8"/>
        <v/>
      </c>
      <c r="S793" s="35" t="str">
        <f t="shared" si="9"/>
        <v/>
      </c>
      <c r="T793" s="35" t="str">
        <f t="shared" si="10"/>
        <v/>
      </c>
      <c r="U793" s="35" t="str">
        <f t="shared" si="11"/>
        <v/>
      </c>
      <c r="V793" s="35" t="str">
        <f t="shared" si="12"/>
        <v/>
      </c>
      <c r="W793" s="77" t="str">
        <f t="shared" si="13"/>
        <v/>
      </c>
      <c r="X793" s="35" t="str">
        <f t="shared" si="14"/>
        <v/>
      </c>
      <c r="Y793" s="35" t="str">
        <f t="shared" si="15"/>
        <v/>
      </c>
      <c r="Z793" s="35" t="str">
        <f t="shared" si="16"/>
        <v/>
      </c>
      <c r="AA793" s="35" t="str">
        <f t="shared" si="17"/>
        <v/>
      </c>
      <c r="AB793" s="77">
        <f t="shared" si="29"/>
        <v>6336</v>
      </c>
      <c r="AC793" s="77">
        <f t="shared" si="30"/>
        <v>0</v>
      </c>
      <c r="AD793" s="77">
        <f t="shared" si="31"/>
        <v>0</v>
      </c>
      <c r="AE793" s="78" t="str">
        <f t="shared" si="18"/>
        <v/>
      </c>
      <c r="AF793" s="35" t="str">
        <f t="shared" si="19"/>
        <v/>
      </c>
      <c r="AG793" s="77" t="str">
        <f t="shared" si="20"/>
        <v/>
      </c>
      <c r="AH793" s="77" t="str">
        <f t="shared" si="21"/>
        <v/>
      </c>
      <c r="AI793" s="35">
        <f t="shared" si="22"/>
        <v>0</v>
      </c>
      <c r="AJ793" s="35">
        <f t="shared" si="23"/>
        <v>0</v>
      </c>
      <c r="AK793" s="35">
        <f t="shared" si="24"/>
        <v>0</v>
      </c>
      <c r="AL793" s="35">
        <f t="shared" si="25"/>
        <v>0</v>
      </c>
      <c r="AM793" s="35" t="n"/>
      <c r="AN793" s="44" t="str">
        <f t="shared" si="26"/>
        <v/>
      </c>
      <c r="AO793" s="44" t="str">
        <f t="shared" si="27"/>
        <v/>
      </c>
      <c r="AP793" s="35" t="str">
        <f>IF('DQE marché-cadre'!$D796="","",'DQE marché-cadre'!$D796)</f>
        <v/>
      </c>
      <c r="AQ793" s="35" t="str">
        <f>IF('DQE marché-cadre'!$E796="","",'DQE marché-cadre'!$E796)</f>
        <v/>
      </c>
      <c r="AR793" s="77" t="str">
        <f>DQE!$F796</f>
        <v/>
      </c>
      <c r="AS793" s="77" t="str">
        <f>BPDE!$G796</f>
        <v/>
      </c>
      <c r="AT793" s="35" t="str">
        <f t="shared" si="28"/>
        <v/>
      </c>
    </row>
    <row r="794">
      <c r="A794" s="35" t="str">
        <f>IF(BPU!$A797="","",BPU!$A797)</f>
        <v/>
      </c>
      <c r="B794" s="44" t="str">
        <f>IF(BPU!$B797="","",BPU!$B797)</f>
        <v/>
      </c>
      <c r="C794" s="35" t="str">
        <f>IF(BPU!$C797="","",BPU!$C797)</f>
        <v/>
      </c>
      <c r="D794" s="44" t="str">
        <f>IF(DQE!$D797="","",DQE!$D797)</f>
        <v/>
      </c>
      <c r="E794" s="37" t="str">
        <f>IF(BPU!$D797="","",BPU!$D797)</f>
        <v/>
      </c>
      <c r="F794" s="35" t="str">
        <f t="shared" si="0"/>
        <v/>
      </c>
      <c r="G794" s="44" t="str">
        <f t="shared" si="1"/>
        <v/>
      </c>
      <c r="H794" s="36" t="n"/>
      <c r="I794" s="23" t="n"/>
      <c r="J794" s="36" t="n"/>
      <c r="K794" s="36" t="n"/>
      <c r="L794" s="44" t="str">
        <f t="shared" si="2"/>
        <v/>
      </c>
      <c r="M794" s="35" t="str">
        <f t="shared" si="3"/>
        <v/>
      </c>
      <c r="N794" s="35" t="str">
        <f t="shared" si="4"/>
        <v/>
      </c>
      <c r="O794" s="35" t="str">
        <f t="shared" si="5"/>
        <v/>
      </c>
      <c r="P794" s="35" t="str">
        <f t="shared" si="6"/>
        <v/>
      </c>
      <c r="Q794" s="35" t="str">
        <f t="shared" si="7"/>
        <v/>
      </c>
      <c r="R794" s="35" t="str">
        <f t="shared" si="8"/>
        <v/>
      </c>
      <c r="S794" s="35" t="str">
        <f t="shared" si="9"/>
        <v/>
      </c>
      <c r="T794" s="35" t="str">
        <f t="shared" si="10"/>
        <v/>
      </c>
      <c r="U794" s="35" t="str">
        <f t="shared" si="11"/>
        <v/>
      </c>
      <c r="V794" s="35" t="str">
        <f t="shared" si="12"/>
        <v/>
      </c>
      <c r="W794" s="77" t="str">
        <f t="shared" si="13"/>
        <v/>
      </c>
      <c r="X794" s="35" t="str">
        <f t="shared" si="14"/>
        <v/>
      </c>
      <c r="Y794" s="35" t="str">
        <f t="shared" si="15"/>
        <v/>
      </c>
      <c r="Z794" s="35" t="str">
        <f t="shared" si="16"/>
        <v/>
      </c>
      <c r="AA794" s="35" t="str">
        <f t="shared" si="17"/>
        <v/>
      </c>
      <c r="AB794" s="77">
        <f t="shared" si="29"/>
        <v>6336</v>
      </c>
      <c r="AC794" s="77">
        <f t="shared" si="30"/>
        <v>0</v>
      </c>
      <c r="AD794" s="77">
        <f t="shared" si="31"/>
        <v>0</v>
      </c>
      <c r="AE794" s="78" t="str">
        <f t="shared" si="18"/>
        <v/>
      </c>
      <c r="AF794" s="35" t="str">
        <f t="shared" si="19"/>
        <v/>
      </c>
      <c r="AG794" s="77" t="str">
        <f t="shared" si="20"/>
        <v/>
      </c>
      <c r="AH794" s="77" t="str">
        <f t="shared" si="21"/>
        <v/>
      </c>
      <c r="AI794" s="35">
        <f t="shared" si="22"/>
        <v>0</v>
      </c>
      <c r="AJ794" s="35">
        <f t="shared" si="23"/>
        <v>0</v>
      </c>
      <c r="AK794" s="35">
        <f t="shared" si="24"/>
        <v>0</v>
      </c>
      <c r="AL794" s="35">
        <f t="shared" si="25"/>
        <v>0</v>
      </c>
      <c r="AM794" s="35" t="n"/>
      <c r="AN794" s="44" t="str">
        <f t="shared" si="26"/>
        <v/>
      </c>
      <c r="AO794" s="44" t="str">
        <f t="shared" si="27"/>
        <v/>
      </c>
      <c r="AP794" s="35" t="str">
        <f>IF('DQE marché-cadre'!$D797="","",'DQE marché-cadre'!$D797)</f>
        <v/>
      </c>
      <c r="AQ794" s="35" t="str">
        <f>IF('DQE marché-cadre'!$E797="","",'DQE marché-cadre'!$E797)</f>
        <v/>
      </c>
      <c r="AR794" s="77" t="str">
        <f>DQE!$F797</f>
        <v/>
      </c>
      <c r="AS794" s="77" t="str">
        <f>BPDE!$G797</f>
        <v/>
      </c>
      <c r="AT794" s="35" t="str">
        <f t="shared" si="28"/>
        <v/>
      </c>
    </row>
    <row r="795">
      <c r="A795" s="35" t="str">
        <f>IF(BPU!$A798="","",BPU!$A798)</f>
        <v/>
      </c>
      <c r="B795" s="44" t="str">
        <f>IF(BPU!$B798="","",BPU!$B798)</f>
        <v/>
      </c>
      <c r="C795" s="35" t="str">
        <f>IF(BPU!$C798="","",BPU!$C798)</f>
        <v/>
      </c>
      <c r="D795" s="44" t="str">
        <f>IF(DQE!$D798="","",DQE!$D798)</f>
        <v/>
      </c>
      <c r="E795" s="37" t="str">
        <f>IF(BPU!$D798="","",BPU!$D798)</f>
        <v/>
      </c>
      <c r="F795" s="35" t="str">
        <f t="shared" si="0"/>
        <v/>
      </c>
      <c r="G795" s="44" t="str">
        <f t="shared" si="1"/>
        <v/>
      </c>
      <c r="H795" s="36" t="n"/>
      <c r="I795" s="23" t="n"/>
      <c r="J795" s="36" t="n"/>
      <c r="K795" s="36" t="n"/>
      <c r="L795" s="44" t="str">
        <f t="shared" si="2"/>
        <v/>
      </c>
      <c r="M795" s="35" t="str">
        <f t="shared" si="3"/>
        <v/>
      </c>
      <c r="N795" s="35" t="str">
        <f t="shared" si="4"/>
        <v/>
      </c>
      <c r="O795" s="35" t="str">
        <f t="shared" si="5"/>
        <v/>
      </c>
      <c r="P795" s="35" t="str">
        <f t="shared" si="6"/>
        <v/>
      </c>
      <c r="Q795" s="35" t="str">
        <f t="shared" si="7"/>
        <v/>
      </c>
      <c r="R795" s="35" t="str">
        <f t="shared" si="8"/>
        <v/>
      </c>
      <c r="S795" s="35" t="str">
        <f t="shared" si="9"/>
        <v/>
      </c>
      <c r="T795" s="35" t="str">
        <f t="shared" si="10"/>
        <v/>
      </c>
      <c r="U795" s="35" t="str">
        <f t="shared" si="11"/>
        <v/>
      </c>
      <c r="V795" s="35" t="str">
        <f t="shared" si="12"/>
        <v/>
      </c>
      <c r="W795" s="77" t="str">
        <f t="shared" si="13"/>
        <v/>
      </c>
      <c r="X795" s="35" t="str">
        <f t="shared" si="14"/>
        <v/>
      </c>
      <c r="Y795" s="35" t="str">
        <f t="shared" si="15"/>
        <v/>
      </c>
      <c r="Z795" s="35" t="str">
        <f t="shared" si="16"/>
        <v/>
      </c>
      <c r="AA795" s="35" t="str">
        <f t="shared" si="17"/>
        <v/>
      </c>
      <c r="AB795" s="77">
        <f t="shared" si="29"/>
        <v>6336</v>
      </c>
      <c r="AC795" s="77">
        <f t="shared" si="30"/>
        <v>0</v>
      </c>
      <c r="AD795" s="77">
        <f t="shared" si="31"/>
        <v>0</v>
      </c>
      <c r="AE795" s="78" t="str">
        <f t="shared" si="18"/>
        <v/>
      </c>
      <c r="AF795" s="35" t="str">
        <f t="shared" si="19"/>
        <v/>
      </c>
      <c r="AG795" s="77" t="str">
        <f t="shared" si="20"/>
        <v/>
      </c>
      <c r="AH795" s="77" t="str">
        <f t="shared" si="21"/>
        <v/>
      </c>
      <c r="AI795" s="35">
        <f t="shared" si="22"/>
        <v>0</v>
      </c>
      <c r="AJ795" s="35">
        <f t="shared" si="23"/>
        <v>0</v>
      </c>
      <c r="AK795" s="35">
        <f t="shared" si="24"/>
        <v>0</v>
      </c>
      <c r="AL795" s="35">
        <f t="shared" si="25"/>
        <v>0</v>
      </c>
      <c r="AM795" s="35" t="n"/>
      <c r="AN795" s="44" t="str">
        <f t="shared" si="26"/>
        <v/>
      </c>
      <c r="AO795" s="44" t="str">
        <f t="shared" si="27"/>
        <v/>
      </c>
      <c r="AP795" s="35" t="str">
        <f>IF('DQE marché-cadre'!$D798="","",'DQE marché-cadre'!$D798)</f>
        <v/>
      </c>
      <c r="AQ795" s="35" t="str">
        <f>IF('DQE marché-cadre'!$E798="","",'DQE marché-cadre'!$E798)</f>
        <v/>
      </c>
      <c r="AR795" s="77" t="str">
        <f>DQE!$F798</f>
        <v/>
      </c>
      <c r="AS795" s="77" t="str">
        <f>BPDE!$G798</f>
        <v/>
      </c>
      <c r="AT795" s="35" t="str">
        <f t="shared" si="28"/>
        <v/>
      </c>
    </row>
    <row r="796">
      <c r="A796" s="35" t="str">
        <f>IF(BPU!$A799="","",BPU!$A799)</f>
        <v/>
      </c>
      <c r="B796" s="44" t="str">
        <f>IF(BPU!$B799="","",BPU!$B799)</f>
        <v/>
      </c>
      <c r="C796" s="35" t="str">
        <f>IF(BPU!$C799="","",BPU!$C799)</f>
        <v/>
      </c>
      <c r="D796" s="44" t="str">
        <f>IF(DQE!$D799="","",DQE!$D799)</f>
        <v/>
      </c>
      <c r="E796" s="37" t="str">
        <f>IF(BPU!$D799="","",BPU!$D799)</f>
        <v/>
      </c>
      <c r="F796" s="35" t="str">
        <f t="shared" si="0"/>
        <v/>
      </c>
      <c r="G796" s="44" t="str">
        <f t="shared" si="1"/>
        <v/>
      </c>
      <c r="H796" s="36" t="n"/>
      <c r="I796" s="23" t="n"/>
      <c r="J796" s="36" t="n"/>
      <c r="K796" s="36" t="n"/>
      <c r="L796" s="44" t="str">
        <f t="shared" si="2"/>
        <v/>
      </c>
      <c r="M796" s="35" t="str">
        <f t="shared" si="3"/>
        <v/>
      </c>
      <c r="N796" s="35" t="str">
        <f t="shared" si="4"/>
        <v/>
      </c>
      <c r="O796" s="35" t="str">
        <f t="shared" si="5"/>
        <v/>
      </c>
      <c r="P796" s="35" t="str">
        <f t="shared" si="6"/>
        <v/>
      </c>
      <c r="Q796" s="35" t="str">
        <f t="shared" si="7"/>
        <v/>
      </c>
      <c r="R796" s="35" t="str">
        <f t="shared" si="8"/>
        <v/>
      </c>
      <c r="S796" s="35" t="str">
        <f t="shared" si="9"/>
        <v/>
      </c>
      <c r="T796" s="35" t="str">
        <f t="shared" si="10"/>
        <v/>
      </c>
      <c r="U796" s="35" t="str">
        <f t="shared" si="11"/>
        <v/>
      </c>
      <c r="V796" s="35" t="str">
        <f t="shared" si="12"/>
        <v/>
      </c>
      <c r="W796" s="77" t="str">
        <f t="shared" si="13"/>
        <v/>
      </c>
      <c r="X796" s="35" t="str">
        <f t="shared" si="14"/>
        <v/>
      </c>
      <c r="Y796" s="35" t="str">
        <f t="shared" si="15"/>
        <v/>
      </c>
      <c r="Z796" s="35" t="str">
        <f t="shared" si="16"/>
        <v/>
      </c>
      <c r="AA796" s="35" t="str">
        <f t="shared" si="17"/>
        <v/>
      </c>
      <c r="AB796" s="77">
        <f t="shared" si="29"/>
        <v>6336</v>
      </c>
      <c r="AC796" s="77">
        <f t="shared" si="30"/>
        <v>0</v>
      </c>
      <c r="AD796" s="77">
        <f t="shared" si="31"/>
        <v>0</v>
      </c>
      <c r="AE796" s="78" t="str">
        <f t="shared" si="18"/>
        <v/>
      </c>
      <c r="AF796" s="35" t="str">
        <f t="shared" si="19"/>
        <v/>
      </c>
      <c r="AG796" s="77" t="str">
        <f t="shared" si="20"/>
        <v/>
      </c>
      <c r="AH796" s="77" t="str">
        <f t="shared" si="21"/>
        <v/>
      </c>
      <c r="AI796" s="35">
        <f t="shared" si="22"/>
        <v>0</v>
      </c>
      <c r="AJ796" s="35">
        <f t="shared" si="23"/>
        <v>0</v>
      </c>
      <c r="AK796" s="35">
        <f t="shared" si="24"/>
        <v>0</v>
      </c>
      <c r="AL796" s="35">
        <f t="shared" si="25"/>
        <v>0</v>
      </c>
      <c r="AM796" s="35" t="n"/>
      <c r="AN796" s="44" t="str">
        <f t="shared" si="26"/>
        <v/>
      </c>
      <c r="AO796" s="44" t="str">
        <f t="shared" si="27"/>
        <v/>
      </c>
      <c r="AP796" s="35" t="str">
        <f>IF('DQE marché-cadre'!$D799="","",'DQE marché-cadre'!$D799)</f>
        <v/>
      </c>
      <c r="AQ796" s="35" t="str">
        <f>IF('DQE marché-cadre'!$E799="","",'DQE marché-cadre'!$E799)</f>
        <v/>
      </c>
      <c r="AR796" s="77" t="str">
        <f>DQE!$F799</f>
        <v/>
      </c>
      <c r="AS796" s="77" t="str">
        <f>BPDE!$G799</f>
        <v/>
      </c>
      <c r="AT796" s="35" t="str">
        <f t="shared" si="28"/>
        <v/>
      </c>
    </row>
    <row r="797">
      <c r="A797" s="35" t="str">
        <f>IF(BPU!$A800="","",BPU!$A800)</f>
        <v/>
      </c>
      <c r="B797" s="44" t="str">
        <f>IF(BPU!$B800="","",BPU!$B800)</f>
        <v/>
      </c>
      <c r="C797" s="35" t="str">
        <f>IF(BPU!$C800="","",BPU!$C800)</f>
        <v/>
      </c>
      <c r="D797" s="44" t="str">
        <f>IF(DQE!$D800="","",DQE!$D800)</f>
        <v/>
      </c>
      <c r="E797" s="37" t="str">
        <f>IF(BPU!$D800="","",BPU!$D800)</f>
        <v/>
      </c>
      <c r="F797" s="35" t="str">
        <f t="shared" si="0"/>
        <v/>
      </c>
      <c r="G797" s="44" t="str">
        <f t="shared" si="1"/>
        <v/>
      </c>
      <c r="H797" s="36" t="n"/>
      <c r="I797" s="23" t="n"/>
      <c r="J797" s="36" t="n"/>
      <c r="K797" s="36" t="n"/>
      <c r="L797" s="44" t="str">
        <f t="shared" si="2"/>
        <v/>
      </c>
      <c r="M797" s="35" t="str">
        <f t="shared" si="3"/>
        <v/>
      </c>
      <c r="N797" s="35" t="str">
        <f t="shared" si="4"/>
        <v/>
      </c>
      <c r="O797" s="35" t="str">
        <f t="shared" si="5"/>
        <v/>
      </c>
      <c r="P797" s="35" t="str">
        <f t="shared" si="6"/>
        <v/>
      </c>
      <c r="Q797" s="35" t="str">
        <f t="shared" si="7"/>
        <v/>
      </c>
      <c r="R797" s="35" t="str">
        <f t="shared" si="8"/>
        <v/>
      </c>
      <c r="S797" s="35" t="str">
        <f t="shared" si="9"/>
        <v/>
      </c>
      <c r="T797" s="35" t="str">
        <f t="shared" si="10"/>
        <v/>
      </c>
      <c r="U797" s="35" t="str">
        <f t="shared" si="11"/>
        <v/>
      </c>
      <c r="V797" s="35" t="str">
        <f t="shared" si="12"/>
        <v/>
      </c>
      <c r="W797" s="77" t="str">
        <f t="shared" si="13"/>
        <v/>
      </c>
      <c r="X797" s="35" t="str">
        <f t="shared" si="14"/>
        <v/>
      </c>
      <c r="Y797" s="35" t="str">
        <f t="shared" si="15"/>
        <v/>
      </c>
      <c r="Z797" s="35" t="str">
        <f t="shared" si="16"/>
        <v/>
      </c>
      <c r="AA797" s="35" t="str">
        <f t="shared" si="17"/>
        <v/>
      </c>
      <c r="AB797" s="77">
        <f t="shared" si="29"/>
        <v>6336</v>
      </c>
      <c r="AC797" s="77">
        <f t="shared" si="30"/>
        <v>0</v>
      </c>
      <c r="AD797" s="77">
        <f t="shared" si="31"/>
        <v>0</v>
      </c>
      <c r="AE797" s="78" t="str">
        <f t="shared" si="18"/>
        <v/>
      </c>
      <c r="AF797" s="35" t="str">
        <f t="shared" si="19"/>
        <v/>
      </c>
      <c r="AG797" s="77" t="str">
        <f t="shared" si="20"/>
        <v/>
      </c>
      <c r="AH797" s="77" t="str">
        <f t="shared" si="21"/>
        <v/>
      </c>
      <c r="AI797" s="35">
        <f t="shared" si="22"/>
        <v>0</v>
      </c>
      <c r="AJ797" s="35">
        <f t="shared" si="23"/>
        <v>0</v>
      </c>
      <c r="AK797" s="35">
        <f t="shared" si="24"/>
        <v>0</v>
      </c>
      <c r="AL797" s="35">
        <f t="shared" si="25"/>
        <v>0</v>
      </c>
      <c r="AM797" s="35" t="n"/>
      <c r="AN797" s="44" t="str">
        <f t="shared" si="26"/>
        <v/>
      </c>
      <c r="AO797" s="44" t="str">
        <f t="shared" si="27"/>
        <v/>
      </c>
      <c r="AP797" s="35" t="str">
        <f>IF('DQE marché-cadre'!$D800="","",'DQE marché-cadre'!$D800)</f>
        <v/>
      </c>
      <c r="AQ797" s="35" t="str">
        <f>IF('DQE marché-cadre'!$E800="","",'DQE marché-cadre'!$E800)</f>
        <v/>
      </c>
      <c r="AR797" s="77" t="str">
        <f>DQE!$F800</f>
        <v/>
      </c>
      <c r="AS797" s="77" t="str">
        <f>BPDE!$G800</f>
        <v/>
      </c>
      <c r="AT797" s="35" t="str">
        <f t="shared" si="28"/>
        <v/>
      </c>
    </row>
    <row r="798">
      <c r="A798" s="35" t="str">
        <f>IF(BPU!$A801="","",BPU!$A801)</f>
        <v/>
      </c>
      <c r="B798" s="44" t="str">
        <f>IF(BPU!$B801="","",BPU!$B801)</f>
        <v/>
      </c>
      <c r="C798" s="35" t="str">
        <f>IF(BPU!$C801="","",BPU!$C801)</f>
        <v/>
      </c>
      <c r="D798" s="44" t="str">
        <f>IF(DQE!$D801="","",DQE!$D801)</f>
        <v/>
      </c>
      <c r="E798" s="37" t="str">
        <f>IF(BPU!$D801="","",BPU!$D801)</f>
        <v/>
      </c>
      <c r="F798" s="35" t="str">
        <f t="shared" si="0"/>
        <v/>
      </c>
      <c r="G798" s="44" t="str">
        <f t="shared" si="1"/>
        <v/>
      </c>
      <c r="H798" s="36" t="n"/>
      <c r="I798" s="23" t="n"/>
      <c r="J798" s="36" t="n"/>
      <c r="K798" s="36" t="n"/>
      <c r="L798" s="44" t="str">
        <f t="shared" si="2"/>
        <v/>
      </c>
      <c r="M798" s="35" t="str">
        <f t="shared" si="3"/>
        <v/>
      </c>
      <c r="N798" s="35" t="str">
        <f t="shared" si="4"/>
        <v/>
      </c>
      <c r="O798" s="35" t="str">
        <f t="shared" si="5"/>
        <v/>
      </c>
      <c r="P798" s="35" t="str">
        <f t="shared" si="6"/>
        <v/>
      </c>
      <c r="Q798" s="35" t="str">
        <f t="shared" si="7"/>
        <v/>
      </c>
      <c r="R798" s="35" t="str">
        <f t="shared" si="8"/>
        <v/>
      </c>
      <c r="S798" s="35" t="str">
        <f t="shared" si="9"/>
        <v/>
      </c>
      <c r="T798" s="35" t="str">
        <f t="shared" si="10"/>
        <v/>
      </c>
      <c r="U798" s="35" t="str">
        <f t="shared" si="11"/>
        <v/>
      </c>
      <c r="V798" s="35" t="str">
        <f t="shared" si="12"/>
        <v/>
      </c>
      <c r="W798" s="77" t="str">
        <f t="shared" si="13"/>
        <v/>
      </c>
      <c r="X798" s="35" t="str">
        <f t="shared" si="14"/>
        <v/>
      </c>
      <c r="Y798" s="35" t="str">
        <f t="shared" si="15"/>
        <v/>
      </c>
      <c r="Z798" s="35" t="str">
        <f t="shared" si="16"/>
        <v/>
      </c>
      <c r="AA798" s="35" t="str">
        <f t="shared" si="17"/>
        <v/>
      </c>
      <c r="AB798" s="77">
        <f t="shared" si="29"/>
        <v>6336</v>
      </c>
      <c r="AC798" s="77">
        <f t="shared" si="30"/>
        <v>0</v>
      </c>
      <c r="AD798" s="77">
        <f t="shared" si="31"/>
        <v>0</v>
      </c>
      <c r="AE798" s="78" t="str">
        <f t="shared" si="18"/>
        <v/>
      </c>
      <c r="AF798" s="35" t="str">
        <f t="shared" si="19"/>
        <v/>
      </c>
      <c r="AG798" s="77" t="str">
        <f t="shared" si="20"/>
        <v/>
      </c>
      <c r="AH798" s="77" t="str">
        <f t="shared" si="21"/>
        <v/>
      </c>
      <c r="AI798" s="35">
        <f t="shared" si="22"/>
        <v>0</v>
      </c>
      <c r="AJ798" s="35">
        <f t="shared" si="23"/>
        <v>0</v>
      </c>
      <c r="AK798" s="35">
        <f t="shared" si="24"/>
        <v>0</v>
      </c>
      <c r="AL798" s="35">
        <f t="shared" si="25"/>
        <v>0</v>
      </c>
      <c r="AM798" s="35" t="n"/>
      <c r="AN798" s="44" t="str">
        <f t="shared" si="26"/>
        <v/>
      </c>
      <c r="AO798" s="44" t="str">
        <f t="shared" si="27"/>
        <v/>
      </c>
      <c r="AP798" s="35" t="str">
        <f>IF('DQE marché-cadre'!$D801="","",'DQE marché-cadre'!$D801)</f>
        <v/>
      </c>
      <c r="AQ798" s="35" t="str">
        <f>IF('DQE marché-cadre'!$E801="","",'DQE marché-cadre'!$E801)</f>
        <v/>
      </c>
      <c r="AR798" s="77" t="str">
        <f>DQE!$F801</f>
        <v/>
      </c>
      <c r="AS798" s="77" t="str">
        <f>BPDE!$G801</f>
        <v/>
      </c>
      <c r="AT798" s="35" t="str">
        <f t="shared" si="28"/>
        <v/>
      </c>
    </row>
    <row r="799">
      <c r="A799" s="35" t="str">
        <f>IF(BPU!$A802="","",BPU!$A802)</f>
        <v/>
      </c>
      <c r="B799" s="44" t="str">
        <f>IF(BPU!$B802="","",BPU!$B802)</f>
        <v/>
      </c>
      <c r="C799" s="35" t="str">
        <f>IF(BPU!$C802="","",BPU!$C802)</f>
        <v/>
      </c>
      <c r="D799" s="44" t="str">
        <f>IF(DQE!$D802="","",DQE!$D802)</f>
        <v/>
      </c>
      <c r="E799" s="37" t="str">
        <f>IF(BPU!$D802="","",BPU!$D802)</f>
        <v/>
      </c>
      <c r="F799" s="35" t="str">
        <f t="shared" si="0"/>
        <v/>
      </c>
      <c r="G799" s="44" t="str">
        <f t="shared" si="1"/>
        <v/>
      </c>
      <c r="H799" s="36" t="n"/>
      <c r="I799" s="23" t="n"/>
      <c r="J799" s="36" t="n"/>
      <c r="K799" s="36" t="n"/>
      <c r="L799" s="44" t="str">
        <f t="shared" si="2"/>
        <v/>
      </c>
      <c r="M799" s="35" t="str">
        <f t="shared" si="3"/>
        <v/>
      </c>
      <c r="N799" s="35" t="str">
        <f t="shared" si="4"/>
        <v/>
      </c>
      <c r="O799" s="35" t="str">
        <f t="shared" si="5"/>
        <v/>
      </c>
      <c r="P799" s="35" t="str">
        <f t="shared" si="6"/>
        <v/>
      </c>
      <c r="Q799" s="35" t="str">
        <f t="shared" si="7"/>
        <v/>
      </c>
      <c r="R799" s="35" t="str">
        <f t="shared" si="8"/>
        <v/>
      </c>
      <c r="S799" s="35" t="str">
        <f t="shared" si="9"/>
        <v/>
      </c>
      <c r="T799" s="35" t="str">
        <f t="shared" si="10"/>
        <v/>
      </c>
      <c r="U799" s="35" t="str">
        <f t="shared" si="11"/>
        <v/>
      </c>
      <c r="V799" s="35" t="str">
        <f t="shared" si="12"/>
        <v/>
      </c>
      <c r="W799" s="77" t="str">
        <f t="shared" si="13"/>
        <v/>
      </c>
      <c r="X799" s="35" t="str">
        <f t="shared" si="14"/>
        <v/>
      </c>
      <c r="Y799" s="35" t="str">
        <f t="shared" si="15"/>
        <v/>
      </c>
      <c r="Z799" s="35" t="str">
        <f t="shared" si="16"/>
        <v/>
      </c>
      <c r="AA799" s="35" t="str">
        <f t="shared" si="17"/>
        <v/>
      </c>
      <c r="AB799" s="77">
        <f t="shared" si="29"/>
        <v>6336</v>
      </c>
      <c r="AC799" s="77">
        <f t="shared" si="30"/>
        <v>0</v>
      </c>
      <c r="AD799" s="77">
        <f t="shared" si="31"/>
        <v>0</v>
      </c>
      <c r="AE799" s="78" t="str">
        <f t="shared" si="18"/>
        <v/>
      </c>
      <c r="AF799" s="35" t="str">
        <f t="shared" si="19"/>
        <v/>
      </c>
      <c r="AG799" s="77" t="str">
        <f t="shared" si="20"/>
        <v/>
      </c>
      <c r="AH799" s="77" t="str">
        <f t="shared" si="21"/>
        <v/>
      </c>
      <c r="AI799" s="35">
        <f t="shared" si="22"/>
        <v>0</v>
      </c>
      <c r="AJ799" s="35">
        <f t="shared" si="23"/>
        <v>0</v>
      </c>
      <c r="AK799" s="35">
        <f t="shared" si="24"/>
        <v>0</v>
      </c>
      <c r="AL799" s="35">
        <f t="shared" si="25"/>
        <v>0</v>
      </c>
      <c r="AM799" s="35" t="n"/>
      <c r="AN799" s="44" t="str">
        <f t="shared" si="26"/>
        <v/>
      </c>
      <c r="AO799" s="44" t="str">
        <f t="shared" si="27"/>
        <v/>
      </c>
      <c r="AP799" s="35" t="str">
        <f>IF('DQE marché-cadre'!$D802="","",'DQE marché-cadre'!$D802)</f>
        <v/>
      </c>
      <c r="AQ799" s="35" t="str">
        <f>IF('DQE marché-cadre'!$E802="","",'DQE marché-cadre'!$E802)</f>
        <v/>
      </c>
      <c r="AR799" s="77" t="str">
        <f>DQE!$F802</f>
        <v/>
      </c>
      <c r="AS799" s="77" t="str">
        <f>BPDE!$G802</f>
        <v/>
      </c>
      <c r="AT799" s="35" t="str">
        <f t="shared" si="28"/>
        <v/>
      </c>
    </row>
    <row r="800">
      <c r="A800" s="35" t="str">
        <f>IF(BPU!$A803="","",BPU!$A803)</f>
        <v/>
      </c>
      <c r="B800" s="44" t="str">
        <f>IF(BPU!$B803="","",BPU!$B803)</f>
        <v/>
      </c>
      <c r="C800" s="35" t="str">
        <f>IF(BPU!$C803="","",BPU!$C803)</f>
        <v/>
      </c>
      <c r="D800" s="44" t="str">
        <f>IF(DQE!$D803="","",DQE!$D803)</f>
        <v/>
      </c>
      <c r="E800" s="37" t="str">
        <f>IF(BPU!$D803="","",BPU!$D803)</f>
        <v/>
      </c>
      <c r="F800" s="35" t="str">
        <f t="shared" si="0"/>
        <v/>
      </c>
      <c r="G800" s="44" t="str">
        <f t="shared" si="1"/>
        <v/>
      </c>
      <c r="H800" s="36" t="n"/>
      <c r="I800" s="23" t="n"/>
      <c r="J800" s="36" t="n"/>
      <c r="K800" s="36" t="n"/>
      <c r="L800" s="44" t="str">
        <f t="shared" si="2"/>
        <v/>
      </c>
      <c r="M800" s="35" t="str">
        <f t="shared" si="3"/>
        <v/>
      </c>
      <c r="N800" s="35" t="str">
        <f t="shared" si="4"/>
        <v/>
      </c>
      <c r="O800" s="35" t="str">
        <f t="shared" si="5"/>
        <v/>
      </c>
      <c r="P800" s="35" t="str">
        <f t="shared" si="6"/>
        <v/>
      </c>
      <c r="Q800" s="35" t="str">
        <f t="shared" si="7"/>
        <v/>
      </c>
      <c r="R800" s="35" t="str">
        <f t="shared" si="8"/>
        <v/>
      </c>
      <c r="S800" s="35" t="str">
        <f t="shared" si="9"/>
        <v/>
      </c>
      <c r="T800" s="35" t="str">
        <f t="shared" si="10"/>
        <v/>
      </c>
      <c r="U800" s="35" t="str">
        <f t="shared" si="11"/>
        <v/>
      </c>
      <c r="V800" s="35" t="str">
        <f t="shared" si="12"/>
        <v/>
      </c>
      <c r="W800" s="77" t="str">
        <f t="shared" si="13"/>
        <v/>
      </c>
      <c r="X800" s="35" t="str">
        <f t="shared" si="14"/>
        <v/>
      </c>
      <c r="Y800" s="35" t="str">
        <f t="shared" si="15"/>
        <v/>
      </c>
      <c r="Z800" s="35" t="str">
        <f t="shared" si="16"/>
        <v/>
      </c>
      <c r="AA800" s="35" t="str">
        <f t="shared" si="17"/>
        <v/>
      </c>
      <c r="AB800" s="77">
        <f t="shared" si="29"/>
        <v>6336</v>
      </c>
      <c r="AC800" s="77">
        <f t="shared" si="30"/>
        <v>0</v>
      </c>
      <c r="AD800" s="77">
        <f t="shared" si="31"/>
        <v>0</v>
      </c>
      <c r="AE800" s="78" t="str">
        <f t="shared" si="18"/>
        <v/>
      </c>
      <c r="AF800" s="35" t="str">
        <f t="shared" si="19"/>
        <v/>
      </c>
      <c r="AG800" s="77" t="str">
        <f t="shared" si="20"/>
        <v/>
      </c>
      <c r="AH800" s="77" t="str">
        <f t="shared" si="21"/>
        <v/>
      </c>
      <c r="AI800" s="35">
        <f t="shared" si="22"/>
        <v>0</v>
      </c>
      <c r="AJ800" s="35">
        <f t="shared" si="23"/>
        <v>0</v>
      </c>
      <c r="AK800" s="35">
        <f t="shared" si="24"/>
        <v>0</v>
      </c>
      <c r="AL800" s="35">
        <f t="shared" si="25"/>
        <v>0</v>
      </c>
      <c r="AM800" s="35" t="n"/>
      <c r="AN800" s="44" t="str">
        <f t="shared" si="26"/>
        <v/>
      </c>
      <c r="AO800" s="44" t="str">
        <f t="shared" si="27"/>
        <v/>
      </c>
      <c r="AP800" s="35" t="str">
        <f>IF('DQE marché-cadre'!$D803="","",'DQE marché-cadre'!$D803)</f>
        <v/>
      </c>
      <c r="AQ800" s="35" t="str">
        <f>IF('DQE marché-cadre'!$E803="","",'DQE marché-cadre'!$E803)</f>
        <v/>
      </c>
      <c r="AR800" s="77" t="str">
        <f>DQE!$F803</f>
        <v/>
      </c>
      <c r="AS800" s="77" t="str">
        <f>BPDE!$G803</f>
        <v/>
      </c>
      <c r="AT800" s="35" t="str">
        <f t="shared" si="28"/>
        <v/>
      </c>
    </row>
    <row r="801">
      <c r="A801" s="35" t="str">
        <f>IF(BPU!$A804="","",BPU!$A804)</f>
        <v/>
      </c>
      <c r="B801" s="44" t="str">
        <f>IF(BPU!$B804="","",BPU!$B804)</f>
        <v/>
      </c>
      <c r="C801" s="35" t="str">
        <f>IF(BPU!$C804="","",BPU!$C804)</f>
        <v/>
      </c>
      <c r="D801" s="44" t="str">
        <f>IF(DQE!$D804="","",DQE!$D804)</f>
        <v/>
      </c>
      <c r="E801" s="37" t="str">
        <f>IF(BPU!$D804="","",BPU!$D804)</f>
        <v/>
      </c>
      <c r="F801" s="35" t="str">
        <f t="shared" si="0"/>
        <v/>
      </c>
      <c r="G801" s="44" t="str">
        <f t="shared" si="1"/>
        <v/>
      </c>
      <c r="H801" s="36" t="n"/>
      <c r="I801" s="23" t="n"/>
      <c r="J801" s="36" t="n"/>
      <c r="K801" s="36" t="n"/>
      <c r="L801" s="44" t="str">
        <f t="shared" si="2"/>
        <v/>
      </c>
      <c r="M801" s="35" t="str">
        <f t="shared" si="3"/>
        <v/>
      </c>
      <c r="N801" s="35" t="str">
        <f t="shared" si="4"/>
        <v/>
      </c>
      <c r="O801" s="35" t="str">
        <f t="shared" si="5"/>
        <v/>
      </c>
      <c r="P801" s="35" t="str">
        <f t="shared" si="6"/>
        <v/>
      </c>
      <c r="Q801" s="35" t="str">
        <f t="shared" si="7"/>
        <v/>
      </c>
      <c r="R801" s="35" t="str">
        <f t="shared" si="8"/>
        <v/>
      </c>
      <c r="S801" s="35" t="str">
        <f t="shared" si="9"/>
        <v/>
      </c>
      <c r="T801" s="35" t="str">
        <f t="shared" si="10"/>
        <v/>
      </c>
      <c r="U801" s="35" t="str">
        <f t="shared" si="11"/>
        <v/>
      </c>
      <c r="V801" s="35" t="str">
        <f t="shared" si="12"/>
        <v/>
      </c>
      <c r="W801" s="77" t="str">
        <f t="shared" si="13"/>
        <v/>
      </c>
      <c r="X801" s="35" t="str">
        <f t="shared" si="14"/>
        <v/>
      </c>
      <c r="Y801" s="35" t="str">
        <f t="shared" si="15"/>
        <v/>
      </c>
      <c r="Z801" s="35" t="str">
        <f t="shared" si="16"/>
        <v/>
      </c>
      <c r="AA801" s="35" t="str">
        <f t="shared" si="17"/>
        <v/>
      </c>
      <c r="AB801" s="77">
        <f t="shared" si="29"/>
        <v>6336</v>
      </c>
      <c r="AC801" s="77">
        <f t="shared" si="30"/>
        <v>0</v>
      </c>
      <c r="AD801" s="77">
        <f t="shared" si="31"/>
        <v>0</v>
      </c>
      <c r="AE801" s="78" t="str">
        <f t="shared" si="18"/>
        <v/>
      </c>
      <c r="AF801" s="35" t="str">
        <f t="shared" si="19"/>
        <v/>
      </c>
      <c r="AG801" s="77" t="str">
        <f t="shared" si="20"/>
        <v/>
      </c>
      <c r="AH801" s="77" t="str">
        <f t="shared" si="21"/>
        <v/>
      </c>
      <c r="AI801" s="35">
        <f t="shared" si="22"/>
        <v>0</v>
      </c>
      <c r="AJ801" s="35">
        <f t="shared" si="23"/>
        <v>0</v>
      </c>
      <c r="AK801" s="35">
        <f t="shared" si="24"/>
        <v>0</v>
      </c>
      <c r="AL801" s="35">
        <f t="shared" si="25"/>
        <v>0</v>
      </c>
      <c r="AM801" s="35" t="n"/>
      <c r="AN801" s="44" t="str">
        <f t="shared" si="26"/>
        <v/>
      </c>
      <c r="AO801" s="44" t="str">
        <f t="shared" si="27"/>
        <v/>
      </c>
      <c r="AP801" s="35" t="str">
        <f>IF('DQE marché-cadre'!$D804="","",'DQE marché-cadre'!$D804)</f>
        <v/>
      </c>
      <c r="AQ801" s="35" t="str">
        <f>IF('DQE marché-cadre'!$E804="","",'DQE marché-cadre'!$E804)</f>
        <v/>
      </c>
      <c r="AR801" s="77" t="str">
        <f>DQE!$F804</f>
        <v/>
      </c>
      <c r="AS801" s="77" t="str">
        <f>BPDE!$G804</f>
        <v/>
      </c>
      <c r="AT801" s="35" t="str">
        <f t="shared" si="28"/>
        <v/>
      </c>
    </row>
    <row r="802">
      <c r="A802" s="35" t="str">
        <f>IF(BPU!$A805="","",BPU!$A805)</f>
        <v/>
      </c>
      <c r="B802" s="44" t="str">
        <f>IF(BPU!$B805="","",BPU!$B805)</f>
        <v/>
      </c>
      <c r="C802" s="35" t="str">
        <f>IF(BPU!$C805="","",BPU!$C805)</f>
        <v/>
      </c>
      <c r="D802" s="44" t="str">
        <f>IF(DQE!$D805="","",DQE!$D805)</f>
        <v/>
      </c>
      <c r="E802" s="37" t="str">
        <f>IF(BPU!$D805="","",BPU!$D805)</f>
        <v/>
      </c>
      <c r="F802" s="35" t="str">
        <f t="shared" si="0"/>
        <v/>
      </c>
      <c r="G802" s="44" t="str">
        <f t="shared" si="1"/>
        <v/>
      </c>
      <c r="H802" s="36" t="n"/>
      <c r="I802" s="23" t="n"/>
      <c r="J802" s="36" t="n"/>
      <c r="K802" s="36" t="n"/>
      <c r="L802" s="44" t="str">
        <f t="shared" si="2"/>
        <v/>
      </c>
      <c r="M802" s="35" t="str">
        <f t="shared" si="3"/>
        <v/>
      </c>
      <c r="N802" s="35" t="str">
        <f t="shared" si="4"/>
        <v/>
      </c>
      <c r="O802" s="35" t="str">
        <f t="shared" si="5"/>
        <v/>
      </c>
      <c r="P802" s="35" t="str">
        <f t="shared" si="6"/>
        <v/>
      </c>
      <c r="Q802" s="35" t="str">
        <f t="shared" si="7"/>
        <v/>
      </c>
      <c r="R802" s="35" t="str">
        <f t="shared" si="8"/>
        <v/>
      </c>
      <c r="S802" s="35" t="str">
        <f t="shared" si="9"/>
        <v/>
      </c>
      <c r="T802" s="35" t="str">
        <f t="shared" si="10"/>
        <v/>
      </c>
      <c r="U802" s="35" t="str">
        <f t="shared" si="11"/>
        <v/>
      </c>
      <c r="V802" s="35" t="str">
        <f t="shared" si="12"/>
        <v/>
      </c>
      <c r="W802" s="77" t="str">
        <f t="shared" si="13"/>
        <v/>
      </c>
      <c r="X802" s="35" t="str">
        <f t="shared" si="14"/>
        <v/>
      </c>
      <c r="Y802" s="35" t="str">
        <f t="shared" si="15"/>
        <v/>
      </c>
      <c r="Z802" s="35" t="str">
        <f t="shared" si="16"/>
        <v/>
      </c>
      <c r="AA802" s="35" t="str">
        <f t="shared" si="17"/>
        <v/>
      </c>
      <c r="AB802" s="77">
        <f t="shared" si="29"/>
        <v>6336</v>
      </c>
      <c r="AC802" s="77">
        <f t="shared" si="30"/>
        <v>0</v>
      </c>
      <c r="AD802" s="77">
        <f t="shared" si="31"/>
        <v>0</v>
      </c>
      <c r="AE802" s="78" t="str">
        <f t="shared" si="18"/>
        <v/>
      </c>
      <c r="AF802" s="35" t="str">
        <f t="shared" si="19"/>
        <v/>
      </c>
      <c r="AG802" s="77" t="str">
        <f t="shared" si="20"/>
        <v/>
      </c>
      <c r="AH802" s="77" t="str">
        <f t="shared" si="21"/>
        <v/>
      </c>
      <c r="AI802" s="35">
        <f t="shared" si="22"/>
        <v>0</v>
      </c>
      <c r="AJ802" s="35">
        <f t="shared" si="23"/>
        <v>0</v>
      </c>
      <c r="AK802" s="35">
        <f t="shared" si="24"/>
        <v>0</v>
      </c>
      <c r="AL802" s="35">
        <f t="shared" si="25"/>
        <v>0</v>
      </c>
      <c r="AM802" s="35" t="n"/>
      <c r="AN802" s="44" t="str">
        <f t="shared" si="26"/>
        <v/>
      </c>
      <c r="AO802" s="44" t="str">
        <f t="shared" si="27"/>
        <v/>
      </c>
      <c r="AP802" s="35" t="str">
        <f>IF('DQE marché-cadre'!$D805="","",'DQE marché-cadre'!$D805)</f>
        <v/>
      </c>
      <c r="AQ802" s="35" t="str">
        <f>IF('DQE marché-cadre'!$E805="","",'DQE marché-cadre'!$E805)</f>
        <v/>
      </c>
      <c r="AR802" s="77" t="str">
        <f>DQE!$F805</f>
        <v/>
      </c>
      <c r="AS802" s="77" t="str">
        <f>BPDE!$G805</f>
        <v/>
      </c>
      <c r="AT802" s="35" t="str">
        <f t="shared" si="28"/>
        <v/>
      </c>
    </row>
    <row r="803">
      <c r="A803" s="35" t="str">
        <f>IF(BPU!$A806="","",BPU!$A806)</f>
        <v/>
      </c>
      <c r="B803" s="44" t="str">
        <f>IF(BPU!$B806="","",BPU!$B806)</f>
        <v/>
      </c>
      <c r="C803" s="35" t="str">
        <f>IF(BPU!$C806="","",BPU!$C806)</f>
        <v/>
      </c>
      <c r="D803" s="44" t="str">
        <f>IF(DQE!$D806="","",DQE!$D806)</f>
        <v/>
      </c>
      <c r="E803" s="37" t="str">
        <f>IF(BPU!$D806="","",BPU!$D806)</f>
        <v/>
      </c>
      <c r="F803" s="35" t="str">
        <f t="shared" si="0"/>
        <v/>
      </c>
      <c r="G803" s="44" t="str">
        <f t="shared" si="1"/>
        <v/>
      </c>
      <c r="H803" s="36" t="n"/>
      <c r="I803" s="23" t="n"/>
      <c r="J803" s="36" t="n"/>
      <c r="K803" s="36" t="n"/>
      <c r="L803" s="44" t="str">
        <f t="shared" si="2"/>
        <v/>
      </c>
      <c r="M803" s="35" t="str">
        <f t="shared" si="3"/>
        <v/>
      </c>
      <c r="N803" s="35" t="str">
        <f t="shared" si="4"/>
        <v/>
      </c>
      <c r="O803" s="35" t="str">
        <f t="shared" si="5"/>
        <v/>
      </c>
      <c r="P803" s="35" t="str">
        <f t="shared" si="6"/>
        <v/>
      </c>
      <c r="Q803" s="35" t="str">
        <f t="shared" si="7"/>
        <v/>
      </c>
      <c r="R803" s="35" t="str">
        <f t="shared" si="8"/>
        <v/>
      </c>
      <c r="S803" s="35" t="str">
        <f t="shared" si="9"/>
        <v/>
      </c>
      <c r="T803" s="35" t="str">
        <f t="shared" si="10"/>
        <v/>
      </c>
      <c r="U803" s="35" t="str">
        <f t="shared" si="11"/>
        <v/>
      </c>
      <c r="V803" s="35" t="str">
        <f t="shared" si="12"/>
        <v/>
      </c>
      <c r="W803" s="77" t="str">
        <f t="shared" si="13"/>
        <v/>
      </c>
      <c r="X803" s="35" t="str">
        <f t="shared" si="14"/>
        <v/>
      </c>
      <c r="Y803" s="35" t="str">
        <f t="shared" si="15"/>
        <v/>
      </c>
      <c r="Z803" s="35" t="str">
        <f t="shared" si="16"/>
        <v/>
      </c>
      <c r="AA803" s="35" t="str">
        <f t="shared" si="17"/>
        <v/>
      </c>
      <c r="AB803" s="77">
        <f t="shared" si="29"/>
        <v>6336</v>
      </c>
      <c r="AC803" s="77">
        <f t="shared" si="30"/>
        <v>0</v>
      </c>
      <c r="AD803" s="77">
        <f t="shared" si="31"/>
        <v>0</v>
      </c>
      <c r="AE803" s="78" t="str">
        <f t="shared" si="18"/>
        <v/>
      </c>
      <c r="AF803" s="35" t="str">
        <f t="shared" si="19"/>
        <v/>
      </c>
      <c r="AG803" s="77" t="str">
        <f t="shared" si="20"/>
        <v/>
      </c>
      <c r="AH803" s="77" t="str">
        <f t="shared" si="21"/>
        <v/>
      </c>
      <c r="AI803" s="35">
        <f t="shared" si="22"/>
        <v>0</v>
      </c>
      <c r="AJ803" s="35">
        <f t="shared" si="23"/>
        <v>0</v>
      </c>
      <c r="AK803" s="35">
        <f t="shared" si="24"/>
        <v>0</v>
      </c>
      <c r="AL803" s="35">
        <f t="shared" si="25"/>
        <v>0</v>
      </c>
      <c r="AM803" s="35" t="n"/>
      <c r="AN803" s="44" t="str">
        <f t="shared" si="26"/>
        <v/>
      </c>
      <c r="AO803" s="44" t="str">
        <f t="shared" si="27"/>
        <v/>
      </c>
      <c r="AP803" s="35" t="str">
        <f>IF('DQE marché-cadre'!$D806="","",'DQE marché-cadre'!$D806)</f>
        <v/>
      </c>
      <c r="AQ803" s="35" t="str">
        <f>IF('DQE marché-cadre'!$E806="","",'DQE marché-cadre'!$E806)</f>
        <v/>
      </c>
      <c r="AR803" s="77" t="str">
        <f>DQE!$F806</f>
        <v/>
      </c>
      <c r="AS803" s="77" t="str">
        <f>BPDE!$G806</f>
        <v/>
      </c>
      <c r="AT803" s="35" t="str">
        <f t="shared" si="28"/>
        <v/>
      </c>
    </row>
    <row r="804">
      <c r="A804" s="35" t="str">
        <f>IF(BPU!$A807="","",BPU!$A807)</f>
        <v/>
      </c>
      <c r="B804" s="44" t="str">
        <f>IF(BPU!$B807="","",BPU!$B807)</f>
        <v/>
      </c>
      <c r="C804" s="35" t="str">
        <f>IF(BPU!$C807="","",BPU!$C807)</f>
        <v/>
      </c>
      <c r="D804" s="44" t="str">
        <f>IF(DQE!$D807="","",DQE!$D807)</f>
        <v/>
      </c>
      <c r="E804" s="37" t="str">
        <f>IF(BPU!$D807="","",BPU!$D807)</f>
        <v/>
      </c>
      <c r="F804" s="35" t="str">
        <f t="shared" si="0"/>
        <v/>
      </c>
      <c r="G804" s="44" t="str">
        <f t="shared" si="1"/>
        <v/>
      </c>
      <c r="H804" s="36" t="n"/>
      <c r="I804" s="23" t="n"/>
      <c r="J804" s="36" t="n"/>
      <c r="K804" s="36" t="n"/>
      <c r="L804" s="44" t="str">
        <f t="shared" si="2"/>
        <v/>
      </c>
      <c r="M804" s="35" t="str">
        <f t="shared" si="3"/>
        <v/>
      </c>
      <c r="N804" s="35" t="str">
        <f t="shared" si="4"/>
        <v/>
      </c>
      <c r="O804" s="35" t="str">
        <f t="shared" si="5"/>
        <v/>
      </c>
      <c r="P804" s="35" t="str">
        <f t="shared" si="6"/>
        <v/>
      </c>
      <c r="Q804" s="35" t="str">
        <f t="shared" si="7"/>
        <v/>
      </c>
      <c r="R804" s="35" t="str">
        <f t="shared" si="8"/>
        <v/>
      </c>
      <c r="S804" s="35" t="str">
        <f t="shared" si="9"/>
        <v/>
      </c>
      <c r="T804" s="35" t="str">
        <f t="shared" si="10"/>
        <v/>
      </c>
      <c r="U804" s="35" t="str">
        <f t="shared" si="11"/>
        <v/>
      </c>
      <c r="V804" s="35" t="str">
        <f t="shared" si="12"/>
        <v/>
      </c>
      <c r="W804" s="77" t="str">
        <f t="shared" si="13"/>
        <v/>
      </c>
      <c r="X804" s="35" t="str">
        <f t="shared" si="14"/>
        <v/>
      </c>
      <c r="Y804" s="35" t="str">
        <f t="shared" si="15"/>
        <v/>
      </c>
      <c r="Z804" s="35" t="str">
        <f t="shared" si="16"/>
        <v/>
      </c>
      <c r="AA804" s="35" t="str">
        <f t="shared" si="17"/>
        <v/>
      </c>
      <c r="AB804" s="77">
        <f t="shared" si="29"/>
        <v>6336</v>
      </c>
      <c r="AC804" s="77">
        <f t="shared" si="30"/>
        <v>0</v>
      </c>
      <c r="AD804" s="77">
        <f t="shared" si="31"/>
        <v>0</v>
      </c>
      <c r="AE804" s="78" t="str">
        <f t="shared" si="18"/>
        <v/>
      </c>
      <c r="AF804" s="35" t="str">
        <f t="shared" si="19"/>
        <v/>
      </c>
      <c r="AG804" s="77" t="str">
        <f t="shared" si="20"/>
        <v/>
      </c>
      <c r="AH804" s="77" t="str">
        <f t="shared" si="21"/>
        <v/>
      </c>
      <c r="AI804" s="35">
        <f t="shared" si="22"/>
        <v>0</v>
      </c>
      <c r="AJ804" s="35">
        <f t="shared" si="23"/>
        <v>0</v>
      </c>
      <c r="AK804" s="35">
        <f t="shared" si="24"/>
        <v>0</v>
      </c>
      <c r="AL804" s="35">
        <f t="shared" si="25"/>
        <v>0</v>
      </c>
      <c r="AM804" s="35" t="n"/>
      <c r="AN804" s="44" t="str">
        <f t="shared" si="26"/>
        <v/>
      </c>
      <c r="AO804" s="44" t="str">
        <f t="shared" si="27"/>
        <v/>
      </c>
      <c r="AP804" s="35" t="str">
        <f>IF('DQE marché-cadre'!$D807="","",'DQE marché-cadre'!$D807)</f>
        <v/>
      </c>
      <c r="AQ804" s="35" t="str">
        <f>IF('DQE marché-cadre'!$E807="","",'DQE marché-cadre'!$E807)</f>
        <v/>
      </c>
      <c r="AR804" s="77" t="str">
        <f>DQE!$F807</f>
        <v/>
      </c>
      <c r="AS804" s="77" t="str">
        <f>BPDE!$G807</f>
        <v/>
      </c>
      <c r="AT804" s="35" t="str">
        <f t="shared" si="28"/>
        <v/>
      </c>
    </row>
    <row r="805">
      <c r="A805" s="35" t="str">
        <f>IF(BPU!$A808="","",BPU!$A808)</f>
        <v/>
      </c>
      <c r="B805" s="44" t="str">
        <f>IF(BPU!$B808="","",BPU!$B808)</f>
        <v/>
      </c>
      <c r="C805" s="35" t="str">
        <f>IF(BPU!$C808="","",BPU!$C808)</f>
        <v/>
      </c>
      <c r="D805" s="44" t="str">
        <f>IF(DQE!$D808="","",DQE!$D808)</f>
        <v/>
      </c>
      <c r="E805" s="37" t="str">
        <f>IF(BPU!$D808="","",BPU!$D808)</f>
        <v/>
      </c>
      <c r="F805" s="35" t="str">
        <f t="shared" si="0"/>
        <v/>
      </c>
      <c r="G805" s="44" t="str">
        <f t="shared" si="1"/>
        <v/>
      </c>
      <c r="H805" s="36" t="n"/>
      <c r="I805" s="23" t="n"/>
      <c r="J805" s="36" t="n"/>
      <c r="K805" s="36" t="n"/>
      <c r="L805" s="44" t="str">
        <f t="shared" si="2"/>
        <v/>
      </c>
      <c r="M805" s="35" t="str">
        <f t="shared" si="3"/>
        <v/>
      </c>
      <c r="N805" s="35" t="str">
        <f t="shared" si="4"/>
        <v/>
      </c>
      <c r="O805" s="35" t="str">
        <f t="shared" si="5"/>
        <v/>
      </c>
      <c r="P805" s="35" t="str">
        <f t="shared" si="6"/>
        <v/>
      </c>
      <c r="Q805" s="35" t="str">
        <f t="shared" si="7"/>
        <v/>
      </c>
      <c r="R805" s="35" t="str">
        <f t="shared" si="8"/>
        <v/>
      </c>
      <c r="S805" s="35" t="str">
        <f t="shared" si="9"/>
        <v/>
      </c>
      <c r="T805" s="35" t="str">
        <f t="shared" si="10"/>
        <v/>
      </c>
      <c r="U805" s="35" t="str">
        <f t="shared" si="11"/>
        <v/>
      </c>
      <c r="V805" s="35" t="str">
        <f t="shared" si="12"/>
        <v/>
      </c>
      <c r="W805" s="77" t="str">
        <f t="shared" si="13"/>
        <v/>
      </c>
      <c r="X805" s="35" t="str">
        <f t="shared" si="14"/>
        <v/>
      </c>
      <c r="Y805" s="35" t="str">
        <f t="shared" si="15"/>
        <v/>
      </c>
      <c r="Z805" s="35" t="str">
        <f t="shared" si="16"/>
        <v/>
      </c>
      <c r="AA805" s="35" t="str">
        <f t="shared" si="17"/>
        <v/>
      </c>
      <c r="AB805" s="77">
        <f t="shared" si="29"/>
        <v>6336</v>
      </c>
      <c r="AC805" s="77">
        <f t="shared" si="30"/>
        <v>0</v>
      </c>
      <c r="AD805" s="77">
        <f t="shared" si="31"/>
        <v>0</v>
      </c>
      <c r="AE805" s="78" t="str">
        <f t="shared" si="18"/>
        <v/>
      </c>
      <c r="AF805" s="35" t="str">
        <f t="shared" si="19"/>
        <v/>
      </c>
      <c r="AG805" s="77" t="str">
        <f t="shared" si="20"/>
        <v/>
      </c>
      <c r="AH805" s="77" t="str">
        <f t="shared" si="21"/>
        <v/>
      </c>
      <c r="AI805" s="35">
        <f t="shared" si="22"/>
        <v>0</v>
      </c>
      <c r="AJ805" s="35">
        <f t="shared" si="23"/>
        <v>0</v>
      </c>
      <c r="AK805" s="35">
        <f t="shared" si="24"/>
        <v>0</v>
      </c>
      <c r="AL805" s="35">
        <f t="shared" si="25"/>
        <v>0</v>
      </c>
      <c r="AM805" s="35" t="n"/>
      <c r="AN805" s="44" t="str">
        <f t="shared" si="26"/>
        <v/>
      </c>
      <c r="AO805" s="44" t="str">
        <f t="shared" si="27"/>
        <v/>
      </c>
      <c r="AP805" s="35" t="str">
        <f>IF('DQE marché-cadre'!$D808="","",'DQE marché-cadre'!$D808)</f>
        <v/>
      </c>
      <c r="AQ805" s="35" t="str">
        <f>IF('DQE marché-cadre'!$E808="","",'DQE marché-cadre'!$E808)</f>
        <v/>
      </c>
      <c r="AR805" s="77" t="str">
        <f>DQE!$F808</f>
        <v/>
      </c>
      <c r="AS805" s="77" t="str">
        <f>BPDE!$G808</f>
        <v/>
      </c>
      <c r="AT805" s="35" t="str">
        <f t="shared" si="28"/>
        <v/>
      </c>
    </row>
    <row r="806">
      <c r="A806" s="35" t="str">
        <f>IF(BPU!$A809="","",BPU!$A809)</f>
        <v/>
      </c>
      <c r="B806" s="44" t="str">
        <f>IF(BPU!$B809="","",BPU!$B809)</f>
        <v/>
      </c>
      <c r="C806" s="35" t="str">
        <f>IF(BPU!$C809="","",BPU!$C809)</f>
        <v/>
      </c>
      <c r="D806" s="44" t="str">
        <f>IF(DQE!$D809="","",DQE!$D809)</f>
        <v/>
      </c>
      <c r="E806" s="37" t="str">
        <f>IF(BPU!$D809="","",BPU!$D809)</f>
        <v/>
      </c>
      <c r="F806" s="35" t="str">
        <f t="shared" si="0"/>
        <v/>
      </c>
      <c r="G806" s="44" t="str">
        <f t="shared" si="1"/>
        <v/>
      </c>
      <c r="H806" s="36" t="n"/>
      <c r="I806" s="23" t="n"/>
      <c r="J806" s="36" t="n"/>
      <c r="K806" s="36" t="n"/>
      <c r="L806" s="44" t="str">
        <f t="shared" si="2"/>
        <v/>
      </c>
      <c r="M806" s="35" t="str">
        <f t="shared" si="3"/>
        <v/>
      </c>
      <c r="N806" s="35" t="str">
        <f t="shared" si="4"/>
        <v/>
      </c>
      <c r="O806" s="35" t="str">
        <f t="shared" si="5"/>
        <v/>
      </c>
      <c r="P806" s="35" t="str">
        <f t="shared" si="6"/>
        <v/>
      </c>
      <c r="Q806" s="35" t="str">
        <f t="shared" si="7"/>
        <v/>
      </c>
      <c r="R806" s="35" t="str">
        <f t="shared" si="8"/>
        <v/>
      </c>
      <c r="S806" s="35" t="str">
        <f t="shared" si="9"/>
        <v/>
      </c>
      <c r="T806" s="35" t="str">
        <f t="shared" si="10"/>
        <v/>
      </c>
      <c r="U806" s="35" t="str">
        <f t="shared" si="11"/>
        <v/>
      </c>
      <c r="V806" s="35" t="str">
        <f t="shared" si="12"/>
        <v/>
      </c>
      <c r="W806" s="77" t="str">
        <f t="shared" si="13"/>
        <v/>
      </c>
      <c r="X806" s="35" t="str">
        <f t="shared" si="14"/>
        <v/>
      </c>
      <c r="Y806" s="35" t="str">
        <f t="shared" si="15"/>
        <v/>
      </c>
      <c r="Z806" s="35" t="str">
        <f t="shared" si="16"/>
        <v/>
      </c>
      <c r="AA806" s="35" t="str">
        <f t="shared" si="17"/>
        <v/>
      </c>
      <c r="AB806" s="77">
        <f t="shared" si="29"/>
        <v>6336</v>
      </c>
      <c r="AC806" s="77">
        <f t="shared" si="30"/>
        <v>0</v>
      </c>
      <c r="AD806" s="77">
        <f t="shared" si="31"/>
        <v>0</v>
      </c>
      <c r="AE806" s="78" t="str">
        <f t="shared" si="18"/>
        <v/>
      </c>
      <c r="AF806" s="35" t="str">
        <f t="shared" si="19"/>
        <v/>
      </c>
      <c r="AG806" s="77" t="str">
        <f t="shared" si="20"/>
        <v/>
      </c>
      <c r="AH806" s="77" t="str">
        <f t="shared" si="21"/>
        <v/>
      </c>
      <c r="AI806" s="35">
        <f t="shared" si="22"/>
        <v>0</v>
      </c>
      <c r="AJ806" s="35">
        <f t="shared" si="23"/>
        <v>0</v>
      </c>
      <c r="AK806" s="35">
        <f t="shared" si="24"/>
        <v>0</v>
      </c>
      <c r="AL806" s="35">
        <f t="shared" si="25"/>
        <v>0</v>
      </c>
      <c r="AM806" s="35" t="n"/>
      <c r="AN806" s="44" t="str">
        <f t="shared" si="26"/>
        <v/>
      </c>
      <c r="AO806" s="44" t="str">
        <f t="shared" si="27"/>
        <v/>
      </c>
      <c r="AP806" s="35" t="str">
        <f>IF('DQE marché-cadre'!$D809="","",'DQE marché-cadre'!$D809)</f>
        <v/>
      </c>
      <c r="AQ806" s="35" t="str">
        <f>IF('DQE marché-cadre'!$E809="","",'DQE marché-cadre'!$E809)</f>
        <v/>
      </c>
      <c r="AR806" s="77" t="str">
        <f>DQE!$F809</f>
        <v/>
      </c>
      <c r="AS806" s="77" t="str">
        <f>BPDE!$G809</f>
        <v/>
      </c>
      <c r="AT806" s="35" t="str">
        <f t="shared" si="28"/>
        <v/>
      </c>
    </row>
    <row r="807">
      <c r="A807" s="35" t="str">
        <f>IF(BPU!$A810="","",BPU!$A810)</f>
        <v/>
      </c>
      <c r="B807" s="44" t="str">
        <f>IF(BPU!$B810="","",BPU!$B810)</f>
        <v/>
      </c>
      <c r="C807" s="35" t="str">
        <f>IF(BPU!$C810="","",BPU!$C810)</f>
        <v/>
      </c>
      <c r="D807" s="44" t="str">
        <f>IF(DQE!$D810="","",DQE!$D810)</f>
        <v/>
      </c>
      <c r="E807" s="37" t="str">
        <f>IF(BPU!$D810="","",BPU!$D810)</f>
        <v/>
      </c>
      <c r="F807" s="35" t="str">
        <f t="shared" si="0"/>
        <v/>
      </c>
      <c r="G807" s="44" t="str">
        <f t="shared" si="1"/>
        <v/>
      </c>
      <c r="H807" s="36" t="n"/>
      <c r="I807" s="23" t="n"/>
      <c r="J807" s="36" t="n"/>
      <c r="K807" s="36" t="n"/>
      <c r="L807" s="44" t="str">
        <f t="shared" si="2"/>
        <v/>
      </c>
      <c r="M807" s="35" t="str">
        <f t="shared" si="3"/>
        <v/>
      </c>
      <c r="N807" s="35" t="str">
        <f t="shared" si="4"/>
        <v/>
      </c>
      <c r="O807" s="35" t="str">
        <f t="shared" si="5"/>
        <v/>
      </c>
      <c r="P807" s="35" t="str">
        <f t="shared" si="6"/>
        <v/>
      </c>
      <c r="Q807" s="35" t="str">
        <f t="shared" si="7"/>
        <v/>
      </c>
      <c r="R807" s="35" t="str">
        <f t="shared" si="8"/>
        <v/>
      </c>
      <c r="S807" s="35" t="str">
        <f t="shared" si="9"/>
        <v/>
      </c>
      <c r="T807" s="35" t="str">
        <f t="shared" si="10"/>
        <v/>
      </c>
      <c r="U807" s="35" t="str">
        <f t="shared" si="11"/>
        <v/>
      </c>
      <c r="V807" s="35" t="str">
        <f t="shared" si="12"/>
        <v/>
      </c>
      <c r="W807" s="77" t="str">
        <f t="shared" si="13"/>
        <v/>
      </c>
      <c r="X807" s="35" t="str">
        <f t="shared" si="14"/>
        <v/>
      </c>
      <c r="Y807" s="35" t="str">
        <f t="shared" si="15"/>
        <v/>
      </c>
      <c r="Z807" s="35" t="str">
        <f t="shared" si="16"/>
        <v/>
      </c>
      <c r="AA807" s="35" t="str">
        <f t="shared" si="17"/>
        <v/>
      </c>
      <c r="AB807" s="77">
        <f t="shared" si="29"/>
        <v>6336</v>
      </c>
      <c r="AC807" s="77">
        <f t="shared" si="30"/>
        <v>0</v>
      </c>
      <c r="AD807" s="77">
        <f t="shared" si="31"/>
        <v>0</v>
      </c>
      <c r="AE807" s="78" t="str">
        <f t="shared" si="18"/>
        <v/>
      </c>
      <c r="AF807" s="35" t="str">
        <f t="shared" si="19"/>
        <v/>
      </c>
      <c r="AG807" s="77" t="str">
        <f t="shared" si="20"/>
        <v/>
      </c>
      <c r="AH807" s="77" t="str">
        <f t="shared" si="21"/>
        <v/>
      </c>
      <c r="AI807" s="35">
        <f t="shared" si="22"/>
        <v>0</v>
      </c>
      <c r="AJ807" s="35">
        <f t="shared" si="23"/>
        <v>0</v>
      </c>
      <c r="AK807" s="35">
        <f t="shared" si="24"/>
        <v>0</v>
      </c>
      <c r="AL807" s="35">
        <f t="shared" si="25"/>
        <v>0</v>
      </c>
      <c r="AM807" s="35" t="n"/>
      <c r="AN807" s="44" t="str">
        <f t="shared" si="26"/>
        <v/>
      </c>
      <c r="AO807" s="44" t="str">
        <f t="shared" si="27"/>
        <v/>
      </c>
      <c r="AP807" s="35" t="str">
        <f>IF('DQE marché-cadre'!$D810="","",'DQE marché-cadre'!$D810)</f>
        <v/>
      </c>
      <c r="AQ807" s="35" t="str">
        <f>IF('DQE marché-cadre'!$E810="","",'DQE marché-cadre'!$E810)</f>
        <v/>
      </c>
      <c r="AR807" s="77" t="str">
        <f>DQE!$F810</f>
        <v/>
      </c>
      <c r="AS807" s="77" t="str">
        <f>BPDE!$G810</f>
        <v/>
      </c>
      <c r="AT807" s="35" t="str">
        <f t="shared" si="28"/>
        <v/>
      </c>
    </row>
    <row r="808">
      <c r="A808" s="35" t="str">
        <f>IF(BPU!$A811="","",BPU!$A811)</f>
        <v/>
      </c>
      <c r="B808" s="44" t="str">
        <f>IF(BPU!$B811="","",BPU!$B811)</f>
        <v/>
      </c>
      <c r="C808" s="35" t="str">
        <f>IF(BPU!$C811="","",BPU!$C811)</f>
        <v/>
      </c>
      <c r="D808" s="44" t="str">
        <f>IF(DQE!$D811="","",DQE!$D811)</f>
        <v/>
      </c>
      <c r="E808" s="37" t="str">
        <f>IF(BPU!$D811="","",BPU!$D811)</f>
        <v/>
      </c>
      <c r="F808" s="35" t="str">
        <f t="shared" si="0"/>
        <v/>
      </c>
      <c r="G808" s="44" t="str">
        <f t="shared" si="1"/>
        <v/>
      </c>
      <c r="H808" s="36" t="n"/>
      <c r="I808" s="23" t="n"/>
      <c r="J808" s="36" t="n"/>
      <c r="K808" s="36" t="n"/>
      <c r="L808" s="44" t="str">
        <f t="shared" si="2"/>
        <v/>
      </c>
      <c r="M808" s="35" t="str">
        <f t="shared" si="3"/>
        <v/>
      </c>
      <c r="N808" s="35" t="str">
        <f t="shared" si="4"/>
        <v/>
      </c>
      <c r="O808" s="35" t="str">
        <f t="shared" si="5"/>
        <v/>
      </c>
      <c r="P808" s="35" t="str">
        <f t="shared" si="6"/>
        <v/>
      </c>
      <c r="Q808" s="35" t="str">
        <f t="shared" si="7"/>
        <v/>
      </c>
      <c r="R808" s="35" t="str">
        <f t="shared" si="8"/>
        <v/>
      </c>
      <c r="S808" s="35" t="str">
        <f t="shared" si="9"/>
        <v/>
      </c>
      <c r="T808" s="35" t="str">
        <f t="shared" si="10"/>
        <v/>
      </c>
      <c r="U808" s="35" t="str">
        <f t="shared" si="11"/>
        <v/>
      </c>
      <c r="V808" s="35" t="str">
        <f t="shared" si="12"/>
        <v/>
      </c>
      <c r="W808" s="77" t="str">
        <f t="shared" si="13"/>
        <v/>
      </c>
      <c r="X808" s="35" t="str">
        <f t="shared" si="14"/>
        <v/>
      </c>
      <c r="Y808" s="35" t="str">
        <f t="shared" si="15"/>
        <v/>
      </c>
      <c r="Z808" s="35" t="str">
        <f t="shared" si="16"/>
        <v/>
      </c>
      <c r="AA808" s="35" t="str">
        <f t="shared" si="17"/>
        <v/>
      </c>
      <c r="AB808" s="77">
        <f t="shared" si="29"/>
        <v>6336</v>
      </c>
      <c r="AC808" s="77">
        <f t="shared" si="30"/>
        <v>0</v>
      </c>
      <c r="AD808" s="77">
        <f t="shared" si="31"/>
        <v>0</v>
      </c>
      <c r="AE808" s="78" t="str">
        <f t="shared" si="18"/>
        <v/>
      </c>
      <c r="AF808" s="35" t="str">
        <f t="shared" si="19"/>
        <v/>
      </c>
      <c r="AG808" s="77" t="str">
        <f t="shared" si="20"/>
        <v/>
      </c>
      <c r="AH808" s="77" t="str">
        <f t="shared" si="21"/>
        <v/>
      </c>
      <c r="AI808" s="35">
        <f t="shared" si="22"/>
        <v>0</v>
      </c>
      <c r="AJ808" s="35">
        <f t="shared" si="23"/>
        <v>0</v>
      </c>
      <c r="AK808" s="35">
        <f t="shared" si="24"/>
        <v>0</v>
      </c>
      <c r="AL808" s="35">
        <f t="shared" si="25"/>
        <v>0</v>
      </c>
      <c r="AM808" s="35" t="n"/>
      <c r="AN808" s="44" t="str">
        <f t="shared" si="26"/>
        <v/>
      </c>
      <c r="AO808" s="44" t="str">
        <f t="shared" si="27"/>
        <v/>
      </c>
      <c r="AP808" s="35" t="str">
        <f>IF('DQE marché-cadre'!$D811="","",'DQE marché-cadre'!$D811)</f>
        <v/>
      </c>
      <c r="AQ808" s="35" t="str">
        <f>IF('DQE marché-cadre'!$E811="","",'DQE marché-cadre'!$E811)</f>
        <v/>
      </c>
      <c r="AR808" s="77" t="str">
        <f>DQE!$F811</f>
        <v/>
      </c>
      <c r="AS808" s="77" t="str">
        <f>BPDE!$G811</f>
        <v/>
      </c>
      <c r="AT808" s="35" t="str">
        <f t="shared" si="28"/>
        <v/>
      </c>
    </row>
    <row r="809">
      <c r="A809" s="35" t="str">
        <f>IF(BPU!$A812="","",BPU!$A812)</f>
        <v/>
      </c>
      <c r="B809" s="44" t="str">
        <f>IF(BPU!$B812="","",BPU!$B812)</f>
        <v/>
      </c>
      <c r="C809" s="35" t="str">
        <f>IF(BPU!$C812="","",BPU!$C812)</f>
        <v/>
      </c>
      <c r="D809" s="44" t="str">
        <f>IF(DQE!$D812="","",DQE!$D812)</f>
        <v/>
      </c>
      <c r="E809" s="37" t="str">
        <f>IF(BPU!$D812="","",BPU!$D812)</f>
        <v/>
      </c>
      <c r="F809" s="35" t="str">
        <f t="shared" si="0"/>
        <v/>
      </c>
      <c r="G809" s="44" t="str">
        <f t="shared" si="1"/>
        <v/>
      </c>
      <c r="H809" s="36" t="n"/>
      <c r="I809" s="23" t="n"/>
      <c r="J809" s="36" t="n"/>
      <c r="K809" s="36" t="n"/>
      <c r="L809" s="44" t="str">
        <f t="shared" si="2"/>
        <v/>
      </c>
      <c r="M809" s="35" t="str">
        <f t="shared" si="3"/>
        <v/>
      </c>
      <c r="N809" s="35" t="str">
        <f t="shared" si="4"/>
        <v/>
      </c>
      <c r="O809" s="35" t="str">
        <f t="shared" si="5"/>
        <v/>
      </c>
      <c r="P809" s="35" t="str">
        <f t="shared" si="6"/>
        <v/>
      </c>
      <c r="Q809" s="35" t="str">
        <f t="shared" si="7"/>
        <v/>
      </c>
      <c r="R809" s="35" t="str">
        <f t="shared" si="8"/>
        <v/>
      </c>
      <c r="S809" s="35" t="str">
        <f t="shared" si="9"/>
        <v/>
      </c>
      <c r="T809" s="35" t="str">
        <f t="shared" si="10"/>
        <v/>
      </c>
      <c r="U809" s="35" t="str">
        <f t="shared" si="11"/>
        <v/>
      </c>
      <c r="V809" s="35" t="str">
        <f t="shared" si="12"/>
        <v/>
      </c>
      <c r="W809" s="77" t="str">
        <f t="shared" si="13"/>
        <v/>
      </c>
      <c r="X809" s="35" t="str">
        <f t="shared" si="14"/>
        <v/>
      </c>
      <c r="Y809" s="35" t="str">
        <f t="shared" si="15"/>
        <v/>
      </c>
      <c r="Z809" s="35" t="str">
        <f t="shared" si="16"/>
        <v/>
      </c>
      <c r="AA809" s="35" t="str">
        <f t="shared" si="17"/>
        <v/>
      </c>
      <c r="AB809" s="77">
        <f t="shared" si="29"/>
        <v>6336</v>
      </c>
      <c r="AC809" s="77">
        <f t="shared" si="30"/>
        <v>0</v>
      </c>
      <c r="AD809" s="77">
        <f t="shared" si="31"/>
        <v>0</v>
      </c>
      <c r="AE809" s="78" t="str">
        <f t="shared" si="18"/>
        <v/>
      </c>
      <c r="AF809" s="35" t="str">
        <f t="shared" si="19"/>
        <v/>
      </c>
      <c r="AG809" s="77" t="str">
        <f t="shared" si="20"/>
        <v/>
      </c>
      <c r="AH809" s="77" t="str">
        <f t="shared" si="21"/>
        <v/>
      </c>
      <c r="AI809" s="35">
        <f t="shared" si="22"/>
        <v>0</v>
      </c>
      <c r="AJ809" s="35">
        <f t="shared" si="23"/>
        <v>0</v>
      </c>
      <c r="AK809" s="35">
        <f t="shared" si="24"/>
        <v>0</v>
      </c>
      <c r="AL809" s="35">
        <f t="shared" si="25"/>
        <v>0</v>
      </c>
      <c r="AM809" s="35" t="n"/>
      <c r="AN809" s="44" t="str">
        <f t="shared" si="26"/>
        <v/>
      </c>
      <c r="AO809" s="44" t="str">
        <f t="shared" si="27"/>
        <v/>
      </c>
      <c r="AP809" s="35" t="str">
        <f>IF('DQE marché-cadre'!$D812="","",'DQE marché-cadre'!$D812)</f>
        <v/>
      </c>
      <c r="AQ809" s="35" t="str">
        <f>IF('DQE marché-cadre'!$E812="","",'DQE marché-cadre'!$E812)</f>
        <v/>
      </c>
      <c r="AR809" s="77" t="str">
        <f>DQE!$F812</f>
        <v/>
      </c>
      <c r="AS809" s="77" t="str">
        <f>BPDE!$G812</f>
        <v/>
      </c>
      <c r="AT809" s="35" t="str">
        <f t="shared" si="28"/>
        <v/>
      </c>
    </row>
    <row r="810">
      <c r="A810" s="35" t="str">
        <f>IF(BPU!$A813="","",BPU!$A813)</f>
        <v/>
      </c>
      <c r="B810" s="44" t="str">
        <f>IF(BPU!$B813="","",BPU!$B813)</f>
        <v/>
      </c>
      <c r="C810" s="35" t="str">
        <f>IF(BPU!$C813="","",BPU!$C813)</f>
        <v/>
      </c>
      <c r="D810" s="44" t="str">
        <f>IF(DQE!$D813="","",DQE!$D813)</f>
        <v/>
      </c>
      <c r="E810" s="37" t="str">
        <f>IF(BPU!$D813="","",BPU!$D813)</f>
        <v/>
      </c>
      <c r="F810" s="35" t="str">
        <f t="shared" si="0"/>
        <v/>
      </c>
      <c r="G810" s="44" t="str">
        <f t="shared" si="1"/>
        <v/>
      </c>
      <c r="H810" s="36" t="n"/>
      <c r="I810" s="23" t="n"/>
      <c r="J810" s="36" t="n"/>
      <c r="K810" s="36" t="n"/>
      <c r="L810" s="44" t="str">
        <f t="shared" si="2"/>
        <v/>
      </c>
      <c r="M810" s="35" t="str">
        <f t="shared" si="3"/>
        <v/>
      </c>
      <c r="N810" s="35" t="str">
        <f t="shared" si="4"/>
        <v/>
      </c>
      <c r="O810" s="35" t="str">
        <f t="shared" si="5"/>
        <v/>
      </c>
      <c r="P810" s="35" t="str">
        <f t="shared" si="6"/>
        <v/>
      </c>
      <c r="Q810" s="35" t="str">
        <f t="shared" si="7"/>
        <v/>
      </c>
      <c r="R810" s="35" t="str">
        <f t="shared" si="8"/>
        <v/>
      </c>
      <c r="S810" s="35" t="str">
        <f t="shared" si="9"/>
        <v/>
      </c>
      <c r="T810" s="35" t="str">
        <f t="shared" si="10"/>
        <v/>
      </c>
      <c r="U810" s="35" t="str">
        <f t="shared" si="11"/>
        <v/>
      </c>
      <c r="V810" s="35" t="str">
        <f t="shared" si="12"/>
        <v/>
      </c>
      <c r="W810" s="77" t="str">
        <f t="shared" si="13"/>
        <v/>
      </c>
      <c r="X810" s="35" t="str">
        <f t="shared" si="14"/>
        <v/>
      </c>
      <c r="Y810" s="35" t="str">
        <f t="shared" si="15"/>
        <v/>
      </c>
      <c r="Z810" s="35" t="str">
        <f t="shared" si="16"/>
        <v/>
      </c>
      <c r="AA810" s="35" t="str">
        <f t="shared" si="17"/>
        <v/>
      </c>
      <c r="AB810" s="77">
        <f t="shared" si="29"/>
        <v>6336</v>
      </c>
      <c r="AC810" s="77">
        <f t="shared" si="30"/>
        <v>0</v>
      </c>
      <c r="AD810" s="77">
        <f t="shared" si="31"/>
        <v>0</v>
      </c>
      <c r="AE810" s="78" t="str">
        <f t="shared" si="18"/>
        <v/>
      </c>
      <c r="AF810" s="35" t="str">
        <f t="shared" si="19"/>
        <v/>
      </c>
      <c r="AG810" s="77" t="str">
        <f t="shared" si="20"/>
        <v/>
      </c>
      <c r="AH810" s="77" t="str">
        <f t="shared" si="21"/>
        <v/>
      </c>
      <c r="AI810" s="35">
        <f t="shared" si="22"/>
        <v>0</v>
      </c>
      <c r="AJ810" s="35">
        <f t="shared" si="23"/>
        <v>0</v>
      </c>
      <c r="AK810" s="35">
        <f t="shared" si="24"/>
        <v>0</v>
      </c>
      <c r="AL810" s="35">
        <f t="shared" si="25"/>
        <v>0</v>
      </c>
      <c r="AM810" s="35" t="n"/>
      <c r="AN810" s="44" t="str">
        <f t="shared" si="26"/>
        <v/>
      </c>
      <c r="AO810" s="44" t="str">
        <f t="shared" si="27"/>
        <v/>
      </c>
      <c r="AP810" s="35" t="str">
        <f>IF('DQE marché-cadre'!$D813="","",'DQE marché-cadre'!$D813)</f>
        <v/>
      </c>
      <c r="AQ810" s="35" t="str">
        <f>IF('DQE marché-cadre'!$E813="","",'DQE marché-cadre'!$E813)</f>
        <v/>
      </c>
      <c r="AR810" s="77" t="str">
        <f>DQE!$F813</f>
        <v/>
      </c>
      <c r="AS810" s="77" t="str">
        <f>BPDE!$G813</f>
        <v/>
      </c>
      <c r="AT810" s="35" t="str">
        <f t="shared" si="28"/>
        <v/>
      </c>
    </row>
    <row r="811">
      <c r="A811" s="35" t="str">
        <f>IF(BPU!$A814="","",BPU!$A814)</f>
        <v/>
      </c>
      <c r="B811" s="44" t="str">
        <f>IF(BPU!$B814="","",BPU!$B814)</f>
        <v/>
      </c>
      <c r="C811" s="35" t="str">
        <f>IF(BPU!$C814="","",BPU!$C814)</f>
        <v/>
      </c>
      <c r="D811" s="44" t="str">
        <f>IF(DQE!$D814="","",DQE!$D814)</f>
        <v/>
      </c>
      <c r="E811" s="37" t="str">
        <f>IF(BPU!$D814="","",BPU!$D814)</f>
        <v/>
      </c>
      <c r="F811" s="35" t="str">
        <f t="shared" si="0"/>
        <v/>
      </c>
      <c r="G811" s="44" t="str">
        <f t="shared" si="1"/>
        <v/>
      </c>
      <c r="H811" s="36" t="n"/>
      <c r="I811" s="23" t="n"/>
      <c r="J811" s="36" t="n"/>
      <c r="K811" s="36" t="n"/>
      <c r="L811" s="44" t="str">
        <f t="shared" si="2"/>
        <v/>
      </c>
      <c r="M811" s="35" t="str">
        <f t="shared" si="3"/>
        <v/>
      </c>
      <c r="N811" s="35" t="str">
        <f t="shared" si="4"/>
        <v/>
      </c>
      <c r="O811" s="35" t="str">
        <f t="shared" si="5"/>
        <v/>
      </c>
      <c r="P811" s="35" t="str">
        <f t="shared" si="6"/>
        <v/>
      </c>
      <c r="Q811" s="35" t="str">
        <f t="shared" si="7"/>
        <v/>
      </c>
      <c r="R811" s="35" t="str">
        <f t="shared" si="8"/>
        <v/>
      </c>
      <c r="S811" s="35" t="str">
        <f t="shared" si="9"/>
        <v/>
      </c>
      <c r="T811" s="35" t="str">
        <f t="shared" si="10"/>
        <v/>
      </c>
      <c r="U811" s="35" t="str">
        <f t="shared" si="11"/>
        <v/>
      </c>
      <c r="V811" s="35" t="str">
        <f t="shared" si="12"/>
        <v/>
      </c>
      <c r="W811" s="77" t="str">
        <f t="shared" si="13"/>
        <v/>
      </c>
      <c r="X811" s="35" t="str">
        <f t="shared" si="14"/>
        <v/>
      </c>
      <c r="Y811" s="35" t="str">
        <f t="shared" si="15"/>
        <v/>
      </c>
      <c r="Z811" s="35" t="str">
        <f t="shared" si="16"/>
        <v/>
      </c>
      <c r="AA811" s="35" t="str">
        <f t="shared" si="17"/>
        <v/>
      </c>
      <c r="AB811" s="77">
        <f t="shared" si="29"/>
        <v>6336</v>
      </c>
      <c r="AC811" s="77">
        <f t="shared" si="30"/>
        <v>0</v>
      </c>
      <c r="AD811" s="77">
        <f t="shared" si="31"/>
        <v>0</v>
      </c>
      <c r="AE811" s="78" t="str">
        <f t="shared" si="18"/>
        <v/>
      </c>
      <c r="AF811" s="35" t="str">
        <f t="shared" si="19"/>
        <v/>
      </c>
      <c r="AG811" s="77" t="str">
        <f t="shared" si="20"/>
        <v/>
      </c>
      <c r="AH811" s="77" t="str">
        <f t="shared" si="21"/>
        <v/>
      </c>
      <c r="AI811" s="35">
        <f t="shared" si="22"/>
        <v>0</v>
      </c>
      <c r="AJ811" s="35">
        <f t="shared" si="23"/>
        <v>0</v>
      </c>
      <c r="AK811" s="35">
        <f t="shared" si="24"/>
        <v>0</v>
      </c>
      <c r="AL811" s="35">
        <f t="shared" si="25"/>
        <v>0</v>
      </c>
      <c r="AM811" s="35" t="n"/>
      <c r="AN811" s="44" t="str">
        <f t="shared" si="26"/>
        <v/>
      </c>
      <c r="AO811" s="44" t="str">
        <f t="shared" si="27"/>
        <v/>
      </c>
      <c r="AP811" s="35" t="str">
        <f>IF('DQE marché-cadre'!$D814="","",'DQE marché-cadre'!$D814)</f>
        <v/>
      </c>
      <c r="AQ811" s="35" t="str">
        <f>IF('DQE marché-cadre'!$E814="","",'DQE marché-cadre'!$E814)</f>
        <v/>
      </c>
      <c r="AR811" s="77" t="str">
        <f>DQE!$F814</f>
        <v/>
      </c>
      <c r="AS811" s="77" t="str">
        <f>BPDE!$G814</f>
        <v/>
      </c>
      <c r="AT811" s="35" t="str">
        <f t="shared" si="28"/>
        <v/>
      </c>
    </row>
    <row r="812">
      <c r="A812" s="35" t="str">
        <f>IF(BPU!$A815="","",BPU!$A815)</f>
        <v/>
      </c>
      <c r="B812" s="44" t="str">
        <f>IF(BPU!$B815="","",BPU!$B815)</f>
        <v/>
      </c>
      <c r="C812" s="35" t="str">
        <f>IF(BPU!$C815="","",BPU!$C815)</f>
        <v/>
      </c>
      <c r="D812" s="44" t="str">
        <f>IF(DQE!$D815="","",DQE!$D815)</f>
        <v/>
      </c>
      <c r="E812" s="37" t="str">
        <f>IF(BPU!$D815="","",BPU!$D815)</f>
        <v/>
      </c>
      <c r="F812" s="35" t="str">
        <f t="shared" si="0"/>
        <v/>
      </c>
      <c r="G812" s="44" t="str">
        <f t="shared" si="1"/>
        <v/>
      </c>
      <c r="H812" s="36" t="n"/>
      <c r="I812" s="23" t="n"/>
      <c r="J812" s="36" t="n"/>
      <c r="K812" s="36" t="n"/>
      <c r="L812" s="44" t="str">
        <f t="shared" si="2"/>
        <v/>
      </c>
      <c r="M812" s="35" t="str">
        <f t="shared" si="3"/>
        <v/>
      </c>
      <c r="N812" s="35" t="str">
        <f t="shared" si="4"/>
        <v/>
      </c>
      <c r="O812" s="35" t="str">
        <f t="shared" si="5"/>
        <v/>
      </c>
      <c r="P812" s="35" t="str">
        <f t="shared" si="6"/>
        <v/>
      </c>
      <c r="Q812" s="35" t="str">
        <f t="shared" si="7"/>
        <v/>
      </c>
      <c r="R812" s="35" t="str">
        <f t="shared" si="8"/>
        <v/>
      </c>
      <c r="S812" s="35" t="str">
        <f t="shared" si="9"/>
        <v/>
      </c>
      <c r="T812" s="35" t="str">
        <f t="shared" si="10"/>
        <v/>
      </c>
      <c r="U812" s="35" t="str">
        <f t="shared" si="11"/>
        <v/>
      </c>
      <c r="V812" s="35" t="str">
        <f t="shared" si="12"/>
        <v/>
      </c>
      <c r="W812" s="77" t="str">
        <f t="shared" si="13"/>
        <v/>
      </c>
      <c r="X812" s="35" t="str">
        <f t="shared" si="14"/>
        <v/>
      </c>
      <c r="Y812" s="35" t="str">
        <f t="shared" si="15"/>
        <v/>
      </c>
      <c r="Z812" s="35" t="str">
        <f t="shared" si="16"/>
        <v/>
      </c>
      <c r="AA812" s="35" t="str">
        <f t="shared" si="17"/>
        <v/>
      </c>
      <c r="AB812" s="77">
        <f t="shared" si="29"/>
        <v>6336</v>
      </c>
      <c r="AC812" s="77">
        <f t="shared" si="30"/>
        <v>0</v>
      </c>
      <c r="AD812" s="77">
        <f t="shared" si="31"/>
        <v>0</v>
      </c>
      <c r="AE812" s="78" t="str">
        <f t="shared" si="18"/>
        <v/>
      </c>
      <c r="AF812" s="35" t="str">
        <f t="shared" si="19"/>
        <v/>
      </c>
      <c r="AG812" s="77" t="str">
        <f t="shared" si="20"/>
        <v/>
      </c>
      <c r="AH812" s="77" t="str">
        <f t="shared" si="21"/>
        <v/>
      </c>
      <c r="AI812" s="35">
        <f t="shared" si="22"/>
        <v>0</v>
      </c>
      <c r="AJ812" s="35">
        <f t="shared" si="23"/>
        <v>0</v>
      </c>
      <c r="AK812" s="35">
        <f t="shared" si="24"/>
        <v>0</v>
      </c>
      <c r="AL812" s="35">
        <f t="shared" si="25"/>
        <v>0</v>
      </c>
      <c r="AM812" s="35" t="n"/>
      <c r="AN812" s="44" t="str">
        <f t="shared" si="26"/>
        <v/>
      </c>
      <c r="AO812" s="44" t="str">
        <f t="shared" si="27"/>
        <v/>
      </c>
      <c r="AP812" s="35" t="str">
        <f>IF('DQE marché-cadre'!$D815="","",'DQE marché-cadre'!$D815)</f>
        <v/>
      </c>
      <c r="AQ812" s="35" t="str">
        <f>IF('DQE marché-cadre'!$E815="","",'DQE marché-cadre'!$E815)</f>
        <v/>
      </c>
      <c r="AR812" s="77" t="str">
        <f>DQE!$F815</f>
        <v/>
      </c>
      <c r="AS812" s="77" t="str">
        <f>BPDE!$G815</f>
        <v/>
      </c>
      <c r="AT812" s="35" t="str">
        <f t="shared" si="28"/>
        <v/>
      </c>
    </row>
    <row r="813">
      <c r="A813" s="35" t="str">
        <f>IF(BPU!$A816="","",BPU!$A816)</f>
        <v/>
      </c>
      <c r="B813" s="44" t="str">
        <f>IF(BPU!$B816="","",BPU!$B816)</f>
        <v/>
      </c>
      <c r="C813" s="35" t="str">
        <f>IF(BPU!$C816="","",BPU!$C816)</f>
        <v/>
      </c>
      <c r="D813" s="44" t="str">
        <f>IF(DQE!$D816="","",DQE!$D816)</f>
        <v/>
      </c>
      <c r="E813" s="37" t="str">
        <f>IF(BPU!$D816="","",BPU!$D816)</f>
        <v/>
      </c>
      <c r="F813" s="35" t="str">
        <f t="shared" si="0"/>
        <v/>
      </c>
      <c r="G813" s="44" t="str">
        <f t="shared" si="1"/>
        <v/>
      </c>
      <c r="H813" s="36" t="n"/>
      <c r="I813" s="23" t="n"/>
      <c r="J813" s="36" t="n"/>
      <c r="K813" s="36" t="n"/>
      <c r="L813" s="44" t="str">
        <f t="shared" si="2"/>
        <v/>
      </c>
      <c r="M813" s="35" t="str">
        <f t="shared" si="3"/>
        <v/>
      </c>
      <c r="N813" s="35" t="str">
        <f t="shared" si="4"/>
        <v/>
      </c>
      <c r="O813" s="35" t="str">
        <f t="shared" si="5"/>
        <v/>
      </c>
      <c r="P813" s="35" t="str">
        <f t="shared" si="6"/>
        <v/>
      </c>
      <c r="Q813" s="35" t="str">
        <f t="shared" si="7"/>
        <v/>
      </c>
      <c r="R813" s="35" t="str">
        <f t="shared" si="8"/>
        <v/>
      </c>
      <c r="S813" s="35" t="str">
        <f t="shared" si="9"/>
        <v/>
      </c>
      <c r="T813" s="35" t="str">
        <f t="shared" si="10"/>
        <v/>
      </c>
      <c r="U813" s="35" t="str">
        <f t="shared" si="11"/>
        <v/>
      </c>
      <c r="V813" s="35" t="str">
        <f t="shared" si="12"/>
        <v/>
      </c>
      <c r="W813" s="77" t="str">
        <f t="shared" si="13"/>
        <v/>
      </c>
      <c r="X813" s="35" t="str">
        <f t="shared" si="14"/>
        <v/>
      </c>
      <c r="Y813" s="35" t="str">
        <f t="shared" si="15"/>
        <v/>
      </c>
      <c r="Z813" s="35" t="str">
        <f t="shared" si="16"/>
        <v/>
      </c>
      <c r="AA813" s="35" t="str">
        <f t="shared" si="17"/>
        <v/>
      </c>
      <c r="AB813" s="77">
        <f t="shared" si="29"/>
        <v>6336</v>
      </c>
      <c r="AC813" s="77">
        <f t="shared" si="30"/>
        <v>0</v>
      </c>
      <c r="AD813" s="77">
        <f t="shared" si="31"/>
        <v>0</v>
      </c>
      <c r="AE813" s="78" t="str">
        <f t="shared" si="18"/>
        <v/>
      </c>
      <c r="AF813" s="35" t="str">
        <f t="shared" si="19"/>
        <v/>
      </c>
      <c r="AG813" s="77" t="str">
        <f t="shared" si="20"/>
        <v/>
      </c>
      <c r="AH813" s="77" t="str">
        <f t="shared" si="21"/>
        <v/>
      </c>
      <c r="AI813" s="35">
        <f t="shared" si="22"/>
        <v>0</v>
      </c>
      <c r="AJ813" s="35">
        <f t="shared" si="23"/>
        <v>0</v>
      </c>
      <c r="AK813" s="35">
        <f t="shared" si="24"/>
        <v>0</v>
      </c>
      <c r="AL813" s="35">
        <f t="shared" si="25"/>
        <v>0</v>
      </c>
      <c r="AM813" s="35" t="n"/>
      <c r="AN813" s="44" t="str">
        <f t="shared" si="26"/>
        <v/>
      </c>
      <c r="AO813" s="44" t="str">
        <f t="shared" si="27"/>
        <v/>
      </c>
      <c r="AP813" s="35" t="str">
        <f>IF('DQE marché-cadre'!$D816="","",'DQE marché-cadre'!$D816)</f>
        <v/>
      </c>
      <c r="AQ813" s="35" t="str">
        <f>IF('DQE marché-cadre'!$E816="","",'DQE marché-cadre'!$E816)</f>
        <v/>
      </c>
      <c r="AR813" s="77" t="str">
        <f>DQE!$F816</f>
        <v/>
      </c>
      <c r="AS813" s="77" t="str">
        <f>BPDE!$G816</f>
        <v/>
      </c>
      <c r="AT813" s="35" t="str">
        <f t="shared" si="28"/>
        <v/>
      </c>
    </row>
    <row r="814">
      <c r="A814" s="35" t="str">
        <f>IF(BPU!$A817="","",BPU!$A817)</f>
        <v/>
      </c>
      <c r="B814" s="44" t="str">
        <f>IF(BPU!$B817="","",BPU!$B817)</f>
        <v/>
      </c>
      <c r="C814" s="35" t="str">
        <f>IF(BPU!$C817="","",BPU!$C817)</f>
        <v/>
      </c>
      <c r="D814" s="44" t="str">
        <f>IF(DQE!$D817="","",DQE!$D817)</f>
        <v/>
      </c>
      <c r="E814" s="37" t="str">
        <f>IF(BPU!$D817="","",BPU!$D817)</f>
        <v/>
      </c>
      <c r="F814" s="35" t="str">
        <f t="shared" si="0"/>
        <v/>
      </c>
      <c r="G814" s="44" t="str">
        <f t="shared" si="1"/>
        <v/>
      </c>
      <c r="H814" s="36" t="n"/>
      <c r="I814" s="23" t="n"/>
      <c r="J814" s="36" t="n"/>
      <c r="K814" s="36" t="n"/>
      <c r="L814" s="44" t="str">
        <f t="shared" si="2"/>
        <v/>
      </c>
      <c r="M814" s="35" t="str">
        <f t="shared" si="3"/>
        <v/>
      </c>
      <c r="N814" s="35" t="str">
        <f t="shared" si="4"/>
        <v/>
      </c>
      <c r="O814" s="35" t="str">
        <f t="shared" si="5"/>
        <v/>
      </c>
      <c r="P814" s="35" t="str">
        <f t="shared" si="6"/>
        <v/>
      </c>
      <c r="Q814" s="35" t="str">
        <f t="shared" si="7"/>
        <v/>
      </c>
      <c r="R814" s="35" t="str">
        <f t="shared" si="8"/>
        <v/>
      </c>
      <c r="S814" s="35" t="str">
        <f t="shared" si="9"/>
        <v/>
      </c>
      <c r="T814" s="35" t="str">
        <f t="shared" si="10"/>
        <v/>
      </c>
      <c r="U814" s="35" t="str">
        <f t="shared" si="11"/>
        <v/>
      </c>
      <c r="V814" s="35" t="str">
        <f t="shared" si="12"/>
        <v/>
      </c>
      <c r="W814" s="77" t="str">
        <f t="shared" si="13"/>
        <v/>
      </c>
      <c r="X814" s="35" t="str">
        <f t="shared" si="14"/>
        <v/>
      </c>
      <c r="Y814" s="35" t="str">
        <f t="shared" si="15"/>
        <v/>
      </c>
      <c r="Z814" s="35" t="str">
        <f t="shared" si="16"/>
        <v/>
      </c>
      <c r="AA814" s="35" t="str">
        <f t="shared" si="17"/>
        <v/>
      </c>
      <c r="AB814" s="77">
        <f t="shared" si="29"/>
        <v>6336</v>
      </c>
      <c r="AC814" s="77">
        <f t="shared" si="30"/>
        <v>0</v>
      </c>
      <c r="AD814" s="77">
        <f t="shared" si="31"/>
        <v>0</v>
      </c>
      <c r="AE814" s="78" t="str">
        <f t="shared" si="18"/>
        <v/>
      </c>
      <c r="AF814" s="35" t="str">
        <f t="shared" si="19"/>
        <v/>
      </c>
      <c r="AG814" s="77" t="str">
        <f t="shared" si="20"/>
        <v/>
      </c>
      <c r="AH814" s="77" t="str">
        <f t="shared" si="21"/>
        <v/>
      </c>
      <c r="AI814" s="35">
        <f t="shared" si="22"/>
        <v>0</v>
      </c>
      <c r="AJ814" s="35">
        <f t="shared" si="23"/>
        <v>0</v>
      </c>
      <c r="AK814" s="35">
        <f t="shared" si="24"/>
        <v>0</v>
      </c>
      <c r="AL814" s="35">
        <f t="shared" si="25"/>
        <v>0</v>
      </c>
      <c r="AM814" s="35" t="n"/>
      <c r="AN814" s="44" t="str">
        <f t="shared" si="26"/>
        <v/>
      </c>
      <c r="AO814" s="44" t="str">
        <f t="shared" si="27"/>
        <v/>
      </c>
      <c r="AP814" s="35" t="str">
        <f>IF('DQE marché-cadre'!$D817="","",'DQE marché-cadre'!$D817)</f>
        <v/>
      </c>
      <c r="AQ814" s="35" t="str">
        <f>IF('DQE marché-cadre'!$E817="","",'DQE marché-cadre'!$E817)</f>
        <v/>
      </c>
      <c r="AR814" s="77" t="str">
        <f>DQE!$F817</f>
        <v/>
      </c>
      <c r="AS814" s="77" t="str">
        <f>BPDE!$G817</f>
        <v/>
      </c>
      <c r="AT814" s="35" t="str">
        <f t="shared" si="28"/>
        <v/>
      </c>
    </row>
    <row r="815">
      <c r="A815" s="35" t="str">
        <f>IF(BPU!$A818="","",BPU!$A818)</f>
        <v/>
      </c>
      <c r="B815" s="44" t="str">
        <f>IF(BPU!$B818="","",BPU!$B818)</f>
        <v/>
      </c>
      <c r="C815" s="35" t="str">
        <f>IF(BPU!$C818="","",BPU!$C818)</f>
        <v/>
      </c>
      <c r="D815" s="44" t="str">
        <f>IF(DQE!$D818="","",DQE!$D818)</f>
        <v/>
      </c>
      <c r="E815" s="37" t="str">
        <f>IF(BPU!$D818="","",BPU!$D818)</f>
        <v/>
      </c>
      <c r="F815" s="35" t="str">
        <f t="shared" si="0"/>
        <v/>
      </c>
      <c r="G815" s="44" t="str">
        <f t="shared" si="1"/>
        <v/>
      </c>
      <c r="H815" s="36" t="n"/>
      <c r="I815" s="23" t="n"/>
      <c r="J815" s="36" t="n"/>
      <c r="K815" s="36" t="n"/>
      <c r="L815" s="44" t="str">
        <f t="shared" si="2"/>
        <v/>
      </c>
      <c r="M815" s="35" t="str">
        <f t="shared" si="3"/>
        <v/>
      </c>
      <c r="N815" s="35" t="str">
        <f t="shared" si="4"/>
        <v/>
      </c>
      <c r="O815" s="35" t="str">
        <f t="shared" si="5"/>
        <v/>
      </c>
      <c r="P815" s="35" t="str">
        <f t="shared" si="6"/>
        <v/>
      </c>
      <c r="Q815" s="35" t="str">
        <f t="shared" si="7"/>
        <v/>
      </c>
      <c r="R815" s="35" t="str">
        <f t="shared" si="8"/>
        <v/>
      </c>
      <c r="S815" s="35" t="str">
        <f t="shared" si="9"/>
        <v/>
      </c>
      <c r="T815" s="35" t="str">
        <f t="shared" si="10"/>
        <v/>
      </c>
      <c r="U815" s="35" t="str">
        <f t="shared" si="11"/>
        <v/>
      </c>
      <c r="V815" s="35" t="str">
        <f t="shared" si="12"/>
        <v/>
      </c>
      <c r="W815" s="77" t="str">
        <f t="shared" si="13"/>
        <v/>
      </c>
      <c r="X815" s="35" t="str">
        <f t="shared" si="14"/>
        <v/>
      </c>
      <c r="Y815" s="35" t="str">
        <f t="shared" si="15"/>
        <v/>
      </c>
      <c r="Z815" s="35" t="str">
        <f t="shared" si="16"/>
        <v/>
      </c>
      <c r="AA815" s="35" t="str">
        <f t="shared" si="17"/>
        <v/>
      </c>
      <c r="AB815" s="77">
        <f t="shared" si="29"/>
        <v>6336</v>
      </c>
      <c r="AC815" s="77">
        <f t="shared" si="30"/>
        <v>0</v>
      </c>
      <c r="AD815" s="77">
        <f t="shared" si="31"/>
        <v>0</v>
      </c>
      <c r="AE815" s="78" t="str">
        <f t="shared" si="18"/>
        <v/>
      </c>
      <c r="AF815" s="35" t="str">
        <f t="shared" si="19"/>
        <v/>
      </c>
      <c r="AG815" s="77" t="str">
        <f t="shared" si="20"/>
        <v/>
      </c>
      <c r="AH815" s="77" t="str">
        <f t="shared" si="21"/>
        <v/>
      </c>
      <c r="AI815" s="35">
        <f t="shared" si="22"/>
        <v>0</v>
      </c>
      <c r="AJ815" s="35">
        <f t="shared" si="23"/>
        <v>0</v>
      </c>
      <c r="AK815" s="35">
        <f t="shared" si="24"/>
        <v>0</v>
      </c>
      <c r="AL815" s="35">
        <f t="shared" si="25"/>
        <v>0</v>
      </c>
      <c r="AM815" s="35" t="n"/>
      <c r="AN815" s="44" t="str">
        <f t="shared" si="26"/>
        <v/>
      </c>
      <c r="AO815" s="44" t="str">
        <f t="shared" si="27"/>
        <v/>
      </c>
      <c r="AP815" s="35" t="str">
        <f>IF('DQE marché-cadre'!$D818="","",'DQE marché-cadre'!$D818)</f>
        <v/>
      </c>
      <c r="AQ815" s="35" t="str">
        <f>IF('DQE marché-cadre'!$E818="","",'DQE marché-cadre'!$E818)</f>
        <v/>
      </c>
      <c r="AR815" s="77" t="str">
        <f>DQE!$F818</f>
        <v/>
      </c>
      <c r="AS815" s="77" t="str">
        <f>BPDE!$G818</f>
        <v/>
      </c>
      <c r="AT815" s="35" t="str">
        <f t="shared" si="28"/>
        <v/>
      </c>
    </row>
    <row r="816">
      <c r="A816" s="35" t="str">
        <f>IF(BPU!$A819="","",BPU!$A819)</f>
        <v/>
      </c>
      <c r="B816" s="44" t="str">
        <f>IF(BPU!$B819="","",BPU!$B819)</f>
        <v/>
      </c>
      <c r="C816" s="35" t="str">
        <f>IF(BPU!$C819="","",BPU!$C819)</f>
        <v/>
      </c>
      <c r="D816" s="44" t="str">
        <f>IF(DQE!$D819="","",DQE!$D819)</f>
        <v/>
      </c>
      <c r="E816" s="37" t="str">
        <f>IF(BPU!$D819="","",BPU!$D819)</f>
        <v/>
      </c>
      <c r="F816" s="35" t="str">
        <f t="shared" si="0"/>
        <v/>
      </c>
      <c r="G816" s="44" t="str">
        <f t="shared" si="1"/>
        <v/>
      </c>
      <c r="H816" s="36" t="n"/>
      <c r="I816" s="23" t="n"/>
      <c r="J816" s="36" t="n"/>
      <c r="K816" s="36" t="n"/>
      <c r="L816" s="44" t="str">
        <f t="shared" si="2"/>
        <v/>
      </c>
      <c r="M816" s="35" t="str">
        <f t="shared" si="3"/>
        <v/>
      </c>
      <c r="N816" s="35" t="str">
        <f t="shared" si="4"/>
        <v/>
      </c>
      <c r="O816" s="35" t="str">
        <f t="shared" si="5"/>
        <v/>
      </c>
      <c r="P816" s="35" t="str">
        <f t="shared" si="6"/>
        <v/>
      </c>
      <c r="Q816" s="35" t="str">
        <f t="shared" si="7"/>
        <v/>
      </c>
      <c r="R816" s="35" t="str">
        <f t="shared" si="8"/>
        <v/>
      </c>
      <c r="S816" s="35" t="str">
        <f t="shared" si="9"/>
        <v/>
      </c>
      <c r="T816" s="35" t="str">
        <f t="shared" si="10"/>
        <v/>
      </c>
      <c r="U816" s="35" t="str">
        <f t="shared" si="11"/>
        <v/>
      </c>
      <c r="V816" s="35" t="str">
        <f t="shared" si="12"/>
        <v/>
      </c>
      <c r="W816" s="77" t="str">
        <f t="shared" si="13"/>
        <v/>
      </c>
      <c r="X816" s="35" t="str">
        <f t="shared" si="14"/>
        <v/>
      </c>
      <c r="Y816" s="35" t="str">
        <f t="shared" si="15"/>
        <v/>
      </c>
      <c r="Z816" s="35" t="str">
        <f t="shared" si="16"/>
        <v/>
      </c>
      <c r="AA816" s="35" t="str">
        <f t="shared" si="17"/>
        <v/>
      </c>
      <c r="AB816" s="77">
        <f t="shared" si="29"/>
        <v>6336</v>
      </c>
      <c r="AC816" s="77">
        <f t="shared" si="30"/>
        <v>0</v>
      </c>
      <c r="AD816" s="77">
        <f t="shared" si="31"/>
        <v>0</v>
      </c>
      <c r="AE816" s="78" t="str">
        <f t="shared" si="18"/>
        <v/>
      </c>
      <c r="AF816" s="35" t="str">
        <f t="shared" si="19"/>
        <v/>
      </c>
      <c r="AG816" s="77" t="str">
        <f t="shared" si="20"/>
        <v/>
      </c>
      <c r="AH816" s="77" t="str">
        <f t="shared" si="21"/>
        <v/>
      </c>
      <c r="AI816" s="35">
        <f t="shared" si="22"/>
        <v>0</v>
      </c>
      <c r="AJ816" s="35">
        <f t="shared" si="23"/>
        <v>0</v>
      </c>
      <c r="AK816" s="35">
        <f t="shared" si="24"/>
        <v>0</v>
      </c>
      <c r="AL816" s="35">
        <f t="shared" si="25"/>
        <v>0</v>
      </c>
      <c r="AM816" s="35" t="n"/>
      <c r="AN816" s="44" t="str">
        <f t="shared" si="26"/>
        <v/>
      </c>
      <c r="AO816" s="44" t="str">
        <f t="shared" si="27"/>
        <v/>
      </c>
      <c r="AP816" s="35" t="str">
        <f>IF('DQE marché-cadre'!$D819="","",'DQE marché-cadre'!$D819)</f>
        <v/>
      </c>
      <c r="AQ816" s="35" t="str">
        <f>IF('DQE marché-cadre'!$E819="","",'DQE marché-cadre'!$E819)</f>
        <v/>
      </c>
      <c r="AR816" s="77" t="str">
        <f>DQE!$F819</f>
        <v/>
      </c>
      <c r="AS816" s="77" t="str">
        <f>BPDE!$G819</f>
        <v/>
      </c>
      <c r="AT816" s="35" t="str">
        <f t="shared" si="28"/>
        <v/>
      </c>
    </row>
    <row r="817">
      <c r="A817" s="35" t="str">
        <f>IF(BPU!$A820="","",BPU!$A820)</f>
        <v/>
      </c>
      <c r="B817" s="44" t="str">
        <f>IF(BPU!$B820="","",BPU!$B820)</f>
        <v/>
      </c>
      <c r="C817" s="35" t="str">
        <f>IF(BPU!$C820="","",BPU!$C820)</f>
        <v/>
      </c>
      <c r="D817" s="44" t="str">
        <f>IF(DQE!$D820="","",DQE!$D820)</f>
        <v/>
      </c>
      <c r="E817" s="37" t="str">
        <f>IF(BPU!$D820="","",BPU!$D820)</f>
        <v/>
      </c>
      <c r="F817" s="35" t="str">
        <f t="shared" si="0"/>
        <v/>
      </c>
      <c r="G817" s="44" t="str">
        <f t="shared" si="1"/>
        <v/>
      </c>
      <c r="H817" s="36" t="n"/>
      <c r="I817" s="23" t="n"/>
      <c r="J817" s="36" t="n"/>
      <c r="K817" s="36" t="n"/>
      <c r="L817" s="44" t="str">
        <f t="shared" si="2"/>
        <v/>
      </c>
      <c r="M817" s="35" t="str">
        <f t="shared" si="3"/>
        <v/>
      </c>
      <c r="N817" s="35" t="str">
        <f t="shared" si="4"/>
        <v/>
      </c>
      <c r="O817" s="35" t="str">
        <f t="shared" si="5"/>
        <v/>
      </c>
      <c r="P817" s="35" t="str">
        <f t="shared" si="6"/>
        <v/>
      </c>
      <c r="Q817" s="35" t="str">
        <f t="shared" si="7"/>
        <v/>
      </c>
      <c r="R817" s="35" t="str">
        <f t="shared" si="8"/>
        <v/>
      </c>
      <c r="S817" s="35" t="str">
        <f t="shared" si="9"/>
        <v/>
      </c>
      <c r="T817" s="35" t="str">
        <f t="shared" si="10"/>
        <v/>
      </c>
      <c r="U817" s="35" t="str">
        <f t="shared" si="11"/>
        <v/>
      </c>
      <c r="V817" s="35" t="str">
        <f t="shared" si="12"/>
        <v/>
      </c>
      <c r="W817" s="77" t="str">
        <f t="shared" si="13"/>
        <v/>
      </c>
      <c r="X817" s="35" t="str">
        <f t="shared" si="14"/>
        <v/>
      </c>
      <c r="Y817" s="35" t="str">
        <f t="shared" si="15"/>
        <v/>
      </c>
      <c r="Z817" s="35" t="str">
        <f t="shared" si="16"/>
        <v/>
      </c>
      <c r="AA817" s="35" t="str">
        <f t="shared" si="17"/>
        <v/>
      </c>
      <c r="AB817" s="77">
        <f t="shared" si="29"/>
        <v>6336</v>
      </c>
      <c r="AC817" s="77">
        <f t="shared" si="30"/>
        <v>0</v>
      </c>
      <c r="AD817" s="77">
        <f t="shared" si="31"/>
        <v>0</v>
      </c>
      <c r="AE817" s="78" t="str">
        <f t="shared" si="18"/>
        <v/>
      </c>
      <c r="AF817" s="35" t="str">
        <f t="shared" si="19"/>
        <v/>
      </c>
      <c r="AG817" s="77" t="str">
        <f t="shared" si="20"/>
        <v/>
      </c>
      <c r="AH817" s="77" t="str">
        <f t="shared" si="21"/>
        <v/>
      </c>
      <c r="AI817" s="35">
        <f t="shared" si="22"/>
        <v>0</v>
      </c>
      <c r="AJ817" s="35">
        <f t="shared" si="23"/>
        <v>0</v>
      </c>
      <c r="AK817" s="35">
        <f t="shared" si="24"/>
        <v>0</v>
      </c>
      <c r="AL817" s="35">
        <f t="shared" si="25"/>
        <v>0</v>
      </c>
      <c r="AM817" s="35" t="n"/>
      <c r="AN817" s="44" t="str">
        <f t="shared" si="26"/>
        <v/>
      </c>
      <c r="AO817" s="44" t="str">
        <f t="shared" si="27"/>
        <v/>
      </c>
      <c r="AP817" s="35" t="str">
        <f>IF('DQE marché-cadre'!$D820="","",'DQE marché-cadre'!$D820)</f>
        <v/>
      </c>
      <c r="AQ817" s="35" t="str">
        <f>IF('DQE marché-cadre'!$E820="","",'DQE marché-cadre'!$E820)</f>
        <v/>
      </c>
      <c r="AR817" s="77" t="str">
        <f>DQE!$F820</f>
        <v/>
      </c>
      <c r="AS817" s="77" t="str">
        <f>BPDE!$G820</f>
        <v/>
      </c>
      <c r="AT817" s="35" t="str">
        <f t="shared" si="28"/>
        <v/>
      </c>
    </row>
    <row r="818">
      <c r="A818" s="35" t="str">
        <f>IF(BPU!$A821="","",BPU!$A821)</f>
        <v/>
      </c>
      <c r="B818" s="44" t="str">
        <f>IF(BPU!$B821="","",BPU!$B821)</f>
        <v/>
      </c>
      <c r="C818" s="35" t="str">
        <f>IF(BPU!$C821="","",BPU!$C821)</f>
        <v/>
      </c>
      <c r="D818" s="44" t="str">
        <f>IF(DQE!$D821="","",DQE!$D821)</f>
        <v/>
      </c>
      <c r="E818" s="37" t="str">
        <f>IF(BPU!$D821="","",BPU!$D821)</f>
        <v/>
      </c>
      <c r="F818" s="35" t="str">
        <f t="shared" si="0"/>
        <v/>
      </c>
      <c r="G818" s="44" t="str">
        <f t="shared" si="1"/>
        <v/>
      </c>
      <c r="H818" s="36" t="n"/>
      <c r="I818" s="23" t="n"/>
      <c r="J818" s="36" t="n"/>
      <c r="K818" s="36" t="n"/>
      <c r="L818" s="44" t="str">
        <f t="shared" si="2"/>
        <v/>
      </c>
      <c r="M818" s="35" t="str">
        <f t="shared" si="3"/>
        <v/>
      </c>
      <c r="N818" s="35" t="str">
        <f t="shared" si="4"/>
        <v/>
      </c>
      <c r="O818" s="35" t="str">
        <f t="shared" si="5"/>
        <v/>
      </c>
      <c r="P818" s="35" t="str">
        <f t="shared" si="6"/>
        <v/>
      </c>
      <c r="Q818" s="35" t="str">
        <f t="shared" si="7"/>
        <v/>
      </c>
      <c r="R818" s="35" t="str">
        <f t="shared" si="8"/>
        <v/>
      </c>
      <c r="S818" s="35" t="str">
        <f t="shared" si="9"/>
        <v/>
      </c>
      <c r="T818" s="35" t="str">
        <f t="shared" si="10"/>
        <v/>
      </c>
      <c r="U818" s="35" t="str">
        <f t="shared" si="11"/>
        <v/>
      </c>
      <c r="V818" s="35" t="str">
        <f t="shared" si="12"/>
        <v/>
      </c>
      <c r="W818" s="77" t="str">
        <f t="shared" si="13"/>
        <v/>
      </c>
      <c r="X818" s="35" t="str">
        <f t="shared" si="14"/>
        <v/>
      </c>
      <c r="Y818" s="35" t="str">
        <f t="shared" si="15"/>
        <v/>
      </c>
      <c r="Z818" s="35" t="str">
        <f t="shared" si="16"/>
        <v/>
      </c>
      <c r="AA818" s="35" t="str">
        <f t="shared" si="17"/>
        <v/>
      </c>
      <c r="AB818" s="77">
        <f t="shared" si="29"/>
        <v>6336</v>
      </c>
      <c r="AC818" s="77">
        <f t="shared" si="30"/>
        <v>0</v>
      </c>
      <c r="AD818" s="77">
        <f t="shared" si="31"/>
        <v>0</v>
      </c>
      <c r="AE818" s="78" t="str">
        <f t="shared" si="18"/>
        <v/>
      </c>
      <c r="AF818" s="35" t="str">
        <f t="shared" si="19"/>
        <v/>
      </c>
      <c r="AG818" s="77" t="str">
        <f t="shared" si="20"/>
        <v/>
      </c>
      <c r="AH818" s="77" t="str">
        <f t="shared" si="21"/>
        <v/>
      </c>
      <c r="AI818" s="35">
        <f t="shared" si="22"/>
        <v>0</v>
      </c>
      <c r="AJ818" s="35">
        <f t="shared" si="23"/>
        <v>0</v>
      </c>
      <c r="AK818" s="35">
        <f t="shared" si="24"/>
        <v>0</v>
      </c>
      <c r="AL818" s="35">
        <f t="shared" si="25"/>
        <v>0</v>
      </c>
      <c r="AM818" s="35" t="n"/>
      <c r="AN818" s="44" t="str">
        <f t="shared" si="26"/>
        <v/>
      </c>
      <c r="AO818" s="44" t="str">
        <f t="shared" si="27"/>
        <v/>
      </c>
      <c r="AP818" s="35" t="str">
        <f>IF('DQE marché-cadre'!$D821="","",'DQE marché-cadre'!$D821)</f>
        <v/>
      </c>
      <c r="AQ818" s="35" t="str">
        <f>IF('DQE marché-cadre'!$E821="","",'DQE marché-cadre'!$E821)</f>
        <v/>
      </c>
      <c r="AR818" s="77" t="str">
        <f>DQE!$F821</f>
        <v/>
      </c>
      <c r="AS818" s="77" t="str">
        <f>BPDE!$G821</f>
        <v/>
      </c>
      <c r="AT818" s="35" t="str">
        <f t="shared" si="28"/>
        <v/>
      </c>
    </row>
    <row r="819">
      <c r="A819" s="35" t="str">
        <f>IF(BPU!$A822="","",BPU!$A822)</f>
        <v/>
      </c>
      <c r="B819" s="44" t="str">
        <f>IF(BPU!$B822="","",BPU!$B822)</f>
        <v/>
      </c>
      <c r="C819" s="35" t="str">
        <f>IF(BPU!$C822="","",BPU!$C822)</f>
        <v/>
      </c>
      <c r="D819" s="44" t="str">
        <f>IF(DQE!$D822="","",DQE!$D822)</f>
        <v/>
      </c>
      <c r="E819" s="37" t="str">
        <f>IF(BPU!$D822="","",BPU!$D822)</f>
        <v/>
      </c>
      <c r="F819" s="35" t="str">
        <f t="shared" si="0"/>
        <v/>
      </c>
      <c r="G819" s="44" t="str">
        <f t="shared" si="1"/>
        <v/>
      </c>
      <c r="H819" s="36" t="n"/>
      <c r="I819" s="23" t="n"/>
      <c r="J819" s="36" t="n"/>
      <c r="K819" s="36" t="n"/>
      <c r="L819" s="44" t="str">
        <f t="shared" si="2"/>
        <v/>
      </c>
      <c r="M819" s="35" t="str">
        <f t="shared" si="3"/>
        <v/>
      </c>
      <c r="N819" s="35" t="str">
        <f t="shared" si="4"/>
        <v/>
      </c>
      <c r="O819" s="35" t="str">
        <f t="shared" si="5"/>
        <v/>
      </c>
      <c r="P819" s="35" t="str">
        <f t="shared" si="6"/>
        <v/>
      </c>
      <c r="Q819" s="35" t="str">
        <f t="shared" si="7"/>
        <v/>
      </c>
      <c r="R819" s="35" t="str">
        <f t="shared" si="8"/>
        <v/>
      </c>
      <c r="S819" s="35" t="str">
        <f t="shared" si="9"/>
        <v/>
      </c>
      <c r="T819" s="35" t="str">
        <f t="shared" si="10"/>
        <v/>
      </c>
      <c r="U819" s="35" t="str">
        <f t="shared" si="11"/>
        <v/>
      </c>
      <c r="V819" s="35" t="str">
        <f t="shared" si="12"/>
        <v/>
      </c>
      <c r="W819" s="77" t="str">
        <f t="shared" si="13"/>
        <v/>
      </c>
      <c r="X819" s="35" t="str">
        <f t="shared" si="14"/>
        <v/>
      </c>
      <c r="Y819" s="35" t="str">
        <f t="shared" si="15"/>
        <v/>
      </c>
      <c r="Z819" s="35" t="str">
        <f t="shared" si="16"/>
        <v/>
      </c>
      <c r="AA819" s="35" t="str">
        <f t="shared" si="17"/>
        <v/>
      </c>
      <c r="AB819" s="77">
        <f t="shared" si="29"/>
        <v>6336</v>
      </c>
      <c r="AC819" s="77">
        <f t="shared" si="30"/>
        <v>0</v>
      </c>
      <c r="AD819" s="77">
        <f t="shared" si="31"/>
        <v>0</v>
      </c>
      <c r="AE819" s="78" t="str">
        <f t="shared" si="18"/>
        <v/>
      </c>
      <c r="AF819" s="35" t="str">
        <f t="shared" si="19"/>
        <v/>
      </c>
      <c r="AG819" s="77" t="str">
        <f t="shared" si="20"/>
        <v/>
      </c>
      <c r="AH819" s="77" t="str">
        <f t="shared" si="21"/>
        <v/>
      </c>
      <c r="AI819" s="35">
        <f t="shared" si="22"/>
        <v>0</v>
      </c>
      <c r="AJ819" s="35">
        <f t="shared" si="23"/>
        <v>0</v>
      </c>
      <c r="AK819" s="35">
        <f t="shared" si="24"/>
        <v>0</v>
      </c>
      <c r="AL819" s="35">
        <f t="shared" si="25"/>
        <v>0</v>
      </c>
      <c r="AM819" s="35" t="n"/>
      <c r="AN819" s="44" t="str">
        <f t="shared" si="26"/>
        <v/>
      </c>
      <c r="AO819" s="44" t="str">
        <f t="shared" si="27"/>
        <v/>
      </c>
      <c r="AP819" s="35" t="str">
        <f>IF('DQE marché-cadre'!$D822="","",'DQE marché-cadre'!$D822)</f>
        <v/>
      </c>
      <c r="AQ819" s="35" t="str">
        <f>IF('DQE marché-cadre'!$E822="","",'DQE marché-cadre'!$E822)</f>
        <v/>
      </c>
      <c r="AR819" s="77" t="str">
        <f>DQE!$F822</f>
        <v/>
      </c>
      <c r="AS819" s="77" t="str">
        <f>BPDE!$G822</f>
        <v/>
      </c>
      <c r="AT819" s="35" t="str">
        <f t="shared" si="28"/>
        <v/>
      </c>
    </row>
    <row r="820">
      <c r="A820" s="35" t="str">
        <f>IF(BPU!$A823="","",BPU!$A823)</f>
        <v/>
      </c>
      <c r="B820" s="44" t="str">
        <f>IF(BPU!$B823="","",BPU!$B823)</f>
        <v/>
      </c>
      <c r="C820" s="35" t="str">
        <f>IF(BPU!$C823="","",BPU!$C823)</f>
        <v/>
      </c>
      <c r="D820" s="44" t="str">
        <f>IF(DQE!$D823="","",DQE!$D823)</f>
        <v/>
      </c>
      <c r="E820" s="37" t="str">
        <f>IF(BPU!$D823="","",BPU!$D823)</f>
        <v/>
      </c>
      <c r="F820" s="35" t="str">
        <f t="shared" si="0"/>
        <v/>
      </c>
      <c r="G820" s="44" t="str">
        <f t="shared" si="1"/>
        <v/>
      </c>
      <c r="H820" s="36" t="n"/>
      <c r="I820" s="23" t="n"/>
      <c r="J820" s="36" t="n"/>
      <c r="K820" s="36" t="n"/>
      <c r="L820" s="44" t="str">
        <f t="shared" si="2"/>
        <v/>
      </c>
      <c r="M820" s="35" t="str">
        <f t="shared" si="3"/>
        <v/>
      </c>
      <c r="N820" s="35" t="str">
        <f t="shared" si="4"/>
        <v/>
      </c>
      <c r="O820" s="35" t="str">
        <f t="shared" si="5"/>
        <v/>
      </c>
      <c r="P820" s="35" t="str">
        <f t="shared" si="6"/>
        <v/>
      </c>
      <c r="Q820" s="35" t="str">
        <f t="shared" si="7"/>
        <v/>
      </c>
      <c r="R820" s="35" t="str">
        <f t="shared" si="8"/>
        <v/>
      </c>
      <c r="S820" s="35" t="str">
        <f t="shared" si="9"/>
        <v/>
      </c>
      <c r="T820" s="35" t="str">
        <f t="shared" si="10"/>
        <v/>
      </c>
      <c r="U820" s="35" t="str">
        <f t="shared" si="11"/>
        <v/>
      </c>
      <c r="V820" s="35" t="str">
        <f t="shared" si="12"/>
        <v/>
      </c>
      <c r="W820" s="77" t="str">
        <f t="shared" si="13"/>
        <v/>
      </c>
      <c r="X820" s="35" t="str">
        <f t="shared" si="14"/>
        <v/>
      </c>
      <c r="Y820" s="35" t="str">
        <f t="shared" si="15"/>
        <v/>
      </c>
      <c r="Z820" s="35" t="str">
        <f t="shared" si="16"/>
        <v/>
      </c>
      <c r="AA820" s="35" t="str">
        <f t="shared" si="17"/>
        <v/>
      </c>
      <c r="AB820" s="77">
        <f t="shared" si="29"/>
        <v>6336</v>
      </c>
      <c r="AC820" s="77">
        <f t="shared" si="30"/>
        <v>0</v>
      </c>
      <c r="AD820" s="77">
        <f t="shared" si="31"/>
        <v>0</v>
      </c>
      <c r="AE820" s="78" t="str">
        <f t="shared" si="18"/>
        <v/>
      </c>
      <c r="AF820" s="35" t="str">
        <f t="shared" si="19"/>
        <v/>
      </c>
      <c r="AG820" s="77" t="str">
        <f t="shared" si="20"/>
        <v/>
      </c>
      <c r="AH820" s="77" t="str">
        <f t="shared" si="21"/>
        <v/>
      </c>
      <c r="AI820" s="35">
        <f t="shared" si="22"/>
        <v>0</v>
      </c>
      <c r="AJ820" s="35">
        <f t="shared" si="23"/>
        <v>0</v>
      </c>
      <c r="AK820" s="35">
        <f t="shared" si="24"/>
        <v>0</v>
      </c>
      <c r="AL820" s="35">
        <f t="shared" si="25"/>
        <v>0</v>
      </c>
      <c r="AM820" s="35" t="n"/>
      <c r="AN820" s="44" t="str">
        <f t="shared" si="26"/>
        <v/>
      </c>
      <c r="AO820" s="44" t="str">
        <f t="shared" si="27"/>
        <v/>
      </c>
      <c r="AP820" s="35" t="str">
        <f>IF('DQE marché-cadre'!$D823="","",'DQE marché-cadre'!$D823)</f>
        <v/>
      </c>
      <c r="AQ820" s="35" t="str">
        <f>IF('DQE marché-cadre'!$E823="","",'DQE marché-cadre'!$E823)</f>
        <v/>
      </c>
      <c r="AR820" s="77" t="str">
        <f>DQE!$F823</f>
        <v/>
      </c>
      <c r="AS820" s="77" t="str">
        <f>BPDE!$G823</f>
        <v/>
      </c>
      <c r="AT820" s="35" t="str">
        <f t="shared" si="28"/>
        <v/>
      </c>
    </row>
    <row r="821">
      <c r="A821" s="35" t="str">
        <f>IF(BPU!$A824="","",BPU!$A824)</f>
        <v/>
      </c>
      <c r="B821" s="44" t="str">
        <f>IF(BPU!$B824="","",BPU!$B824)</f>
        <v/>
      </c>
      <c r="C821" s="35" t="str">
        <f>IF(BPU!$C824="","",BPU!$C824)</f>
        <v/>
      </c>
      <c r="D821" s="44" t="str">
        <f>IF(DQE!$D824="","",DQE!$D824)</f>
        <v/>
      </c>
      <c r="E821" s="37" t="str">
        <f>IF(BPU!$D824="","",BPU!$D824)</f>
        <v/>
      </c>
      <c r="F821" s="35" t="str">
        <f t="shared" si="0"/>
        <v/>
      </c>
      <c r="G821" s="44" t="str">
        <f t="shared" si="1"/>
        <v/>
      </c>
      <c r="H821" s="36" t="n"/>
      <c r="I821" s="23" t="n"/>
      <c r="J821" s="36" t="n"/>
      <c r="K821" s="36" t="n"/>
      <c r="L821" s="44" t="str">
        <f t="shared" si="2"/>
        <v/>
      </c>
      <c r="M821" s="35" t="str">
        <f t="shared" si="3"/>
        <v/>
      </c>
      <c r="N821" s="35" t="str">
        <f t="shared" si="4"/>
        <v/>
      </c>
      <c r="O821" s="35" t="str">
        <f t="shared" si="5"/>
        <v/>
      </c>
      <c r="P821" s="35" t="str">
        <f t="shared" si="6"/>
        <v/>
      </c>
      <c r="Q821" s="35" t="str">
        <f t="shared" si="7"/>
        <v/>
      </c>
      <c r="R821" s="35" t="str">
        <f t="shared" si="8"/>
        <v/>
      </c>
      <c r="S821" s="35" t="str">
        <f t="shared" si="9"/>
        <v/>
      </c>
      <c r="T821" s="35" t="str">
        <f t="shared" si="10"/>
        <v/>
      </c>
      <c r="U821" s="35" t="str">
        <f t="shared" si="11"/>
        <v/>
      </c>
      <c r="V821" s="35" t="str">
        <f t="shared" si="12"/>
        <v/>
      </c>
      <c r="W821" s="77" t="str">
        <f t="shared" si="13"/>
        <v/>
      </c>
      <c r="X821" s="35" t="str">
        <f t="shared" si="14"/>
        <v/>
      </c>
      <c r="Y821" s="35" t="str">
        <f t="shared" si="15"/>
        <v/>
      </c>
      <c r="Z821" s="35" t="str">
        <f t="shared" si="16"/>
        <v/>
      </c>
      <c r="AA821" s="35" t="str">
        <f t="shared" si="17"/>
        <v/>
      </c>
      <c r="AB821" s="77">
        <f t="shared" si="29"/>
        <v>6336</v>
      </c>
      <c r="AC821" s="77">
        <f t="shared" si="30"/>
        <v>0</v>
      </c>
      <c r="AD821" s="77">
        <f t="shared" si="31"/>
        <v>0</v>
      </c>
      <c r="AE821" s="78" t="str">
        <f t="shared" si="18"/>
        <v/>
      </c>
      <c r="AF821" s="35" t="str">
        <f t="shared" si="19"/>
        <v/>
      </c>
      <c r="AG821" s="77" t="str">
        <f t="shared" si="20"/>
        <v/>
      </c>
      <c r="AH821" s="77" t="str">
        <f t="shared" si="21"/>
        <v/>
      </c>
      <c r="AI821" s="35">
        <f t="shared" si="22"/>
        <v>0</v>
      </c>
      <c r="AJ821" s="35">
        <f t="shared" si="23"/>
        <v>0</v>
      </c>
      <c r="AK821" s="35">
        <f t="shared" si="24"/>
        <v>0</v>
      </c>
      <c r="AL821" s="35">
        <f t="shared" si="25"/>
        <v>0</v>
      </c>
      <c r="AM821" s="35" t="n"/>
      <c r="AN821" s="44" t="str">
        <f t="shared" si="26"/>
        <v/>
      </c>
      <c r="AO821" s="44" t="str">
        <f t="shared" si="27"/>
        <v/>
      </c>
      <c r="AP821" s="35" t="str">
        <f>IF('DQE marché-cadre'!$D824="","",'DQE marché-cadre'!$D824)</f>
        <v/>
      </c>
      <c r="AQ821" s="35" t="str">
        <f>IF('DQE marché-cadre'!$E824="","",'DQE marché-cadre'!$E824)</f>
        <v/>
      </c>
      <c r="AR821" s="77" t="str">
        <f>DQE!$F824</f>
        <v/>
      </c>
      <c r="AS821" s="77" t="str">
        <f>BPDE!$G824</f>
        <v/>
      </c>
      <c r="AT821" s="35" t="str">
        <f t="shared" si="28"/>
        <v/>
      </c>
    </row>
    <row r="822">
      <c r="A822" s="35" t="str">
        <f>IF(BPU!$A825="","",BPU!$A825)</f>
        <v/>
      </c>
      <c r="B822" s="44" t="str">
        <f>IF(BPU!$B825="","",BPU!$B825)</f>
        <v/>
      </c>
      <c r="C822" s="35" t="str">
        <f>IF(BPU!$C825="","",BPU!$C825)</f>
        <v/>
      </c>
      <c r="D822" s="44" t="str">
        <f>IF(DQE!$D825="","",DQE!$D825)</f>
        <v/>
      </c>
      <c r="E822" s="37" t="str">
        <f>IF(BPU!$D825="","",BPU!$D825)</f>
        <v/>
      </c>
      <c r="F822" s="35" t="str">
        <f t="shared" si="0"/>
        <v/>
      </c>
      <c r="G822" s="44" t="str">
        <f t="shared" si="1"/>
        <v/>
      </c>
      <c r="H822" s="36" t="n"/>
      <c r="I822" s="23" t="n"/>
      <c r="J822" s="36" t="n"/>
      <c r="K822" s="36" t="n"/>
      <c r="L822" s="44" t="str">
        <f t="shared" si="2"/>
        <v/>
      </c>
      <c r="M822" s="35" t="str">
        <f t="shared" si="3"/>
        <v/>
      </c>
      <c r="N822" s="35" t="str">
        <f t="shared" si="4"/>
        <v/>
      </c>
      <c r="O822" s="35" t="str">
        <f t="shared" si="5"/>
        <v/>
      </c>
      <c r="P822" s="35" t="str">
        <f t="shared" si="6"/>
        <v/>
      </c>
      <c r="Q822" s="35" t="str">
        <f t="shared" si="7"/>
        <v/>
      </c>
      <c r="R822" s="35" t="str">
        <f t="shared" si="8"/>
        <v/>
      </c>
      <c r="S822" s="35" t="str">
        <f t="shared" si="9"/>
        <v/>
      </c>
      <c r="T822" s="35" t="str">
        <f t="shared" si="10"/>
        <v/>
      </c>
      <c r="U822" s="35" t="str">
        <f t="shared" si="11"/>
        <v/>
      </c>
      <c r="V822" s="35" t="str">
        <f t="shared" si="12"/>
        <v/>
      </c>
      <c r="W822" s="77" t="str">
        <f t="shared" si="13"/>
        <v/>
      </c>
      <c r="X822" s="35" t="str">
        <f t="shared" si="14"/>
        <v/>
      </c>
      <c r="Y822" s="35" t="str">
        <f t="shared" si="15"/>
        <v/>
      </c>
      <c r="Z822" s="35" t="str">
        <f t="shared" si="16"/>
        <v/>
      </c>
      <c r="AA822" s="35" t="str">
        <f t="shared" si="17"/>
        <v/>
      </c>
      <c r="AB822" s="77">
        <f t="shared" si="29"/>
        <v>6336</v>
      </c>
      <c r="AC822" s="77">
        <f t="shared" si="30"/>
        <v>0</v>
      </c>
      <c r="AD822" s="77">
        <f t="shared" si="31"/>
        <v>0</v>
      </c>
      <c r="AE822" s="78" t="str">
        <f t="shared" si="18"/>
        <v/>
      </c>
      <c r="AF822" s="35" t="str">
        <f t="shared" si="19"/>
        <v/>
      </c>
      <c r="AG822" s="77" t="str">
        <f t="shared" si="20"/>
        <v/>
      </c>
      <c r="AH822" s="77" t="str">
        <f t="shared" si="21"/>
        <v/>
      </c>
      <c r="AI822" s="35">
        <f t="shared" si="22"/>
        <v>0</v>
      </c>
      <c r="AJ822" s="35">
        <f t="shared" si="23"/>
        <v>0</v>
      </c>
      <c r="AK822" s="35">
        <f t="shared" si="24"/>
        <v>0</v>
      </c>
      <c r="AL822" s="35">
        <f t="shared" si="25"/>
        <v>0</v>
      </c>
      <c r="AM822" s="35" t="n"/>
      <c r="AN822" s="44" t="str">
        <f t="shared" si="26"/>
        <v/>
      </c>
      <c r="AO822" s="44" t="str">
        <f t="shared" si="27"/>
        <v/>
      </c>
      <c r="AP822" s="35" t="str">
        <f>IF('DQE marché-cadre'!$D825="","",'DQE marché-cadre'!$D825)</f>
        <v/>
      </c>
      <c r="AQ822" s="35" t="str">
        <f>IF('DQE marché-cadre'!$E825="","",'DQE marché-cadre'!$E825)</f>
        <v/>
      </c>
      <c r="AR822" s="77" t="str">
        <f>DQE!$F825</f>
        <v/>
      </c>
      <c r="AS822" s="77" t="str">
        <f>BPDE!$G825</f>
        <v/>
      </c>
      <c r="AT822" s="35" t="str">
        <f t="shared" si="28"/>
        <v/>
      </c>
    </row>
    <row r="823">
      <c r="A823" s="35" t="str">
        <f>IF(BPU!$A826="","",BPU!$A826)</f>
        <v/>
      </c>
      <c r="B823" s="44" t="str">
        <f>IF(BPU!$B826="","",BPU!$B826)</f>
        <v/>
      </c>
      <c r="C823" s="35" t="str">
        <f>IF(BPU!$C826="","",BPU!$C826)</f>
        <v/>
      </c>
      <c r="D823" s="44" t="str">
        <f>IF(DQE!$D826="","",DQE!$D826)</f>
        <v/>
      </c>
      <c r="E823" s="37" t="str">
        <f>IF(BPU!$D826="","",BPU!$D826)</f>
        <v/>
      </c>
      <c r="F823" s="35" t="str">
        <f t="shared" si="0"/>
        <v/>
      </c>
      <c r="G823" s="44" t="str">
        <f t="shared" si="1"/>
        <v/>
      </c>
      <c r="H823" s="36" t="n"/>
      <c r="I823" s="23" t="n"/>
      <c r="J823" s="36" t="n"/>
      <c r="K823" s="36" t="n"/>
      <c r="L823" s="44" t="str">
        <f t="shared" si="2"/>
        <v/>
      </c>
      <c r="M823" s="35" t="str">
        <f t="shared" si="3"/>
        <v/>
      </c>
      <c r="N823" s="35" t="str">
        <f t="shared" si="4"/>
        <v/>
      </c>
      <c r="O823" s="35" t="str">
        <f t="shared" si="5"/>
        <v/>
      </c>
      <c r="P823" s="35" t="str">
        <f t="shared" si="6"/>
        <v/>
      </c>
      <c r="Q823" s="35" t="str">
        <f t="shared" si="7"/>
        <v/>
      </c>
      <c r="R823" s="35" t="str">
        <f t="shared" si="8"/>
        <v/>
      </c>
      <c r="S823" s="35" t="str">
        <f t="shared" si="9"/>
        <v/>
      </c>
      <c r="T823" s="35" t="str">
        <f t="shared" si="10"/>
        <v/>
      </c>
      <c r="U823" s="35" t="str">
        <f t="shared" si="11"/>
        <v/>
      </c>
      <c r="V823" s="35" t="str">
        <f t="shared" si="12"/>
        <v/>
      </c>
      <c r="W823" s="77" t="str">
        <f t="shared" si="13"/>
        <v/>
      </c>
      <c r="X823" s="35" t="str">
        <f t="shared" si="14"/>
        <v/>
      </c>
      <c r="Y823" s="35" t="str">
        <f t="shared" si="15"/>
        <v/>
      </c>
      <c r="Z823" s="35" t="str">
        <f t="shared" si="16"/>
        <v/>
      </c>
      <c r="AA823" s="35" t="str">
        <f t="shared" si="17"/>
        <v/>
      </c>
      <c r="AB823" s="77">
        <f t="shared" si="29"/>
        <v>6336</v>
      </c>
      <c r="AC823" s="77">
        <f t="shared" si="30"/>
        <v>0</v>
      </c>
      <c r="AD823" s="77">
        <f t="shared" si="31"/>
        <v>0</v>
      </c>
      <c r="AE823" s="78" t="str">
        <f t="shared" si="18"/>
        <v/>
      </c>
      <c r="AF823" s="35" t="str">
        <f t="shared" si="19"/>
        <v/>
      </c>
      <c r="AG823" s="77" t="str">
        <f t="shared" si="20"/>
        <v/>
      </c>
      <c r="AH823" s="77" t="str">
        <f t="shared" si="21"/>
        <v/>
      </c>
      <c r="AI823" s="35">
        <f t="shared" si="22"/>
        <v>0</v>
      </c>
      <c r="AJ823" s="35">
        <f t="shared" si="23"/>
        <v>0</v>
      </c>
      <c r="AK823" s="35">
        <f t="shared" si="24"/>
        <v>0</v>
      </c>
      <c r="AL823" s="35">
        <f t="shared" si="25"/>
        <v>0</v>
      </c>
      <c r="AM823" s="35" t="n"/>
      <c r="AN823" s="44" t="str">
        <f t="shared" si="26"/>
        <v/>
      </c>
      <c r="AO823" s="44" t="str">
        <f t="shared" si="27"/>
        <v/>
      </c>
      <c r="AP823" s="35" t="str">
        <f>IF('DQE marché-cadre'!$D826="","",'DQE marché-cadre'!$D826)</f>
        <v/>
      </c>
      <c r="AQ823" s="35" t="str">
        <f>IF('DQE marché-cadre'!$E826="","",'DQE marché-cadre'!$E826)</f>
        <v/>
      </c>
      <c r="AR823" s="77" t="str">
        <f>DQE!$F826</f>
        <v/>
      </c>
      <c r="AS823" s="77" t="str">
        <f>BPDE!$G826</f>
        <v/>
      </c>
      <c r="AT823" s="35" t="str">
        <f t="shared" si="28"/>
        <v/>
      </c>
    </row>
    <row r="824">
      <c r="A824" s="35" t="str">
        <f>IF(BPU!$A827="","",BPU!$A827)</f>
        <v/>
      </c>
      <c r="B824" s="44" t="str">
        <f>IF(BPU!$B827="","",BPU!$B827)</f>
        <v/>
      </c>
      <c r="C824" s="35" t="str">
        <f>IF(BPU!$C827="","",BPU!$C827)</f>
        <v/>
      </c>
      <c r="D824" s="44" t="str">
        <f>IF(DQE!$D827="","",DQE!$D827)</f>
        <v/>
      </c>
      <c r="E824" s="37" t="str">
        <f>IF(BPU!$D827="","",BPU!$D827)</f>
        <v/>
      </c>
      <c r="F824" s="35" t="str">
        <f t="shared" si="0"/>
        <v/>
      </c>
      <c r="G824" s="44" t="str">
        <f t="shared" si="1"/>
        <v/>
      </c>
      <c r="H824" s="36" t="n"/>
      <c r="I824" s="23" t="n"/>
      <c r="J824" s="36" t="n"/>
      <c r="K824" s="36" t="n"/>
      <c r="L824" s="44" t="str">
        <f t="shared" si="2"/>
        <v/>
      </c>
      <c r="M824" s="35" t="str">
        <f t="shared" si="3"/>
        <v/>
      </c>
      <c r="N824" s="35" t="str">
        <f t="shared" si="4"/>
        <v/>
      </c>
      <c r="O824" s="35" t="str">
        <f t="shared" si="5"/>
        <v/>
      </c>
      <c r="P824" s="35" t="str">
        <f t="shared" si="6"/>
        <v/>
      </c>
      <c r="Q824" s="35" t="str">
        <f t="shared" si="7"/>
        <v/>
      </c>
      <c r="R824" s="35" t="str">
        <f t="shared" si="8"/>
        <v/>
      </c>
      <c r="S824" s="35" t="str">
        <f t="shared" si="9"/>
        <v/>
      </c>
      <c r="T824" s="35" t="str">
        <f t="shared" si="10"/>
        <v/>
      </c>
      <c r="U824" s="35" t="str">
        <f t="shared" si="11"/>
        <v/>
      </c>
      <c r="V824" s="35" t="str">
        <f t="shared" si="12"/>
        <v/>
      </c>
      <c r="W824" s="77" t="str">
        <f t="shared" si="13"/>
        <v/>
      </c>
      <c r="X824" s="35" t="str">
        <f t="shared" si="14"/>
        <v/>
      </c>
      <c r="Y824" s="35" t="str">
        <f t="shared" si="15"/>
        <v/>
      </c>
      <c r="Z824" s="35" t="str">
        <f t="shared" si="16"/>
        <v/>
      </c>
      <c r="AA824" s="35" t="str">
        <f t="shared" si="17"/>
        <v/>
      </c>
      <c r="AB824" s="77">
        <f t="shared" si="29"/>
        <v>6336</v>
      </c>
      <c r="AC824" s="77">
        <f t="shared" si="30"/>
        <v>0</v>
      </c>
      <c r="AD824" s="77">
        <f t="shared" si="31"/>
        <v>0</v>
      </c>
      <c r="AE824" s="78" t="str">
        <f t="shared" si="18"/>
        <v/>
      </c>
      <c r="AF824" s="35" t="str">
        <f t="shared" si="19"/>
        <v/>
      </c>
      <c r="AG824" s="77" t="str">
        <f t="shared" si="20"/>
        <v/>
      </c>
      <c r="AH824" s="77" t="str">
        <f t="shared" si="21"/>
        <v/>
      </c>
      <c r="AI824" s="35">
        <f t="shared" si="22"/>
        <v>0</v>
      </c>
      <c r="AJ824" s="35">
        <f t="shared" si="23"/>
        <v>0</v>
      </c>
      <c r="AK824" s="35">
        <f t="shared" si="24"/>
        <v>0</v>
      </c>
      <c r="AL824" s="35">
        <f t="shared" si="25"/>
        <v>0</v>
      </c>
      <c r="AM824" s="35" t="n"/>
      <c r="AN824" s="44" t="str">
        <f t="shared" si="26"/>
        <v/>
      </c>
      <c r="AO824" s="44" t="str">
        <f t="shared" si="27"/>
        <v/>
      </c>
      <c r="AP824" s="35" t="str">
        <f>IF('DQE marché-cadre'!$D827="","",'DQE marché-cadre'!$D827)</f>
        <v/>
      </c>
      <c r="AQ824" s="35" t="str">
        <f>IF('DQE marché-cadre'!$E827="","",'DQE marché-cadre'!$E827)</f>
        <v/>
      </c>
      <c r="AR824" s="77" t="str">
        <f>DQE!$F827</f>
        <v/>
      </c>
      <c r="AS824" s="77" t="str">
        <f>BPDE!$G827</f>
        <v/>
      </c>
      <c r="AT824" s="35" t="str">
        <f t="shared" si="28"/>
        <v/>
      </c>
    </row>
    <row r="825">
      <c r="A825" s="35" t="str">
        <f>IF(BPU!$A828="","",BPU!$A828)</f>
        <v/>
      </c>
      <c r="B825" s="44" t="str">
        <f>IF(BPU!$B828="","",BPU!$B828)</f>
        <v/>
      </c>
      <c r="C825" s="35" t="str">
        <f>IF(BPU!$C828="","",BPU!$C828)</f>
        <v/>
      </c>
      <c r="D825" s="44" t="str">
        <f>IF(DQE!$D828="","",DQE!$D828)</f>
        <v/>
      </c>
      <c r="E825" s="37" t="str">
        <f>IF(BPU!$D828="","",BPU!$D828)</f>
        <v/>
      </c>
      <c r="F825" s="35" t="str">
        <f t="shared" si="0"/>
        <v/>
      </c>
      <c r="G825" s="44" t="str">
        <f t="shared" si="1"/>
        <v/>
      </c>
      <c r="H825" s="36" t="n"/>
      <c r="I825" s="23" t="n"/>
      <c r="J825" s="36" t="n"/>
      <c r="K825" s="36" t="n"/>
      <c r="L825" s="44" t="str">
        <f t="shared" si="2"/>
        <v/>
      </c>
      <c r="M825" s="35" t="str">
        <f t="shared" si="3"/>
        <v/>
      </c>
      <c r="N825" s="35" t="str">
        <f t="shared" si="4"/>
        <v/>
      </c>
      <c r="O825" s="35" t="str">
        <f t="shared" si="5"/>
        <v/>
      </c>
      <c r="P825" s="35" t="str">
        <f t="shared" si="6"/>
        <v/>
      </c>
      <c r="Q825" s="35" t="str">
        <f t="shared" si="7"/>
        <v/>
      </c>
      <c r="R825" s="35" t="str">
        <f t="shared" si="8"/>
        <v/>
      </c>
      <c r="S825" s="35" t="str">
        <f t="shared" si="9"/>
        <v/>
      </c>
      <c r="T825" s="35" t="str">
        <f t="shared" si="10"/>
        <v/>
      </c>
      <c r="U825" s="35" t="str">
        <f t="shared" si="11"/>
        <v/>
      </c>
      <c r="V825" s="35" t="str">
        <f t="shared" si="12"/>
        <v/>
      </c>
      <c r="W825" s="77" t="str">
        <f t="shared" si="13"/>
        <v/>
      </c>
      <c r="X825" s="35" t="str">
        <f t="shared" si="14"/>
        <v/>
      </c>
      <c r="Y825" s="35" t="str">
        <f t="shared" si="15"/>
        <v/>
      </c>
      <c r="Z825" s="35" t="str">
        <f t="shared" si="16"/>
        <v/>
      </c>
      <c r="AA825" s="35" t="str">
        <f t="shared" si="17"/>
        <v/>
      </c>
      <c r="AB825" s="77">
        <f t="shared" si="29"/>
        <v>6336</v>
      </c>
      <c r="AC825" s="77">
        <f t="shared" si="30"/>
        <v>0</v>
      </c>
      <c r="AD825" s="77">
        <f t="shared" si="31"/>
        <v>0</v>
      </c>
      <c r="AE825" s="78" t="str">
        <f t="shared" si="18"/>
        <v/>
      </c>
      <c r="AF825" s="35" t="str">
        <f t="shared" si="19"/>
        <v/>
      </c>
      <c r="AG825" s="77" t="str">
        <f t="shared" si="20"/>
        <v/>
      </c>
      <c r="AH825" s="77" t="str">
        <f t="shared" si="21"/>
        <v/>
      </c>
      <c r="AI825" s="35">
        <f t="shared" si="22"/>
        <v>0</v>
      </c>
      <c r="AJ825" s="35">
        <f t="shared" si="23"/>
        <v>0</v>
      </c>
      <c r="AK825" s="35">
        <f t="shared" si="24"/>
        <v>0</v>
      </c>
      <c r="AL825" s="35">
        <f t="shared" si="25"/>
        <v>0</v>
      </c>
      <c r="AM825" s="35" t="n"/>
      <c r="AN825" s="44" t="str">
        <f t="shared" si="26"/>
        <v/>
      </c>
      <c r="AO825" s="44" t="str">
        <f t="shared" si="27"/>
        <v/>
      </c>
      <c r="AP825" s="35" t="str">
        <f>IF('DQE marché-cadre'!$D828="","",'DQE marché-cadre'!$D828)</f>
        <v/>
      </c>
      <c r="AQ825" s="35" t="str">
        <f>IF('DQE marché-cadre'!$E828="","",'DQE marché-cadre'!$E828)</f>
        <v/>
      </c>
      <c r="AR825" s="77" t="str">
        <f>DQE!$F828</f>
        <v/>
      </c>
      <c r="AS825" s="77" t="str">
        <f>BPDE!$G828</f>
        <v/>
      </c>
      <c r="AT825" s="35" t="str">
        <f t="shared" si="28"/>
        <v/>
      </c>
    </row>
    <row r="826">
      <c r="A826" s="35" t="str">
        <f>IF(BPU!$A829="","",BPU!$A829)</f>
        <v/>
      </c>
      <c r="B826" s="44" t="str">
        <f>IF(BPU!$B829="","",BPU!$B829)</f>
        <v/>
      </c>
      <c r="C826" s="35" t="str">
        <f>IF(BPU!$C829="","",BPU!$C829)</f>
        <v/>
      </c>
      <c r="D826" s="44" t="str">
        <f>IF(DQE!$D829="","",DQE!$D829)</f>
        <v/>
      </c>
      <c r="E826" s="37" t="str">
        <f>IF(BPU!$D829="","",BPU!$D829)</f>
        <v/>
      </c>
      <c r="F826" s="35" t="str">
        <f t="shared" si="0"/>
        <v/>
      </c>
      <c r="G826" s="44" t="str">
        <f t="shared" si="1"/>
        <v/>
      </c>
      <c r="H826" s="36" t="n"/>
      <c r="I826" s="23" t="n"/>
      <c r="J826" s="36" t="n"/>
      <c r="K826" s="36" t="n"/>
      <c r="L826" s="44" t="str">
        <f t="shared" si="2"/>
        <v/>
      </c>
      <c r="M826" s="35" t="str">
        <f t="shared" si="3"/>
        <v/>
      </c>
      <c r="N826" s="35" t="str">
        <f t="shared" si="4"/>
        <v/>
      </c>
      <c r="O826" s="35" t="str">
        <f t="shared" si="5"/>
        <v/>
      </c>
      <c r="P826" s="35" t="str">
        <f t="shared" si="6"/>
        <v/>
      </c>
      <c r="Q826" s="35" t="str">
        <f t="shared" si="7"/>
        <v/>
      </c>
      <c r="R826" s="35" t="str">
        <f t="shared" si="8"/>
        <v/>
      </c>
      <c r="S826" s="35" t="str">
        <f t="shared" si="9"/>
        <v/>
      </c>
      <c r="T826" s="35" t="str">
        <f t="shared" si="10"/>
        <v/>
      </c>
      <c r="U826" s="35" t="str">
        <f t="shared" si="11"/>
        <v/>
      </c>
      <c r="V826" s="35" t="str">
        <f t="shared" si="12"/>
        <v/>
      </c>
      <c r="W826" s="77" t="str">
        <f t="shared" si="13"/>
        <v/>
      </c>
      <c r="X826" s="35" t="str">
        <f t="shared" si="14"/>
        <v/>
      </c>
      <c r="Y826" s="35" t="str">
        <f t="shared" si="15"/>
        <v/>
      </c>
      <c r="Z826" s="35" t="str">
        <f t="shared" si="16"/>
        <v/>
      </c>
      <c r="AA826" s="35" t="str">
        <f t="shared" si="17"/>
        <v/>
      </c>
      <c r="AB826" s="77">
        <f t="shared" si="29"/>
        <v>6336</v>
      </c>
      <c r="AC826" s="77">
        <f t="shared" si="30"/>
        <v>0</v>
      </c>
      <c r="AD826" s="77">
        <f t="shared" si="31"/>
        <v>0</v>
      </c>
      <c r="AE826" s="78" t="str">
        <f t="shared" si="18"/>
        <v/>
      </c>
      <c r="AF826" s="35" t="str">
        <f t="shared" si="19"/>
        <v/>
      </c>
      <c r="AG826" s="77" t="str">
        <f t="shared" si="20"/>
        <v/>
      </c>
      <c r="AH826" s="77" t="str">
        <f t="shared" si="21"/>
        <v/>
      </c>
      <c r="AI826" s="35">
        <f t="shared" si="22"/>
        <v>0</v>
      </c>
      <c r="AJ826" s="35">
        <f t="shared" si="23"/>
        <v>0</v>
      </c>
      <c r="AK826" s="35">
        <f t="shared" si="24"/>
        <v>0</v>
      </c>
      <c r="AL826" s="35">
        <f t="shared" si="25"/>
        <v>0</v>
      </c>
      <c r="AM826" s="35" t="n"/>
      <c r="AN826" s="44" t="str">
        <f t="shared" si="26"/>
        <v/>
      </c>
      <c r="AO826" s="44" t="str">
        <f t="shared" si="27"/>
        <v/>
      </c>
      <c r="AP826" s="35" t="str">
        <f>IF('DQE marché-cadre'!$D829="","",'DQE marché-cadre'!$D829)</f>
        <v/>
      </c>
      <c r="AQ826" s="35" t="str">
        <f>IF('DQE marché-cadre'!$E829="","",'DQE marché-cadre'!$E829)</f>
        <v/>
      </c>
      <c r="AR826" s="77" t="str">
        <f>DQE!$F829</f>
        <v/>
      </c>
      <c r="AS826" s="77" t="str">
        <f>BPDE!$G829</f>
        <v/>
      </c>
      <c r="AT826" s="35" t="str">
        <f t="shared" si="28"/>
        <v/>
      </c>
    </row>
    <row r="827">
      <c r="A827" s="35" t="str">
        <f>IF(BPU!$A830="","",BPU!$A830)</f>
        <v/>
      </c>
      <c r="B827" s="44" t="str">
        <f>IF(BPU!$B830="","",BPU!$B830)</f>
        <v/>
      </c>
      <c r="C827" s="35" t="str">
        <f>IF(BPU!$C830="","",BPU!$C830)</f>
        <v/>
      </c>
      <c r="D827" s="44" t="str">
        <f>IF(DQE!$D830="","",DQE!$D830)</f>
        <v/>
      </c>
      <c r="E827" s="37" t="str">
        <f>IF(BPU!$D830="","",BPU!$D830)</f>
        <v/>
      </c>
      <c r="F827" s="35" t="str">
        <f t="shared" si="0"/>
        <v/>
      </c>
      <c r="G827" s="44" t="str">
        <f t="shared" si="1"/>
        <v/>
      </c>
      <c r="H827" s="36" t="n"/>
      <c r="I827" s="23" t="n"/>
      <c r="J827" s="36" t="n"/>
      <c r="K827" s="36" t="n"/>
      <c r="L827" s="44" t="str">
        <f t="shared" si="2"/>
        <v/>
      </c>
      <c r="M827" s="35" t="str">
        <f t="shared" si="3"/>
        <v/>
      </c>
      <c r="N827" s="35" t="str">
        <f t="shared" si="4"/>
        <v/>
      </c>
      <c r="O827" s="35" t="str">
        <f t="shared" si="5"/>
        <v/>
      </c>
      <c r="P827" s="35" t="str">
        <f t="shared" si="6"/>
        <v/>
      </c>
      <c r="Q827" s="35" t="str">
        <f t="shared" si="7"/>
        <v/>
      </c>
      <c r="R827" s="35" t="str">
        <f t="shared" si="8"/>
        <v/>
      </c>
      <c r="S827" s="35" t="str">
        <f t="shared" si="9"/>
        <v/>
      </c>
      <c r="T827" s="35" t="str">
        <f t="shared" si="10"/>
        <v/>
      </c>
      <c r="U827" s="35" t="str">
        <f t="shared" si="11"/>
        <v/>
      </c>
      <c r="V827" s="35" t="str">
        <f t="shared" si="12"/>
        <v/>
      </c>
      <c r="W827" s="77" t="str">
        <f t="shared" si="13"/>
        <v/>
      </c>
      <c r="X827" s="35" t="str">
        <f t="shared" si="14"/>
        <v/>
      </c>
      <c r="Y827" s="35" t="str">
        <f t="shared" si="15"/>
        <v/>
      </c>
      <c r="Z827" s="35" t="str">
        <f t="shared" si="16"/>
        <v/>
      </c>
      <c r="AA827" s="35" t="str">
        <f t="shared" si="17"/>
        <v/>
      </c>
      <c r="AB827" s="77">
        <f t="shared" si="29"/>
        <v>6336</v>
      </c>
      <c r="AC827" s="77">
        <f t="shared" si="30"/>
        <v>0</v>
      </c>
      <c r="AD827" s="77">
        <f t="shared" si="31"/>
        <v>0</v>
      </c>
      <c r="AE827" s="78" t="str">
        <f t="shared" si="18"/>
        <v/>
      </c>
      <c r="AF827" s="35" t="str">
        <f t="shared" si="19"/>
        <v/>
      </c>
      <c r="AG827" s="77" t="str">
        <f t="shared" si="20"/>
        <v/>
      </c>
      <c r="AH827" s="77" t="str">
        <f t="shared" si="21"/>
        <v/>
      </c>
      <c r="AI827" s="35">
        <f t="shared" si="22"/>
        <v>0</v>
      </c>
      <c r="AJ827" s="35">
        <f t="shared" si="23"/>
        <v>0</v>
      </c>
      <c r="AK827" s="35">
        <f t="shared" si="24"/>
        <v>0</v>
      </c>
      <c r="AL827" s="35">
        <f t="shared" si="25"/>
        <v>0</v>
      </c>
      <c r="AM827" s="35" t="n"/>
      <c r="AN827" s="44" t="str">
        <f t="shared" si="26"/>
        <v/>
      </c>
      <c r="AO827" s="44" t="str">
        <f t="shared" si="27"/>
        <v/>
      </c>
      <c r="AP827" s="35" t="str">
        <f>IF('DQE marché-cadre'!$D830="","",'DQE marché-cadre'!$D830)</f>
        <v/>
      </c>
      <c r="AQ827" s="35" t="str">
        <f>IF('DQE marché-cadre'!$E830="","",'DQE marché-cadre'!$E830)</f>
        <v/>
      </c>
      <c r="AR827" s="77" t="str">
        <f>DQE!$F830</f>
        <v/>
      </c>
      <c r="AS827" s="77" t="str">
        <f>BPDE!$G830</f>
        <v/>
      </c>
      <c r="AT827" s="35" t="str">
        <f t="shared" si="28"/>
        <v/>
      </c>
    </row>
    <row r="828">
      <c r="A828" s="35" t="str">
        <f>IF(BPU!$A831="","",BPU!$A831)</f>
        <v/>
      </c>
      <c r="B828" s="44" t="str">
        <f>IF(BPU!$B831="","",BPU!$B831)</f>
        <v/>
      </c>
      <c r="C828" s="35" t="str">
        <f>IF(BPU!$C831="","",BPU!$C831)</f>
        <v/>
      </c>
      <c r="D828" s="44" t="str">
        <f>IF(DQE!$D831="","",DQE!$D831)</f>
        <v/>
      </c>
      <c r="E828" s="37" t="str">
        <f>IF(BPU!$D831="","",BPU!$D831)</f>
        <v/>
      </c>
      <c r="F828" s="35" t="str">
        <f t="shared" si="0"/>
        <v/>
      </c>
      <c r="G828" s="44" t="str">
        <f t="shared" si="1"/>
        <v/>
      </c>
      <c r="H828" s="36" t="n"/>
      <c r="I828" s="23" t="n"/>
      <c r="J828" s="36" t="n"/>
      <c r="K828" s="36" t="n"/>
      <c r="L828" s="44" t="str">
        <f t="shared" si="2"/>
        <v/>
      </c>
      <c r="M828" s="35" t="str">
        <f t="shared" si="3"/>
        <v/>
      </c>
      <c r="N828" s="35" t="str">
        <f t="shared" si="4"/>
        <v/>
      </c>
      <c r="O828" s="35" t="str">
        <f t="shared" si="5"/>
        <v/>
      </c>
      <c r="P828" s="35" t="str">
        <f t="shared" si="6"/>
        <v/>
      </c>
      <c r="Q828" s="35" t="str">
        <f t="shared" si="7"/>
        <v/>
      </c>
      <c r="R828" s="35" t="str">
        <f t="shared" si="8"/>
        <v/>
      </c>
      <c r="S828" s="35" t="str">
        <f t="shared" si="9"/>
        <v/>
      </c>
      <c r="T828" s="35" t="str">
        <f t="shared" si="10"/>
        <v/>
      </c>
      <c r="U828" s="35" t="str">
        <f t="shared" si="11"/>
        <v/>
      </c>
      <c r="V828" s="35" t="str">
        <f t="shared" si="12"/>
        <v/>
      </c>
      <c r="W828" s="77" t="str">
        <f t="shared" si="13"/>
        <v/>
      </c>
      <c r="X828" s="35" t="str">
        <f t="shared" si="14"/>
        <v/>
      </c>
      <c r="Y828" s="35" t="str">
        <f t="shared" si="15"/>
        <v/>
      </c>
      <c r="Z828" s="35" t="str">
        <f t="shared" si="16"/>
        <v/>
      </c>
      <c r="AA828" s="35" t="str">
        <f t="shared" si="17"/>
        <v/>
      </c>
      <c r="AB828" s="77">
        <f t="shared" si="29"/>
        <v>6336</v>
      </c>
      <c r="AC828" s="77">
        <f t="shared" si="30"/>
        <v>0</v>
      </c>
      <c r="AD828" s="77">
        <f t="shared" si="31"/>
        <v>0</v>
      </c>
      <c r="AE828" s="78" t="str">
        <f t="shared" si="18"/>
        <v/>
      </c>
      <c r="AF828" s="35" t="str">
        <f t="shared" si="19"/>
        <v/>
      </c>
      <c r="AG828" s="77" t="str">
        <f t="shared" si="20"/>
        <v/>
      </c>
      <c r="AH828" s="77" t="str">
        <f t="shared" si="21"/>
        <v/>
      </c>
      <c r="AI828" s="35">
        <f t="shared" si="22"/>
        <v>0</v>
      </c>
      <c r="AJ828" s="35">
        <f t="shared" si="23"/>
        <v>0</v>
      </c>
      <c r="AK828" s="35">
        <f t="shared" si="24"/>
        <v>0</v>
      </c>
      <c r="AL828" s="35">
        <f t="shared" si="25"/>
        <v>0</v>
      </c>
      <c r="AM828" s="35" t="n"/>
      <c r="AN828" s="44" t="str">
        <f t="shared" si="26"/>
        <v/>
      </c>
      <c r="AO828" s="44" t="str">
        <f t="shared" si="27"/>
        <v/>
      </c>
      <c r="AP828" s="35" t="str">
        <f>IF('DQE marché-cadre'!$D831="","",'DQE marché-cadre'!$D831)</f>
        <v/>
      </c>
      <c r="AQ828" s="35" t="str">
        <f>IF('DQE marché-cadre'!$E831="","",'DQE marché-cadre'!$E831)</f>
        <v/>
      </c>
      <c r="AR828" s="77" t="str">
        <f>DQE!$F831</f>
        <v/>
      </c>
      <c r="AS828" s="77" t="str">
        <f>BPDE!$G831</f>
        <v/>
      </c>
      <c r="AT828" s="35" t="str">
        <f t="shared" si="28"/>
        <v/>
      </c>
    </row>
    <row r="829">
      <c r="A829" s="35" t="str">
        <f>IF(BPU!$A832="","",BPU!$A832)</f>
        <v/>
      </c>
      <c r="B829" s="44" t="str">
        <f>IF(BPU!$B832="","",BPU!$B832)</f>
        <v/>
      </c>
      <c r="C829" s="35" t="str">
        <f>IF(BPU!$C832="","",BPU!$C832)</f>
        <v/>
      </c>
      <c r="D829" s="44" t="str">
        <f>IF(DQE!$D832="","",DQE!$D832)</f>
        <v/>
      </c>
      <c r="E829" s="37" t="str">
        <f>IF(BPU!$D832="","",BPU!$D832)</f>
        <v/>
      </c>
      <c r="F829" s="35" t="str">
        <f t="shared" si="0"/>
        <v/>
      </c>
      <c r="G829" s="44" t="str">
        <f t="shared" si="1"/>
        <v/>
      </c>
      <c r="H829" s="36" t="n"/>
      <c r="I829" s="23" t="n"/>
      <c r="J829" s="36" t="n"/>
      <c r="K829" s="36" t="n"/>
      <c r="L829" s="44" t="str">
        <f t="shared" si="2"/>
        <v/>
      </c>
      <c r="M829" s="35" t="str">
        <f t="shared" si="3"/>
        <v/>
      </c>
      <c r="N829" s="35" t="str">
        <f t="shared" si="4"/>
        <v/>
      </c>
      <c r="O829" s="35" t="str">
        <f t="shared" si="5"/>
        <v/>
      </c>
      <c r="P829" s="35" t="str">
        <f t="shared" si="6"/>
        <v/>
      </c>
      <c r="Q829" s="35" t="str">
        <f t="shared" si="7"/>
        <v/>
      </c>
      <c r="R829" s="35" t="str">
        <f t="shared" si="8"/>
        <v/>
      </c>
      <c r="S829" s="35" t="str">
        <f t="shared" si="9"/>
        <v/>
      </c>
      <c r="T829" s="35" t="str">
        <f t="shared" si="10"/>
        <v/>
      </c>
      <c r="U829" s="35" t="str">
        <f t="shared" si="11"/>
        <v/>
      </c>
      <c r="V829" s="35" t="str">
        <f t="shared" si="12"/>
        <v/>
      </c>
      <c r="W829" s="77" t="str">
        <f t="shared" si="13"/>
        <v/>
      </c>
      <c r="X829" s="35" t="str">
        <f t="shared" si="14"/>
        <v/>
      </c>
      <c r="Y829" s="35" t="str">
        <f t="shared" si="15"/>
        <v/>
      </c>
      <c r="Z829" s="35" t="str">
        <f t="shared" si="16"/>
        <v/>
      </c>
      <c r="AA829" s="35" t="str">
        <f t="shared" si="17"/>
        <v/>
      </c>
      <c r="AB829" s="77">
        <f t="shared" si="29"/>
        <v>6336</v>
      </c>
      <c r="AC829" s="77">
        <f t="shared" si="30"/>
        <v>0</v>
      </c>
      <c r="AD829" s="77">
        <f t="shared" si="31"/>
        <v>0</v>
      </c>
      <c r="AE829" s="78" t="str">
        <f t="shared" si="18"/>
        <v/>
      </c>
      <c r="AF829" s="35" t="str">
        <f t="shared" si="19"/>
        <v/>
      </c>
      <c r="AG829" s="77" t="str">
        <f t="shared" si="20"/>
        <v/>
      </c>
      <c r="AH829" s="77" t="str">
        <f t="shared" si="21"/>
        <v/>
      </c>
      <c r="AI829" s="35">
        <f t="shared" si="22"/>
        <v>0</v>
      </c>
      <c r="AJ829" s="35">
        <f t="shared" si="23"/>
        <v>0</v>
      </c>
      <c r="AK829" s="35">
        <f t="shared" si="24"/>
        <v>0</v>
      </c>
      <c r="AL829" s="35">
        <f t="shared" si="25"/>
        <v>0</v>
      </c>
      <c r="AM829" s="35" t="n"/>
      <c r="AN829" s="44" t="str">
        <f t="shared" si="26"/>
        <v/>
      </c>
      <c r="AO829" s="44" t="str">
        <f t="shared" si="27"/>
        <v/>
      </c>
      <c r="AP829" s="35" t="str">
        <f>IF('DQE marché-cadre'!$D832="","",'DQE marché-cadre'!$D832)</f>
        <v/>
      </c>
      <c r="AQ829" s="35" t="str">
        <f>IF('DQE marché-cadre'!$E832="","",'DQE marché-cadre'!$E832)</f>
        <v/>
      </c>
      <c r="AR829" s="77" t="str">
        <f>DQE!$F832</f>
        <v/>
      </c>
      <c r="AS829" s="77" t="str">
        <f>BPDE!$G832</f>
        <v/>
      </c>
      <c r="AT829" s="35" t="str">
        <f t="shared" si="28"/>
        <v/>
      </c>
    </row>
    <row r="830">
      <c r="A830" s="35" t="str">
        <f>IF(BPU!$A833="","",BPU!$A833)</f>
        <v/>
      </c>
      <c r="B830" s="44" t="str">
        <f>IF(BPU!$B833="","",BPU!$B833)</f>
        <v/>
      </c>
      <c r="C830" s="35" t="str">
        <f>IF(BPU!$C833="","",BPU!$C833)</f>
        <v/>
      </c>
      <c r="D830" s="44" t="str">
        <f>IF(DQE!$D833="","",DQE!$D833)</f>
        <v/>
      </c>
      <c r="E830" s="37" t="str">
        <f>IF(BPU!$D833="","",BPU!$D833)</f>
        <v/>
      </c>
      <c r="F830" s="35" t="str">
        <f t="shared" si="0"/>
        <v/>
      </c>
      <c r="G830" s="44" t="str">
        <f t="shared" si="1"/>
        <v/>
      </c>
      <c r="H830" s="36" t="n"/>
      <c r="I830" s="23" t="n"/>
      <c r="J830" s="36" t="n"/>
      <c r="K830" s="36" t="n"/>
      <c r="L830" s="44" t="str">
        <f t="shared" si="2"/>
        <v/>
      </c>
      <c r="M830" s="35" t="str">
        <f t="shared" si="3"/>
        <v/>
      </c>
      <c r="N830" s="35" t="str">
        <f t="shared" si="4"/>
        <v/>
      </c>
      <c r="O830" s="35" t="str">
        <f t="shared" si="5"/>
        <v/>
      </c>
      <c r="P830" s="35" t="str">
        <f t="shared" si="6"/>
        <v/>
      </c>
      <c r="Q830" s="35" t="str">
        <f t="shared" si="7"/>
        <v/>
      </c>
      <c r="R830" s="35" t="str">
        <f t="shared" si="8"/>
        <v/>
      </c>
      <c r="S830" s="35" t="str">
        <f t="shared" si="9"/>
        <v/>
      </c>
      <c r="T830" s="35" t="str">
        <f t="shared" si="10"/>
        <v/>
      </c>
      <c r="U830" s="35" t="str">
        <f t="shared" si="11"/>
        <v/>
      </c>
      <c r="V830" s="35" t="str">
        <f t="shared" si="12"/>
        <v/>
      </c>
      <c r="W830" s="77" t="str">
        <f t="shared" si="13"/>
        <v/>
      </c>
      <c r="X830" s="35" t="str">
        <f t="shared" si="14"/>
        <v/>
      </c>
      <c r="Y830" s="35" t="str">
        <f t="shared" si="15"/>
        <v/>
      </c>
      <c r="Z830" s="35" t="str">
        <f t="shared" si="16"/>
        <v/>
      </c>
      <c r="AA830" s="35" t="str">
        <f t="shared" si="17"/>
        <v/>
      </c>
      <c r="AB830" s="77">
        <f t="shared" si="29"/>
        <v>6336</v>
      </c>
      <c r="AC830" s="77">
        <f t="shared" si="30"/>
        <v>0</v>
      </c>
      <c r="AD830" s="77">
        <f t="shared" si="31"/>
        <v>0</v>
      </c>
      <c r="AE830" s="78" t="str">
        <f t="shared" si="18"/>
        <v/>
      </c>
      <c r="AF830" s="35" t="str">
        <f t="shared" si="19"/>
        <v/>
      </c>
      <c r="AG830" s="77" t="str">
        <f t="shared" si="20"/>
        <v/>
      </c>
      <c r="AH830" s="77" t="str">
        <f t="shared" si="21"/>
        <v/>
      </c>
      <c r="AI830" s="35">
        <f t="shared" si="22"/>
        <v>0</v>
      </c>
      <c r="AJ830" s="35">
        <f t="shared" si="23"/>
        <v>0</v>
      </c>
      <c r="AK830" s="35">
        <f t="shared" si="24"/>
        <v>0</v>
      </c>
      <c r="AL830" s="35">
        <f t="shared" si="25"/>
        <v>0</v>
      </c>
      <c r="AM830" s="35" t="n"/>
      <c r="AN830" s="44" t="str">
        <f t="shared" si="26"/>
        <v/>
      </c>
      <c r="AO830" s="44" t="str">
        <f t="shared" si="27"/>
        <v/>
      </c>
      <c r="AP830" s="35" t="str">
        <f>IF('DQE marché-cadre'!$D833="","",'DQE marché-cadre'!$D833)</f>
        <v/>
      </c>
      <c r="AQ830" s="35" t="str">
        <f>IF('DQE marché-cadre'!$E833="","",'DQE marché-cadre'!$E833)</f>
        <v/>
      </c>
      <c r="AR830" s="77" t="str">
        <f>DQE!$F833</f>
        <v/>
      </c>
      <c r="AS830" s="77" t="str">
        <f>BPDE!$G833</f>
        <v/>
      </c>
      <c r="AT830" s="35" t="str">
        <f t="shared" si="28"/>
        <v/>
      </c>
    </row>
    <row r="831">
      <c r="A831" s="35" t="str">
        <f>IF(BPU!$A834="","",BPU!$A834)</f>
        <v/>
      </c>
      <c r="B831" s="44" t="str">
        <f>IF(BPU!$B834="","",BPU!$B834)</f>
        <v/>
      </c>
      <c r="C831" s="35" t="str">
        <f>IF(BPU!$C834="","",BPU!$C834)</f>
        <v/>
      </c>
      <c r="D831" s="44" t="str">
        <f>IF(DQE!$D834="","",DQE!$D834)</f>
        <v/>
      </c>
      <c r="E831" s="37" t="str">
        <f>IF(BPU!$D834="","",BPU!$D834)</f>
        <v/>
      </c>
      <c r="F831" s="35" t="str">
        <f t="shared" si="0"/>
        <v/>
      </c>
      <c r="G831" s="44" t="str">
        <f t="shared" si="1"/>
        <v/>
      </c>
      <c r="H831" s="36" t="n"/>
      <c r="I831" s="23" t="n"/>
      <c r="J831" s="36" t="n"/>
      <c r="K831" s="36" t="n"/>
      <c r="L831" s="44" t="str">
        <f t="shared" si="2"/>
        <v/>
      </c>
      <c r="M831" s="35" t="str">
        <f t="shared" si="3"/>
        <v/>
      </c>
      <c r="N831" s="35" t="str">
        <f t="shared" si="4"/>
        <v/>
      </c>
      <c r="O831" s="35" t="str">
        <f t="shared" si="5"/>
        <v/>
      </c>
      <c r="P831" s="35" t="str">
        <f t="shared" si="6"/>
        <v/>
      </c>
      <c r="Q831" s="35" t="str">
        <f t="shared" si="7"/>
        <v/>
      </c>
      <c r="R831" s="35" t="str">
        <f t="shared" si="8"/>
        <v/>
      </c>
      <c r="S831" s="35" t="str">
        <f t="shared" si="9"/>
        <v/>
      </c>
      <c r="T831" s="35" t="str">
        <f t="shared" si="10"/>
        <v/>
      </c>
      <c r="U831" s="35" t="str">
        <f t="shared" si="11"/>
        <v/>
      </c>
      <c r="V831" s="35" t="str">
        <f t="shared" si="12"/>
        <v/>
      </c>
      <c r="W831" s="77" t="str">
        <f t="shared" si="13"/>
        <v/>
      </c>
      <c r="X831" s="35" t="str">
        <f t="shared" si="14"/>
        <v/>
      </c>
      <c r="Y831" s="35" t="str">
        <f t="shared" si="15"/>
        <v/>
      </c>
      <c r="Z831" s="35" t="str">
        <f t="shared" si="16"/>
        <v/>
      </c>
      <c r="AA831" s="35" t="str">
        <f t="shared" si="17"/>
        <v/>
      </c>
      <c r="AB831" s="77">
        <f t="shared" si="29"/>
        <v>6336</v>
      </c>
      <c r="AC831" s="77">
        <f t="shared" si="30"/>
        <v>0</v>
      </c>
      <c r="AD831" s="77">
        <f t="shared" si="31"/>
        <v>0</v>
      </c>
      <c r="AE831" s="78" t="str">
        <f t="shared" si="18"/>
        <v/>
      </c>
      <c r="AF831" s="35" t="str">
        <f t="shared" si="19"/>
        <v/>
      </c>
      <c r="AG831" s="77" t="str">
        <f t="shared" si="20"/>
        <v/>
      </c>
      <c r="AH831" s="77" t="str">
        <f t="shared" si="21"/>
        <v/>
      </c>
      <c r="AI831" s="35">
        <f t="shared" si="22"/>
        <v>0</v>
      </c>
      <c r="AJ831" s="35">
        <f t="shared" si="23"/>
        <v>0</v>
      </c>
      <c r="AK831" s="35">
        <f t="shared" si="24"/>
        <v>0</v>
      </c>
      <c r="AL831" s="35">
        <f t="shared" si="25"/>
        <v>0</v>
      </c>
      <c r="AM831" s="35" t="n"/>
      <c r="AN831" s="44" t="str">
        <f t="shared" si="26"/>
        <v/>
      </c>
      <c r="AO831" s="44" t="str">
        <f t="shared" si="27"/>
        <v/>
      </c>
      <c r="AP831" s="35" t="str">
        <f>IF('DQE marché-cadre'!$D834="","",'DQE marché-cadre'!$D834)</f>
        <v/>
      </c>
      <c r="AQ831" s="35" t="str">
        <f>IF('DQE marché-cadre'!$E834="","",'DQE marché-cadre'!$E834)</f>
        <v/>
      </c>
      <c r="AR831" s="77" t="str">
        <f>DQE!$F834</f>
        <v/>
      </c>
      <c r="AS831" s="77" t="str">
        <f>BPDE!$G834</f>
        <v/>
      </c>
      <c r="AT831" s="35" t="str">
        <f t="shared" si="28"/>
        <v/>
      </c>
    </row>
    <row r="832">
      <c r="A832" s="35" t="str">
        <f>IF(BPU!$A835="","",BPU!$A835)</f>
        <v/>
      </c>
      <c r="B832" s="44" t="str">
        <f>IF(BPU!$B835="","",BPU!$B835)</f>
        <v/>
      </c>
      <c r="C832" s="35" t="str">
        <f>IF(BPU!$C835="","",BPU!$C835)</f>
        <v/>
      </c>
      <c r="D832" s="44" t="str">
        <f>IF(DQE!$D835="","",DQE!$D835)</f>
        <v/>
      </c>
      <c r="E832" s="37" t="str">
        <f>IF(BPU!$D835="","",BPU!$D835)</f>
        <v/>
      </c>
      <c r="F832" s="35" t="str">
        <f t="shared" si="0"/>
        <v/>
      </c>
      <c r="G832" s="44" t="str">
        <f t="shared" si="1"/>
        <v/>
      </c>
      <c r="H832" s="36" t="n"/>
      <c r="I832" s="23" t="n"/>
      <c r="J832" s="36" t="n"/>
      <c r="K832" s="36" t="n"/>
      <c r="L832" s="44" t="str">
        <f t="shared" si="2"/>
        <v/>
      </c>
      <c r="M832" s="35" t="str">
        <f t="shared" si="3"/>
        <v/>
      </c>
      <c r="N832" s="35" t="str">
        <f t="shared" si="4"/>
        <v/>
      </c>
      <c r="O832" s="35" t="str">
        <f t="shared" si="5"/>
        <v/>
      </c>
      <c r="P832" s="35" t="str">
        <f t="shared" si="6"/>
        <v/>
      </c>
      <c r="Q832" s="35" t="str">
        <f t="shared" si="7"/>
        <v/>
      </c>
      <c r="R832" s="35" t="str">
        <f t="shared" si="8"/>
        <v/>
      </c>
      <c r="S832" s="35" t="str">
        <f t="shared" si="9"/>
        <v/>
      </c>
      <c r="T832" s="35" t="str">
        <f t="shared" si="10"/>
        <v/>
      </c>
      <c r="U832" s="35" t="str">
        <f t="shared" si="11"/>
        <v/>
      </c>
      <c r="V832" s="35" t="str">
        <f t="shared" si="12"/>
        <v/>
      </c>
      <c r="W832" s="77" t="str">
        <f t="shared" si="13"/>
        <v/>
      </c>
      <c r="X832" s="35" t="str">
        <f t="shared" si="14"/>
        <v/>
      </c>
      <c r="Y832" s="35" t="str">
        <f t="shared" si="15"/>
        <v/>
      </c>
      <c r="Z832" s="35" t="str">
        <f t="shared" si="16"/>
        <v/>
      </c>
      <c r="AA832" s="35" t="str">
        <f t="shared" si="17"/>
        <v/>
      </c>
      <c r="AB832" s="77">
        <f t="shared" si="29"/>
        <v>6336</v>
      </c>
      <c r="AC832" s="77">
        <f t="shared" si="30"/>
        <v>0</v>
      </c>
      <c r="AD832" s="77">
        <f t="shared" si="31"/>
        <v>0</v>
      </c>
      <c r="AE832" s="78" t="str">
        <f t="shared" si="18"/>
        <v/>
      </c>
      <c r="AF832" s="35" t="str">
        <f t="shared" si="19"/>
        <v/>
      </c>
      <c r="AG832" s="77" t="str">
        <f t="shared" si="20"/>
        <v/>
      </c>
      <c r="AH832" s="77" t="str">
        <f t="shared" si="21"/>
        <v/>
      </c>
      <c r="AI832" s="35">
        <f t="shared" si="22"/>
        <v>0</v>
      </c>
      <c r="AJ832" s="35">
        <f t="shared" si="23"/>
        <v>0</v>
      </c>
      <c r="AK832" s="35">
        <f t="shared" si="24"/>
        <v>0</v>
      </c>
      <c r="AL832" s="35">
        <f t="shared" si="25"/>
        <v>0</v>
      </c>
      <c r="AM832" s="35" t="n"/>
      <c r="AN832" s="44" t="str">
        <f t="shared" si="26"/>
        <v/>
      </c>
      <c r="AO832" s="44" t="str">
        <f t="shared" si="27"/>
        <v/>
      </c>
      <c r="AP832" s="35" t="str">
        <f>IF('DQE marché-cadre'!$D835="","",'DQE marché-cadre'!$D835)</f>
        <v/>
      </c>
      <c r="AQ832" s="35" t="str">
        <f>IF('DQE marché-cadre'!$E835="","",'DQE marché-cadre'!$E835)</f>
        <v/>
      </c>
      <c r="AR832" s="77" t="str">
        <f>DQE!$F835</f>
        <v/>
      </c>
      <c r="AS832" s="77" t="str">
        <f>BPDE!$G835</f>
        <v/>
      </c>
      <c r="AT832" s="35" t="str">
        <f t="shared" si="28"/>
        <v/>
      </c>
    </row>
    <row r="833">
      <c r="A833" s="35" t="str">
        <f>IF(BPU!$A836="","",BPU!$A836)</f>
        <v/>
      </c>
      <c r="B833" s="44" t="str">
        <f>IF(BPU!$B836="","",BPU!$B836)</f>
        <v/>
      </c>
      <c r="C833" s="35" t="str">
        <f>IF(BPU!$C836="","",BPU!$C836)</f>
        <v/>
      </c>
      <c r="D833" s="44" t="str">
        <f>IF(DQE!$D836="","",DQE!$D836)</f>
        <v/>
      </c>
      <c r="E833" s="37" t="str">
        <f>IF(BPU!$D836="","",BPU!$D836)</f>
        <v/>
      </c>
      <c r="F833" s="35" t="str">
        <f t="shared" si="0"/>
        <v/>
      </c>
      <c r="G833" s="44" t="str">
        <f t="shared" si="1"/>
        <v/>
      </c>
      <c r="H833" s="36" t="n"/>
      <c r="I833" s="23" t="n"/>
      <c r="J833" s="36" t="n"/>
      <c r="K833" s="36" t="n"/>
      <c r="L833" s="44" t="str">
        <f t="shared" si="2"/>
        <v/>
      </c>
      <c r="M833" s="35" t="str">
        <f t="shared" si="3"/>
        <v/>
      </c>
      <c r="N833" s="35" t="str">
        <f t="shared" si="4"/>
        <v/>
      </c>
      <c r="O833" s="35" t="str">
        <f t="shared" si="5"/>
        <v/>
      </c>
      <c r="P833" s="35" t="str">
        <f t="shared" si="6"/>
        <v/>
      </c>
      <c r="Q833" s="35" t="str">
        <f t="shared" si="7"/>
        <v/>
      </c>
      <c r="R833" s="35" t="str">
        <f t="shared" si="8"/>
        <v/>
      </c>
      <c r="S833" s="35" t="str">
        <f t="shared" si="9"/>
        <v/>
      </c>
      <c r="T833" s="35" t="str">
        <f t="shared" si="10"/>
        <v/>
      </c>
      <c r="U833" s="35" t="str">
        <f t="shared" si="11"/>
        <v/>
      </c>
      <c r="V833" s="35" t="str">
        <f t="shared" si="12"/>
        <v/>
      </c>
      <c r="W833" s="77" t="str">
        <f t="shared" si="13"/>
        <v/>
      </c>
      <c r="X833" s="35" t="str">
        <f t="shared" si="14"/>
        <v/>
      </c>
      <c r="Y833" s="35" t="str">
        <f t="shared" si="15"/>
        <v/>
      </c>
      <c r="Z833" s="35" t="str">
        <f t="shared" si="16"/>
        <v/>
      </c>
      <c r="AA833" s="35" t="str">
        <f t="shared" si="17"/>
        <v/>
      </c>
      <c r="AB833" s="77">
        <f t="shared" si="29"/>
        <v>6336</v>
      </c>
      <c r="AC833" s="77">
        <f t="shared" si="30"/>
        <v>0</v>
      </c>
      <c r="AD833" s="77">
        <f t="shared" si="31"/>
        <v>0</v>
      </c>
      <c r="AE833" s="78" t="str">
        <f t="shared" si="18"/>
        <v/>
      </c>
      <c r="AF833" s="35" t="str">
        <f t="shared" si="19"/>
        <v/>
      </c>
      <c r="AG833" s="77" t="str">
        <f t="shared" si="20"/>
        <v/>
      </c>
      <c r="AH833" s="77" t="str">
        <f t="shared" si="21"/>
        <v/>
      </c>
      <c r="AI833" s="35">
        <f t="shared" si="22"/>
        <v>0</v>
      </c>
      <c r="AJ833" s="35">
        <f t="shared" si="23"/>
        <v>0</v>
      </c>
      <c r="AK833" s="35">
        <f t="shared" si="24"/>
        <v>0</v>
      </c>
      <c r="AL833" s="35">
        <f t="shared" si="25"/>
        <v>0</v>
      </c>
      <c r="AM833" s="35" t="n"/>
      <c r="AN833" s="44" t="str">
        <f t="shared" si="26"/>
        <v/>
      </c>
      <c r="AO833" s="44" t="str">
        <f t="shared" si="27"/>
        <v/>
      </c>
      <c r="AP833" s="35" t="str">
        <f>IF('DQE marché-cadre'!$D836="","",'DQE marché-cadre'!$D836)</f>
        <v/>
      </c>
      <c r="AQ833" s="35" t="str">
        <f>IF('DQE marché-cadre'!$E836="","",'DQE marché-cadre'!$E836)</f>
        <v/>
      </c>
      <c r="AR833" s="77" t="str">
        <f>DQE!$F836</f>
        <v/>
      </c>
      <c r="AS833" s="77" t="str">
        <f>BPDE!$G836</f>
        <v/>
      </c>
      <c r="AT833" s="35" t="str">
        <f t="shared" si="28"/>
        <v/>
      </c>
    </row>
    <row r="834">
      <c r="A834" s="35" t="str">
        <f>IF(BPU!$A837="","",BPU!$A837)</f>
        <v/>
      </c>
      <c r="B834" s="44" t="str">
        <f>IF(BPU!$B837="","",BPU!$B837)</f>
        <v/>
      </c>
      <c r="C834" s="35" t="str">
        <f>IF(BPU!$C837="","",BPU!$C837)</f>
        <v/>
      </c>
      <c r="D834" s="44" t="str">
        <f>IF(DQE!$D837="","",DQE!$D837)</f>
        <v/>
      </c>
      <c r="E834" s="37" t="str">
        <f>IF(BPU!$D837="","",BPU!$D837)</f>
        <v/>
      </c>
      <c r="F834" s="35" t="str">
        <f t="shared" si="0"/>
        <v/>
      </c>
      <c r="G834" s="44" t="str">
        <f t="shared" si="1"/>
        <v/>
      </c>
      <c r="H834" s="36" t="n"/>
      <c r="I834" s="23" t="n"/>
      <c r="J834" s="36" t="n"/>
      <c r="K834" s="36" t="n"/>
      <c r="L834" s="44" t="str">
        <f t="shared" si="2"/>
        <v/>
      </c>
      <c r="M834" s="35" t="str">
        <f t="shared" si="3"/>
        <v/>
      </c>
      <c r="N834" s="35" t="str">
        <f t="shared" si="4"/>
        <v/>
      </c>
      <c r="O834" s="35" t="str">
        <f t="shared" si="5"/>
        <v/>
      </c>
      <c r="P834" s="35" t="str">
        <f t="shared" si="6"/>
        <v/>
      </c>
      <c r="Q834" s="35" t="str">
        <f t="shared" si="7"/>
        <v/>
      </c>
      <c r="R834" s="35" t="str">
        <f t="shared" si="8"/>
        <v/>
      </c>
      <c r="S834" s="35" t="str">
        <f t="shared" si="9"/>
        <v/>
      </c>
      <c r="T834" s="35" t="str">
        <f t="shared" si="10"/>
        <v/>
      </c>
      <c r="U834" s="35" t="str">
        <f t="shared" si="11"/>
        <v/>
      </c>
      <c r="V834" s="35" t="str">
        <f t="shared" si="12"/>
        <v/>
      </c>
      <c r="W834" s="77" t="str">
        <f t="shared" si="13"/>
        <v/>
      </c>
      <c r="X834" s="35" t="str">
        <f t="shared" si="14"/>
        <v/>
      </c>
      <c r="Y834" s="35" t="str">
        <f t="shared" si="15"/>
        <v/>
      </c>
      <c r="Z834" s="35" t="str">
        <f t="shared" si="16"/>
        <v/>
      </c>
      <c r="AA834" s="35" t="str">
        <f t="shared" si="17"/>
        <v/>
      </c>
      <c r="AB834" s="77">
        <f t="shared" si="29"/>
        <v>6336</v>
      </c>
      <c r="AC834" s="77">
        <f t="shared" si="30"/>
        <v>0</v>
      </c>
      <c r="AD834" s="77">
        <f t="shared" si="31"/>
        <v>0</v>
      </c>
      <c r="AE834" s="78" t="str">
        <f t="shared" si="18"/>
        <v/>
      </c>
      <c r="AF834" s="35" t="str">
        <f t="shared" si="19"/>
        <v/>
      </c>
      <c r="AG834" s="77" t="str">
        <f t="shared" si="20"/>
        <v/>
      </c>
      <c r="AH834" s="77" t="str">
        <f t="shared" si="21"/>
        <v/>
      </c>
      <c r="AI834" s="35">
        <f t="shared" si="22"/>
        <v>0</v>
      </c>
      <c r="AJ834" s="35">
        <f t="shared" si="23"/>
        <v>0</v>
      </c>
      <c r="AK834" s="35">
        <f t="shared" si="24"/>
        <v>0</v>
      </c>
      <c r="AL834" s="35">
        <f t="shared" si="25"/>
        <v>0</v>
      </c>
      <c r="AM834" s="35" t="n"/>
      <c r="AN834" s="44" t="str">
        <f t="shared" si="26"/>
        <v/>
      </c>
      <c r="AO834" s="44" t="str">
        <f t="shared" si="27"/>
        <v/>
      </c>
      <c r="AP834" s="35" t="str">
        <f>IF('DQE marché-cadre'!$D837="","",'DQE marché-cadre'!$D837)</f>
        <v/>
      </c>
      <c r="AQ834" s="35" t="str">
        <f>IF('DQE marché-cadre'!$E837="","",'DQE marché-cadre'!$E837)</f>
        <v/>
      </c>
      <c r="AR834" s="77" t="str">
        <f>DQE!$F837</f>
        <v/>
      </c>
      <c r="AS834" s="77" t="str">
        <f>BPDE!$G837</f>
        <v/>
      </c>
      <c r="AT834" s="35" t="str">
        <f t="shared" si="28"/>
        <v/>
      </c>
    </row>
    <row r="835">
      <c r="A835" s="35" t="str">
        <f>IF(BPU!$A838="","",BPU!$A838)</f>
        <v/>
      </c>
      <c r="B835" s="44" t="str">
        <f>IF(BPU!$B838="","",BPU!$B838)</f>
        <v/>
      </c>
      <c r="C835" s="35" t="str">
        <f>IF(BPU!$C838="","",BPU!$C838)</f>
        <v/>
      </c>
      <c r="D835" s="44" t="str">
        <f>IF(DQE!$D838="","",DQE!$D838)</f>
        <v/>
      </c>
      <c r="E835" s="37" t="str">
        <f>IF(BPU!$D838="","",BPU!$D838)</f>
        <v/>
      </c>
      <c r="F835" s="35" t="str">
        <f t="shared" si="0"/>
        <v/>
      </c>
      <c r="G835" s="44" t="str">
        <f t="shared" si="1"/>
        <v/>
      </c>
      <c r="H835" s="36" t="n"/>
      <c r="I835" s="23" t="n"/>
      <c r="J835" s="36" t="n"/>
      <c r="K835" s="36" t="n"/>
      <c r="L835" s="44" t="str">
        <f t="shared" si="2"/>
        <v/>
      </c>
      <c r="M835" s="35" t="str">
        <f t="shared" si="3"/>
        <v/>
      </c>
      <c r="N835" s="35" t="str">
        <f t="shared" si="4"/>
        <v/>
      </c>
      <c r="O835" s="35" t="str">
        <f t="shared" si="5"/>
        <v/>
      </c>
      <c r="P835" s="35" t="str">
        <f t="shared" si="6"/>
        <v/>
      </c>
      <c r="Q835" s="35" t="str">
        <f t="shared" si="7"/>
        <v/>
      </c>
      <c r="R835" s="35" t="str">
        <f t="shared" si="8"/>
        <v/>
      </c>
      <c r="S835" s="35" t="str">
        <f t="shared" si="9"/>
        <v/>
      </c>
      <c r="T835" s="35" t="str">
        <f t="shared" si="10"/>
        <v/>
      </c>
      <c r="U835" s="35" t="str">
        <f t="shared" si="11"/>
        <v/>
      </c>
      <c r="V835" s="35" t="str">
        <f t="shared" si="12"/>
        <v/>
      </c>
      <c r="W835" s="77" t="str">
        <f t="shared" si="13"/>
        <v/>
      </c>
      <c r="X835" s="35" t="str">
        <f t="shared" si="14"/>
        <v/>
      </c>
      <c r="Y835" s="35" t="str">
        <f t="shared" si="15"/>
        <v/>
      </c>
      <c r="Z835" s="35" t="str">
        <f t="shared" si="16"/>
        <v/>
      </c>
      <c r="AA835" s="35" t="str">
        <f t="shared" si="17"/>
        <v/>
      </c>
      <c r="AB835" s="77">
        <f t="shared" si="29"/>
        <v>6336</v>
      </c>
      <c r="AC835" s="77">
        <f t="shared" si="30"/>
        <v>0</v>
      </c>
      <c r="AD835" s="77">
        <f t="shared" si="31"/>
        <v>0</v>
      </c>
      <c r="AE835" s="78" t="str">
        <f t="shared" si="18"/>
        <v/>
      </c>
      <c r="AF835" s="35" t="str">
        <f t="shared" si="19"/>
        <v/>
      </c>
      <c r="AG835" s="77" t="str">
        <f t="shared" si="20"/>
        <v/>
      </c>
      <c r="AH835" s="77" t="str">
        <f t="shared" si="21"/>
        <v/>
      </c>
      <c r="AI835" s="35">
        <f t="shared" si="22"/>
        <v>0</v>
      </c>
      <c r="AJ835" s="35">
        <f t="shared" si="23"/>
        <v>0</v>
      </c>
      <c r="AK835" s="35">
        <f t="shared" si="24"/>
        <v>0</v>
      </c>
      <c r="AL835" s="35">
        <f t="shared" si="25"/>
        <v>0</v>
      </c>
      <c r="AM835" s="35" t="n"/>
      <c r="AN835" s="44" t="str">
        <f t="shared" si="26"/>
        <v/>
      </c>
      <c r="AO835" s="44" t="str">
        <f t="shared" si="27"/>
        <v/>
      </c>
      <c r="AP835" s="35" t="str">
        <f>IF('DQE marché-cadre'!$D838="","",'DQE marché-cadre'!$D838)</f>
        <v/>
      </c>
      <c r="AQ835" s="35" t="str">
        <f>IF('DQE marché-cadre'!$E838="","",'DQE marché-cadre'!$E838)</f>
        <v/>
      </c>
      <c r="AR835" s="77" t="str">
        <f>DQE!$F838</f>
        <v/>
      </c>
      <c r="AS835" s="77" t="str">
        <f>BPDE!$G838</f>
        <v/>
      </c>
      <c r="AT835" s="35" t="str">
        <f t="shared" si="28"/>
        <v/>
      </c>
    </row>
    <row r="836">
      <c r="A836" s="35" t="str">
        <f>IF(BPU!$A839="","",BPU!$A839)</f>
        <v/>
      </c>
      <c r="B836" s="44" t="str">
        <f>IF(BPU!$B839="","",BPU!$B839)</f>
        <v/>
      </c>
      <c r="C836" s="35" t="str">
        <f>IF(BPU!$C839="","",BPU!$C839)</f>
        <v/>
      </c>
      <c r="D836" s="44" t="str">
        <f>IF(DQE!$D839="","",DQE!$D839)</f>
        <v/>
      </c>
      <c r="E836" s="37" t="str">
        <f>IF(BPU!$D839="","",BPU!$D839)</f>
        <v/>
      </c>
      <c r="F836" s="35" t="str">
        <f t="shared" si="0"/>
        <v/>
      </c>
      <c r="G836" s="44" t="str">
        <f t="shared" si="1"/>
        <v/>
      </c>
      <c r="H836" s="36" t="n"/>
      <c r="I836" s="23" t="n"/>
      <c r="J836" s="36" t="n"/>
      <c r="K836" s="36" t="n"/>
      <c r="L836" s="44" t="str">
        <f t="shared" si="2"/>
        <v/>
      </c>
      <c r="M836" s="35" t="str">
        <f t="shared" si="3"/>
        <v/>
      </c>
      <c r="N836" s="35" t="str">
        <f t="shared" si="4"/>
        <v/>
      </c>
      <c r="O836" s="35" t="str">
        <f t="shared" si="5"/>
        <v/>
      </c>
      <c r="P836" s="35" t="str">
        <f t="shared" si="6"/>
        <v/>
      </c>
      <c r="Q836" s="35" t="str">
        <f t="shared" si="7"/>
        <v/>
      </c>
      <c r="R836" s="35" t="str">
        <f t="shared" si="8"/>
        <v/>
      </c>
      <c r="S836" s="35" t="str">
        <f t="shared" si="9"/>
        <v/>
      </c>
      <c r="T836" s="35" t="str">
        <f t="shared" si="10"/>
        <v/>
      </c>
      <c r="U836" s="35" t="str">
        <f t="shared" si="11"/>
        <v/>
      </c>
      <c r="V836" s="35" t="str">
        <f t="shared" si="12"/>
        <v/>
      </c>
      <c r="W836" s="77" t="str">
        <f t="shared" si="13"/>
        <v/>
      </c>
      <c r="X836" s="35" t="str">
        <f t="shared" si="14"/>
        <v/>
      </c>
      <c r="Y836" s="35" t="str">
        <f t="shared" si="15"/>
        <v/>
      </c>
      <c r="Z836" s="35" t="str">
        <f t="shared" si="16"/>
        <v/>
      </c>
      <c r="AA836" s="35" t="str">
        <f t="shared" si="17"/>
        <v/>
      </c>
      <c r="AB836" s="77">
        <f t="shared" si="29"/>
        <v>6336</v>
      </c>
      <c r="AC836" s="77">
        <f t="shared" si="30"/>
        <v>0</v>
      </c>
      <c r="AD836" s="77">
        <f t="shared" si="31"/>
        <v>0</v>
      </c>
      <c r="AE836" s="78" t="str">
        <f t="shared" si="18"/>
        <v/>
      </c>
      <c r="AF836" s="35" t="str">
        <f t="shared" si="19"/>
        <v/>
      </c>
      <c r="AG836" s="77" t="str">
        <f t="shared" si="20"/>
        <v/>
      </c>
      <c r="AH836" s="77" t="str">
        <f t="shared" si="21"/>
        <v/>
      </c>
      <c r="AI836" s="35">
        <f t="shared" si="22"/>
        <v>0</v>
      </c>
      <c r="AJ836" s="35">
        <f t="shared" si="23"/>
        <v>0</v>
      </c>
      <c r="AK836" s="35">
        <f t="shared" si="24"/>
        <v>0</v>
      </c>
      <c r="AL836" s="35">
        <f t="shared" si="25"/>
        <v>0</v>
      </c>
      <c r="AM836" s="35" t="n"/>
      <c r="AN836" s="44" t="str">
        <f t="shared" si="26"/>
        <v/>
      </c>
      <c r="AO836" s="44" t="str">
        <f t="shared" si="27"/>
        <v/>
      </c>
      <c r="AP836" s="35" t="str">
        <f>IF('DQE marché-cadre'!$D839="","",'DQE marché-cadre'!$D839)</f>
        <v/>
      </c>
      <c r="AQ836" s="35" t="str">
        <f>IF('DQE marché-cadre'!$E839="","",'DQE marché-cadre'!$E839)</f>
        <v/>
      </c>
      <c r="AR836" s="77" t="str">
        <f>DQE!$F839</f>
        <v/>
      </c>
      <c r="AS836" s="77" t="str">
        <f>BPDE!$G839</f>
        <v/>
      </c>
      <c r="AT836" s="35" t="str">
        <f t="shared" si="28"/>
        <v/>
      </c>
    </row>
    <row r="837">
      <c r="A837" s="35" t="str">
        <f>IF(BPU!$A840="","",BPU!$A840)</f>
        <v/>
      </c>
      <c r="B837" s="44" t="str">
        <f>IF(BPU!$B840="","",BPU!$B840)</f>
        <v/>
      </c>
      <c r="C837" s="35" t="str">
        <f>IF(BPU!$C840="","",BPU!$C840)</f>
        <v/>
      </c>
      <c r="D837" s="44" t="str">
        <f>IF(DQE!$D840="","",DQE!$D840)</f>
        <v/>
      </c>
      <c r="E837" s="37" t="str">
        <f>IF(BPU!$D840="","",BPU!$D840)</f>
        <v/>
      </c>
      <c r="F837" s="35" t="str">
        <f t="shared" si="0"/>
        <v/>
      </c>
      <c r="G837" s="44" t="str">
        <f t="shared" si="1"/>
        <v/>
      </c>
      <c r="H837" s="36" t="n"/>
      <c r="I837" s="23" t="n"/>
      <c r="J837" s="36" t="n"/>
      <c r="K837" s="36" t="n"/>
      <c r="L837" s="44" t="str">
        <f t="shared" si="2"/>
        <v/>
      </c>
      <c r="M837" s="35" t="str">
        <f t="shared" si="3"/>
        <v/>
      </c>
      <c r="N837" s="35" t="str">
        <f t="shared" si="4"/>
        <v/>
      </c>
      <c r="O837" s="35" t="str">
        <f t="shared" si="5"/>
        <v/>
      </c>
      <c r="P837" s="35" t="str">
        <f t="shared" si="6"/>
        <v/>
      </c>
      <c r="Q837" s="35" t="str">
        <f t="shared" si="7"/>
        <v/>
      </c>
      <c r="R837" s="35" t="str">
        <f t="shared" si="8"/>
        <v/>
      </c>
      <c r="S837" s="35" t="str">
        <f t="shared" si="9"/>
        <v/>
      </c>
      <c r="T837" s="35" t="str">
        <f t="shared" si="10"/>
        <v/>
      </c>
      <c r="U837" s="35" t="str">
        <f t="shared" si="11"/>
        <v/>
      </c>
      <c r="V837" s="35" t="str">
        <f t="shared" si="12"/>
        <v/>
      </c>
      <c r="W837" s="77" t="str">
        <f t="shared" si="13"/>
        <v/>
      </c>
      <c r="X837" s="35" t="str">
        <f t="shared" si="14"/>
        <v/>
      </c>
      <c r="Y837" s="35" t="str">
        <f t="shared" si="15"/>
        <v/>
      </c>
      <c r="Z837" s="35" t="str">
        <f t="shared" si="16"/>
        <v/>
      </c>
      <c r="AA837" s="35" t="str">
        <f t="shared" si="17"/>
        <v/>
      </c>
      <c r="AB837" s="77">
        <f t="shared" si="29"/>
        <v>6336</v>
      </c>
      <c r="AC837" s="77">
        <f t="shared" si="30"/>
        <v>0</v>
      </c>
      <c r="AD837" s="77">
        <f t="shared" si="31"/>
        <v>0</v>
      </c>
      <c r="AE837" s="78" t="str">
        <f t="shared" si="18"/>
        <v/>
      </c>
      <c r="AF837" s="35" t="str">
        <f t="shared" si="19"/>
        <v/>
      </c>
      <c r="AG837" s="77" t="str">
        <f t="shared" si="20"/>
        <v/>
      </c>
      <c r="AH837" s="77" t="str">
        <f t="shared" si="21"/>
        <v/>
      </c>
      <c r="AI837" s="35">
        <f t="shared" si="22"/>
        <v>0</v>
      </c>
      <c r="AJ837" s="35">
        <f t="shared" si="23"/>
        <v>0</v>
      </c>
      <c r="AK837" s="35">
        <f t="shared" si="24"/>
        <v>0</v>
      </c>
      <c r="AL837" s="35">
        <f t="shared" si="25"/>
        <v>0</v>
      </c>
      <c r="AM837" s="35" t="n"/>
      <c r="AN837" s="44" t="str">
        <f t="shared" si="26"/>
        <v/>
      </c>
      <c r="AO837" s="44" t="str">
        <f t="shared" si="27"/>
        <v/>
      </c>
      <c r="AP837" s="35" t="str">
        <f>IF('DQE marché-cadre'!$D840="","",'DQE marché-cadre'!$D840)</f>
        <v/>
      </c>
      <c r="AQ837" s="35" t="str">
        <f>IF('DQE marché-cadre'!$E840="","",'DQE marché-cadre'!$E840)</f>
        <v/>
      </c>
      <c r="AR837" s="77" t="str">
        <f>DQE!$F840</f>
        <v/>
      </c>
      <c r="AS837" s="77" t="str">
        <f>BPDE!$G840</f>
        <v/>
      </c>
      <c r="AT837" s="35" t="str">
        <f t="shared" si="28"/>
        <v/>
      </c>
    </row>
    <row r="838">
      <c r="A838" s="35" t="str">
        <f>IF(BPU!$A841="","",BPU!$A841)</f>
        <v/>
      </c>
      <c r="B838" s="44" t="str">
        <f>IF(BPU!$B841="","",BPU!$B841)</f>
        <v/>
      </c>
      <c r="C838" s="35" t="str">
        <f>IF(BPU!$C841="","",BPU!$C841)</f>
        <v/>
      </c>
      <c r="D838" s="44" t="str">
        <f>IF(DQE!$D841="","",DQE!$D841)</f>
        <v/>
      </c>
      <c r="E838" s="37" t="str">
        <f>IF(BPU!$D841="","",BPU!$D841)</f>
        <v/>
      </c>
      <c r="F838" s="35" t="str">
        <f t="shared" si="0"/>
        <v/>
      </c>
      <c r="G838" s="44" t="str">
        <f t="shared" si="1"/>
        <v/>
      </c>
      <c r="H838" s="36" t="n"/>
      <c r="I838" s="23" t="n"/>
      <c r="J838" s="36" t="n"/>
      <c r="K838" s="36" t="n"/>
      <c r="L838" s="44" t="str">
        <f t="shared" si="2"/>
        <v/>
      </c>
      <c r="M838" s="35" t="str">
        <f t="shared" si="3"/>
        <v/>
      </c>
      <c r="N838" s="35" t="str">
        <f t="shared" si="4"/>
        <v/>
      </c>
      <c r="O838" s="35" t="str">
        <f t="shared" si="5"/>
        <v/>
      </c>
      <c r="P838" s="35" t="str">
        <f t="shared" si="6"/>
        <v/>
      </c>
      <c r="Q838" s="35" t="str">
        <f t="shared" si="7"/>
        <v/>
      </c>
      <c r="R838" s="35" t="str">
        <f t="shared" si="8"/>
        <v/>
      </c>
      <c r="S838" s="35" t="str">
        <f t="shared" si="9"/>
        <v/>
      </c>
      <c r="T838" s="35" t="str">
        <f t="shared" si="10"/>
        <v/>
      </c>
      <c r="U838" s="35" t="str">
        <f t="shared" si="11"/>
        <v/>
      </c>
      <c r="V838" s="35" t="str">
        <f t="shared" si="12"/>
        <v/>
      </c>
      <c r="W838" s="77" t="str">
        <f t="shared" si="13"/>
        <v/>
      </c>
      <c r="X838" s="35" t="str">
        <f t="shared" si="14"/>
        <v/>
      </c>
      <c r="Y838" s="35" t="str">
        <f t="shared" si="15"/>
        <v/>
      </c>
      <c r="Z838" s="35" t="str">
        <f t="shared" si="16"/>
        <v/>
      </c>
      <c r="AA838" s="35" t="str">
        <f t="shared" si="17"/>
        <v/>
      </c>
      <c r="AB838" s="77">
        <f t="shared" si="29"/>
        <v>6336</v>
      </c>
      <c r="AC838" s="77">
        <f t="shared" si="30"/>
        <v>0</v>
      </c>
      <c r="AD838" s="77">
        <f t="shared" si="31"/>
        <v>0</v>
      </c>
      <c r="AE838" s="78" t="str">
        <f t="shared" si="18"/>
        <v/>
      </c>
      <c r="AF838" s="35" t="str">
        <f t="shared" si="19"/>
        <v/>
      </c>
      <c r="AG838" s="77" t="str">
        <f t="shared" si="20"/>
        <v/>
      </c>
      <c r="AH838" s="77" t="str">
        <f t="shared" si="21"/>
        <v/>
      </c>
      <c r="AI838" s="35">
        <f t="shared" si="22"/>
        <v>0</v>
      </c>
      <c r="AJ838" s="35">
        <f t="shared" si="23"/>
        <v>0</v>
      </c>
      <c r="AK838" s="35">
        <f t="shared" si="24"/>
        <v>0</v>
      </c>
      <c r="AL838" s="35">
        <f t="shared" si="25"/>
        <v>0</v>
      </c>
      <c r="AM838" s="35" t="n"/>
      <c r="AN838" s="44" t="str">
        <f t="shared" si="26"/>
        <v/>
      </c>
      <c r="AO838" s="44" t="str">
        <f t="shared" si="27"/>
        <v/>
      </c>
      <c r="AP838" s="35" t="str">
        <f>IF('DQE marché-cadre'!$D841="","",'DQE marché-cadre'!$D841)</f>
        <v/>
      </c>
      <c r="AQ838" s="35" t="str">
        <f>IF('DQE marché-cadre'!$E841="","",'DQE marché-cadre'!$E841)</f>
        <v/>
      </c>
      <c r="AR838" s="77" t="str">
        <f>DQE!$F841</f>
        <v/>
      </c>
      <c r="AS838" s="77" t="str">
        <f>BPDE!$G841</f>
        <v/>
      </c>
      <c r="AT838" s="35" t="str">
        <f t="shared" si="28"/>
        <v/>
      </c>
    </row>
    <row r="839">
      <c r="A839" s="35" t="str">
        <f>IF(BPU!$A842="","",BPU!$A842)</f>
        <v/>
      </c>
      <c r="B839" s="44" t="str">
        <f>IF(BPU!$B842="","",BPU!$B842)</f>
        <v/>
      </c>
      <c r="C839" s="35" t="str">
        <f>IF(BPU!$C842="","",BPU!$C842)</f>
        <v/>
      </c>
      <c r="D839" s="44" t="str">
        <f>IF(DQE!$D842="","",DQE!$D842)</f>
        <v/>
      </c>
      <c r="E839" s="37" t="str">
        <f>IF(BPU!$D842="","",BPU!$D842)</f>
        <v/>
      </c>
      <c r="F839" s="35" t="str">
        <f t="shared" si="0"/>
        <v/>
      </c>
      <c r="G839" s="44" t="str">
        <f t="shared" si="1"/>
        <v/>
      </c>
      <c r="H839" s="36" t="n"/>
      <c r="I839" s="23" t="n"/>
      <c r="J839" s="36" t="n"/>
      <c r="K839" s="36" t="n"/>
      <c r="L839" s="44" t="str">
        <f t="shared" si="2"/>
        <v/>
      </c>
      <c r="M839" s="35" t="str">
        <f t="shared" si="3"/>
        <v/>
      </c>
      <c r="N839" s="35" t="str">
        <f t="shared" si="4"/>
        <v/>
      </c>
      <c r="O839" s="35" t="str">
        <f t="shared" si="5"/>
        <v/>
      </c>
      <c r="P839" s="35" t="str">
        <f t="shared" si="6"/>
        <v/>
      </c>
      <c r="Q839" s="35" t="str">
        <f t="shared" si="7"/>
        <v/>
      </c>
      <c r="R839" s="35" t="str">
        <f t="shared" si="8"/>
        <v/>
      </c>
      <c r="S839" s="35" t="str">
        <f t="shared" si="9"/>
        <v/>
      </c>
      <c r="T839" s="35" t="str">
        <f t="shared" si="10"/>
        <v/>
      </c>
      <c r="U839" s="35" t="str">
        <f t="shared" si="11"/>
        <v/>
      </c>
      <c r="V839" s="35" t="str">
        <f t="shared" si="12"/>
        <v/>
      </c>
      <c r="W839" s="77" t="str">
        <f t="shared" si="13"/>
        <v/>
      </c>
      <c r="X839" s="35" t="str">
        <f t="shared" si="14"/>
        <v/>
      </c>
      <c r="Y839" s="35" t="str">
        <f t="shared" si="15"/>
        <v/>
      </c>
      <c r="Z839" s="35" t="str">
        <f t="shared" si="16"/>
        <v/>
      </c>
      <c r="AA839" s="35" t="str">
        <f t="shared" si="17"/>
        <v/>
      </c>
      <c r="AB839" s="77">
        <f t="shared" si="29"/>
        <v>6336</v>
      </c>
      <c r="AC839" s="77">
        <f t="shared" si="30"/>
        <v>0</v>
      </c>
      <c r="AD839" s="77">
        <f t="shared" si="31"/>
        <v>0</v>
      </c>
      <c r="AE839" s="78" t="str">
        <f t="shared" si="18"/>
        <v/>
      </c>
      <c r="AF839" s="35" t="str">
        <f t="shared" si="19"/>
        <v/>
      </c>
      <c r="AG839" s="77" t="str">
        <f t="shared" si="20"/>
        <v/>
      </c>
      <c r="AH839" s="77" t="str">
        <f t="shared" si="21"/>
        <v/>
      </c>
      <c r="AI839" s="35">
        <f t="shared" si="22"/>
        <v>0</v>
      </c>
      <c r="AJ839" s="35">
        <f t="shared" si="23"/>
        <v>0</v>
      </c>
      <c r="AK839" s="35">
        <f t="shared" si="24"/>
        <v>0</v>
      </c>
      <c r="AL839" s="35">
        <f t="shared" si="25"/>
        <v>0</v>
      </c>
      <c r="AM839" s="35" t="n"/>
      <c r="AN839" s="44" t="str">
        <f t="shared" si="26"/>
        <v/>
      </c>
      <c r="AO839" s="44" t="str">
        <f t="shared" si="27"/>
        <v/>
      </c>
      <c r="AP839" s="35" t="str">
        <f>IF('DQE marché-cadre'!$D842="","",'DQE marché-cadre'!$D842)</f>
        <v/>
      </c>
      <c r="AQ839" s="35" t="str">
        <f>IF('DQE marché-cadre'!$E842="","",'DQE marché-cadre'!$E842)</f>
        <v/>
      </c>
      <c r="AR839" s="77" t="str">
        <f>DQE!$F842</f>
        <v/>
      </c>
      <c r="AS839" s="77" t="str">
        <f>BPDE!$G842</f>
        <v/>
      </c>
      <c r="AT839" s="35" t="str">
        <f t="shared" si="28"/>
        <v/>
      </c>
    </row>
    <row r="840">
      <c r="A840" s="35" t="str">
        <f>IF(BPU!$A843="","",BPU!$A843)</f>
        <v/>
      </c>
      <c r="B840" s="44" t="str">
        <f>IF(BPU!$B843="","",BPU!$B843)</f>
        <v/>
      </c>
      <c r="C840" s="35" t="str">
        <f>IF(BPU!$C843="","",BPU!$C843)</f>
        <v/>
      </c>
      <c r="D840" s="44" t="str">
        <f>IF(DQE!$D843="","",DQE!$D843)</f>
        <v/>
      </c>
      <c r="E840" s="37" t="str">
        <f>IF(BPU!$D843="","",BPU!$D843)</f>
        <v/>
      </c>
      <c r="F840" s="35" t="str">
        <f t="shared" si="0"/>
        <v/>
      </c>
      <c r="G840" s="44" t="str">
        <f t="shared" si="1"/>
        <v/>
      </c>
      <c r="H840" s="36" t="n"/>
      <c r="I840" s="23" t="n"/>
      <c r="J840" s="36" t="n"/>
      <c r="K840" s="36" t="n"/>
      <c r="L840" s="44" t="str">
        <f t="shared" si="2"/>
        <v/>
      </c>
      <c r="M840" s="35" t="str">
        <f t="shared" si="3"/>
        <v/>
      </c>
      <c r="N840" s="35" t="str">
        <f t="shared" si="4"/>
        <v/>
      </c>
      <c r="O840" s="35" t="str">
        <f t="shared" si="5"/>
        <v/>
      </c>
      <c r="P840" s="35" t="str">
        <f t="shared" si="6"/>
        <v/>
      </c>
      <c r="Q840" s="35" t="str">
        <f t="shared" si="7"/>
        <v/>
      </c>
      <c r="R840" s="35" t="str">
        <f t="shared" si="8"/>
        <v/>
      </c>
      <c r="S840" s="35" t="str">
        <f t="shared" si="9"/>
        <v/>
      </c>
      <c r="T840" s="35" t="str">
        <f t="shared" si="10"/>
        <v/>
      </c>
      <c r="U840" s="35" t="str">
        <f t="shared" si="11"/>
        <v/>
      </c>
      <c r="V840" s="35" t="str">
        <f t="shared" si="12"/>
        <v/>
      </c>
      <c r="W840" s="77" t="str">
        <f t="shared" si="13"/>
        <v/>
      </c>
      <c r="X840" s="35" t="str">
        <f t="shared" si="14"/>
        <v/>
      </c>
      <c r="Y840" s="35" t="str">
        <f t="shared" si="15"/>
        <v/>
      </c>
      <c r="Z840" s="35" t="str">
        <f t="shared" si="16"/>
        <v/>
      </c>
      <c r="AA840" s="35" t="str">
        <f t="shared" si="17"/>
        <v/>
      </c>
      <c r="AB840" s="77">
        <f t="shared" si="29"/>
        <v>6336</v>
      </c>
      <c r="AC840" s="77">
        <f t="shared" si="30"/>
        <v>0</v>
      </c>
      <c r="AD840" s="77">
        <f t="shared" si="31"/>
        <v>0</v>
      </c>
      <c r="AE840" s="78" t="str">
        <f t="shared" si="18"/>
        <v/>
      </c>
      <c r="AF840" s="35" t="str">
        <f t="shared" si="19"/>
        <v/>
      </c>
      <c r="AG840" s="77" t="str">
        <f t="shared" si="20"/>
        <v/>
      </c>
      <c r="AH840" s="77" t="str">
        <f t="shared" si="21"/>
        <v/>
      </c>
      <c r="AI840" s="35">
        <f t="shared" si="22"/>
        <v>0</v>
      </c>
      <c r="AJ840" s="35">
        <f t="shared" si="23"/>
        <v>0</v>
      </c>
      <c r="AK840" s="35">
        <f t="shared" si="24"/>
        <v>0</v>
      </c>
      <c r="AL840" s="35">
        <f t="shared" si="25"/>
        <v>0</v>
      </c>
      <c r="AM840" s="35" t="n"/>
      <c r="AN840" s="44" t="str">
        <f t="shared" si="26"/>
        <v/>
      </c>
      <c r="AO840" s="44" t="str">
        <f t="shared" si="27"/>
        <v/>
      </c>
      <c r="AP840" s="35" t="str">
        <f>IF('DQE marché-cadre'!$D843="","",'DQE marché-cadre'!$D843)</f>
        <v/>
      </c>
      <c r="AQ840" s="35" t="str">
        <f>IF('DQE marché-cadre'!$E843="","",'DQE marché-cadre'!$E843)</f>
        <v/>
      </c>
      <c r="AR840" s="77" t="str">
        <f>DQE!$F843</f>
        <v/>
      </c>
      <c r="AS840" s="77" t="str">
        <f>BPDE!$G843</f>
        <v/>
      </c>
      <c r="AT840" s="35" t="str">
        <f t="shared" si="28"/>
        <v/>
      </c>
    </row>
    <row r="841">
      <c r="A841" s="35" t="str">
        <f>IF(BPU!$A844="","",BPU!$A844)</f>
        <v/>
      </c>
      <c r="B841" s="44" t="str">
        <f>IF(BPU!$B844="","",BPU!$B844)</f>
        <v/>
      </c>
      <c r="C841" s="35" t="str">
        <f>IF(BPU!$C844="","",BPU!$C844)</f>
        <v/>
      </c>
      <c r="D841" s="44" t="str">
        <f>IF(DQE!$D844="","",DQE!$D844)</f>
        <v/>
      </c>
      <c r="E841" s="37" t="str">
        <f>IF(BPU!$D844="","",BPU!$D844)</f>
        <v/>
      </c>
      <c r="F841" s="35" t="str">
        <f t="shared" si="0"/>
        <v/>
      </c>
      <c r="G841" s="44" t="str">
        <f t="shared" si="1"/>
        <v/>
      </c>
      <c r="H841" s="36" t="n"/>
      <c r="I841" s="23" t="n"/>
      <c r="J841" s="36" t="n"/>
      <c r="K841" s="36" t="n"/>
      <c r="L841" s="44" t="str">
        <f t="shared" si="2"/>
        <v/>
      </c>
      <c r="M841" s="35" t="str">
        <f t="shared" si="3"/>
        <v/>
      </c>
      <c r="N841" s="35" t="str">
        <f t="shared" si="4"/>
        <v/>
      </c>
      <c r="O841" s="35" t="str">
        <f t="shared" si="5"/>
        <v/>
      </c>
      <c r="P841" s="35" t="str">
        <f t="shared" si="6"/>
        <v/>
      </c>
      <c r="Q841" s="35" t="str">
        <f t="shared" si="7"/>
        <v/>
      </c>
      <c r="R841" s="35" t="str">
        <f t="shared" si="8"/>
        <v/>
      </c>
      <c r="S841" s="35" t="str">
        <f t="shared" si="9"/>
        <v/>
      </c>
      <c r="T841" s="35" t="str">
        <f t="shared" si="10"/>
        <v/>
      </c>
      <c r="U841" s="35" t="str">
        <f t="shared" si="11"/>
        <v/>
      </c>
      <c r="V841" s="35" t="str">
        <f t="shared" si="12"/>
        <v/>
      </c>
      <c r="W841" s="77" t="str">
        <f t="shared" si="13"/>
        <v/>
      </c>
      <c r="X841" s="35" t="str">
        <f t="shared" si="14"/>
        <v/>
      </c>
      <c r="Y841" s="35" t="str">
        <f t="shared" si="15"/>
        <v/>
      </c>
      <c r="Z841" s="35" t="str">
        <f t="shared" si="16"/>
        <v/>
      </c>
      <c r="AA841" s="35" t="str">
        <f t="shared" si="17"/>
        <v/>
      </c>
      <c r="AB841" s="77">
        <f t="shared" si="29"/>
        <v>6336</v>
      </c>
      <c r="AC841" s="77">
        <f t="shared" si="30"/>
        <v>0</v>
      </c>
      <c r="AD841" s="77">
        <f t="shared" si="31"/>
        <v>0</v>
      </c>
      <c r="AE841" s="78" t="str">
        <f t="shared" si="18"/>
        <v/>
      </c>
      <c r="AF841" s="35" t="str">
        <f t="shared" si="19"/>
        <v/>
      </c>
      <c r="AG841" s="77" t="str">
        <f t="shared" si="20"/>
        <v/>
      </c>
      <c r="AH841" s="77" t="str">
        <f t="shared" si="21"/>
        <v/>
      </c>
      <c r="AI841" s="35">
        <f t="shared" si="22"/>
        <v>0</v>
      </c>
      <c r="AJ841" s="35">
        <f t="shared" si="23"/>
        <v>0</v>
      </c>
      <c r="AK841" s="35">
        <f t="shared" si="24"/>
        <v>0</v>
      </c>
      <c r="AL841" s="35">
        <f t="shared" si="25"/>
        <v>0</v>
      </c>
      <c r="AM841" s="35" t="n"/>
      <c r="AN841" s="44" t="str">
        <f t="shared" si="26"/>
        <v/>
      </c>
      <c r="AO841" s="44" t="str">
        <f t="shared" si="27"/>
        <v/>
      </c>
      <c r="AP841" s="35" t="str">
        <f>IF('DQE marché-cadre'!$D844="","",'DQE marché-cadre'!$D844)</f>
        <v/>
      </c>
      <c r="AQ841" s="35" t="str">
        <f>IF('DQE marché-cadre'!$E844="","",'DQE marché-cadre'!$E844)</f>
        <v/>
      </c>
      <c r="AR841" s="77" t="str">
        <f>DQE!$F844</f>
        <v/>
      </c>
      <c r="AS841" s="77" t="str">
        <f>BPDE!$G844</f>
        <v/>
      </c>
      <c r="AT841" s="35" t="str">
        <f t="shared" si="28"/>
        <v/>
      </c>
    </row>
    <row r="842">
      <c r="A842" s="35" t="str">
        <f>IF(BPU!$A845="","",BPU!$A845)</f>
        <v/>
      </c>
      <c r="B842" s="44" t="str">
        <f>IF(BPU!$B845="","",BPU!$B845)</f>
        <v/>
      </c>
      <c r="C842" s="35" t="str">
        <f>IF(BPU!$C845="","",BPU!$C845)</f>
        <v/>
      </c>
      <c r="D842" s="44" t="str">
        <f>IF(DQE!$D845="","",DQE!$D845)</f>
        <v/>
      </c>
      <c r="E842" s="37" t="str">
        <f>IF(BPU!$D845="","",BPU!$D845)</f>
        <v/>
      </c>
      <c r="F842" s="35" t="str">
        <f t="shared" si="0"/>
        <v/>
      </c>
      <c r="G842" s="44" t="str">
        <f t="shared" si="1"/>
        <v/>
      </c>
      <c r="H842" s="36" t="n"/>
      <c r="I842" s="23" t="n"/>
      <c r="J842" s="36" t="n"/>
      <c r="K842" s="36" t="n"/>
      <c r="L842" s="44" t="str">
        <f t="shared" si="2"/>
        <v/>
      </c>
      <c r="M842" s="35" t="str">
        <f t="shared" si="3"/>
        <v/>
      </c>
      <c r="N842" s="35" t="str">
        <f t="shared" si="4"/>
        <v/>
      </c>
      <c r="O842" s="35" t="str">
        <f t="shared" si="5"/>
        <v/>
      </c>
      <c r="P842" s="35" t="str">
        <f t="shared" si="6"/>
        <v/>
      </c>
      <c r="Q842" s="35" t="str">
        <f t="shared" si="7"/>
        <v/>
      </c>
      <c r="R842" s="35" t="str">
        <f t="shared" si="8"/>
        <v/>
      </c>
      <c r="S842" s="35" t="str">
        <f t="shared" si="9"/>
        <v/>
      </c>
      <c r="T842" s="35" t="str">
        <f t="shared" si="10"/>
        <v/>
      </c>
      <c r="U842" s="35" t="str">
        <f t="shared" si="11"/>
        <v/>
      </c>
      <c r="V842" s="35" t="str">
        <f t="shared" si="12"/>
        <v/>
      </c>
      <c r="W842" s="77" t="str">
        <f t="shared" si="13"/>
        <v/>
      </c>
      <c r="X842" s="35" t="str">
        <f t="shared" si="14"/>
        <v/>
      </c>
      <c r="Y842" s="35" t="str">
        <f t="shared" si="15"/>
        <v/>
      </c>
      <c r="Z842" s="35" t="str">
        <f t="shared" si="16"/>
        <v/>
      </c>
      <c r="AA842" s="35" t="str">
        <f t="shared" si="17"/>
        <v/>
      </c>
      <c r="AB842" s="77">
        <f t="shared" si="29"/>
        <v>6336</v>
      </c>
      <c r="AC842" s="77">
        <f t="shared" si="30"/>
        <v>0</v>
      </c>
      <c r="AD842" s="77">
        <f t="shared" si="31"/>
        <v>0</v>
      </c>
      <c r="AE842" s="78" t="str">
        <f t="shared" si="18"/>
        <v/>
      </c>
      <c r="AF842" s="35" t="str">
        <f t="shared" si="19"/>
        <v/>
      </c>
      <c r="AG842" s="77" t="str">
        <f t="shared" si="20"/>
        <v/>
      </c>
      <c r="AH842" s="77" t="str">
        <f t="shared" si="21"/>
        <v/>
      </c>
      <c r="AI842" s="35">
        <f t="shared" si="22"/>
        <v>0</v>
      </c>
      <c r="AJ842" s="35">
        <f t="shared" si="23"/>
        <v>0</v>
      </c>
      <c r="AK842" s="35">
        <f t="shared" si="24"/>
        <v>0</v>
      </c>
      <c r="AL842" s="35">
        <f t="shared" si="25"/>
        <v>0</v>
      </c>
      <c r="AM842" s="35" t="n"/>
      <c r="AN842" s="44" t="str">
        <f t="shared" si="26"/>
        <v/>
      </c>
      <c r="AO842" s="44" t="str">
        <f t="shared" si="27"/>
        <v/>
      </c>
      <c r="AP842" s="35" t="str">
        <f>IF('DQE marché-cadre'!$D845="","",'DQE marché-cadre'!$D845)</f>
        <v/>
      </c>
      <c r="AQ842" s="35" t="str">
        <f>IF('DQE marché-cadre'!$E845="","",'DQE marché-cadre'!$E845)</f>
        <v/>
      </c>
      <c r="AR842" s="77" t="str">
        <f>DQE!$F845</f>
        <v/>
      </c>
      <c r="AS842" s="77" t="str">
        <f>BPDE!$G845</f>
        <v/>
      </c>
      <c r="AT842" s="35" t="str">
        <f t="shared" si="28"/>
        <v/>
      </c>
    </row>
    <row r="843">
      <c r="A843" s="35" t="str">
        <f>IF(BPU!$A846="","",BPU!$A846)</f>
        <v/>
      </c>
      <c r="B843" s="44" t="str">
        <f>IF(BPU!$B846="","",BPU!$B846)</f>
        <v/>
      </c>
      <c r="C843" s="35" t="str">
        <f>IF(BPU!$C846="","",BPU!$C846)</f>
        <v/>
      </c>
      <c r="D843" s="44" t="str">
        <f>IF(DQE!$D846="","",DQE!$D846)</f>
        <v/>
      </c>
      <c r="E843" s="37" t="str">
        <f>IF(BPU!$D846="","",BPU!$D846)</f>
        <v/>
      </c>
      <c r="F843" s="35" t="str">
        <f t="shared" si="0"/>
        <v/>
      </c>
      <c r="G843" s="44" t="str">
        <f t="shared" si="1"/>
        <v/>
      </c>
      <c r="H843" s="36" t="n"/>
      <c r="I843" s="23" t="n"/>
      <c r="J843" s="36" t="n"/>
      <c r="K843" s="36" t="n"/>
      <c r="L843" s="44" t="str">
        <f t="shared" si="2"/>
        <v/>
      </c>
      <c r="M843" s="35" t="str">
        <f t="shared" si="3"/>
        <v/>
      </c>
      <c r="N843" s="35" t="str">
        <f t="shared" si="4"/>
        <v/>
      </c>
      <c r="O843" s="35" t="str">
        <f t="shared" si="5"/>
        <v/>
      </c>
      <c r="P843" s="35" t="str">
        <f t="shared" si="6"/>
        <v/>
      </c>
      <c r="Q843" s="35" t="str">
        <f t="shared" si="7"/>
        <v/>
      </c>
      <c r="R843" s="35" t="str">
        <f t="shared" si="8"/>
        <v/>
      </c>
      <c r="S843" s="35" t="str">
        <f t="shared" si="9"/>
        <v/>
      </c>
      <c r="T843" s="35" t="str">
        <f t="shared" si="10"/>
        <v/>
      </c>
      <c r="U843" s="35" t="str">
        <f t="shared" si="11"/>
        <v/>
      </c>
      <c r="V843" s="35" t="str">
        <f t="shared" si="12"/>
        <v/>
      </c>
      <c r="W843" s="77" t="str">
        <f t="shared" si="13"/>
        <v/>
      </c>
      <c r="X843" s="35" t="str">
        <f t="shared" si="14"/>
        <v/>
      </c>
      <c r="Y843" s="35" t="str">
        <f t="shared" si="15"/>
        <v/>
      </c>
      <c r="Z843" s="35" t="str">
        <f t="shared" si="16"/>
        <v/>
      </c>
      <c r="AA843" s="35" t="str">
        <f t="shared" si="17"/>
        <v/>
      </c>
      <c r="AB843" s="77">
        <f t="shared" si="29"/>
        <v>6336</v>
      </c>
      <c r="AC843" s="77">
        <f t="shared" si="30"/>
        <v>0</v>
      </c>
      <c r="AD843" s="77">
        <f t="shared" si="31"/>
        <v>0</v>
      </c>
      <c r="AE843" s="78" t="str">
        <f t="shared" si="18"/>
        <v/>
      </c>
      <c r="AF843" s="35" t="str">
        <f t="shared" si="19"/>
        <v/>
      </c>
      <c r="AG843" s="77" t="str">
        <f t="shared" si="20"/>
        <v/>
      </c>
      <c r="AH843" s="77" t="str">
        <f t="shared" si="21"/>
        <v/>
      </c>
      <c r="AI843" s="35">
        <f t="shared" si="22"/>
        <v>0</v>
      </c>
      <c r="AJ843" s="35">
        <f t="shared" si="23"/>
        <v>0</v>
      </c>
      <c r="AK843" s="35">
        <f t="shared" si="24"/>
        <v>0</v>
      </c>
      <c r="AL843" s="35">
        <f t="shared" si="25"/>
        <v>0</v>
      </c>
      <c r="AM843" s="35" t="n"/>
      <c r="AN843" s="44" t="str">
        <f t="shared" si="26"/>
        <v/>
      </c>
      <c r="AO843" s="44" t="str">
        <f t="shared" si="27"/>
        <v/>
      </c>
      <c r="AP843" s="35" t="str">
        <f>IF('DQE marché-cadre'!$D846="","",'DQE marché-cadre'!$D846)</f>
        <v/>
      </c>
      <c r="AQ843" s="35" t="str">
        <f>IF('DQE marché-cadre'!$E846="","",'DQE marché-cadre'!$E846)</f>
        <v/>
      </c>
      <c r="AR843" s="77" t="str">
        <f>DQE!$F846</f>
        <v/>
      </c>
      <c r="AS843" s="77" t="str">
        <f>BPDE!$G846</f>
        <v/>
      </c>
      <c r="AT843" s="35" t="str">
        <f t="shared" si="28"/>
        <v/>
      </c>
    </row>
    <row r="844">
      <c r="A844" s="35" t="str">
        <f>IF(BPU!$A847="","",BPU!$A847)</f>
        <v/>
      </c>
      <c r="B844" s="44" t="str">
        <f>IF(BPU!$B847="","",BPU!$B847)</f>
        <v/>
      </c>
      <c r="C844" s="35" t="str">
        <f>IF(BPU!$C847="","",BPU!$C847)</f>
        <v/>
      </c>
      <c r="D844" s="44" t="str">
        <f>IF(DQE!$D847="","",DQE!$D847)</f>
        <v/>
      </c>
      <c r="E844" s="37" t="str">
        <f>IF(BPU!$D847="","",BPU!$D847)</f>
        <v/>
      </c>
      <c r="F844" s="35" t="str">
        <f t="shared" si="0"/>
        <v/>
      </c>
      <c r="G844" s="44" t="str">
        <f t="shared" si="1"/>
        <v/>
      </c>
      <c r="H844" s="36" t="n"/>
      <c r="I844" s="23" t="n"/>
      <c r="J844" s="36" t="n"/>
      <c r="K844" s="36" t="n"/>
      <c r="L844" s="44" t="str">
        <f t="shared" si="2"/>
        <v/>
      </c>
      <c r="M844" s="35" t="str">
        <f t="shared" si="3"/>
        <v/>
      </c>
      <c r="N844" s="35" t="str">
        <f t="shared" si="4"/>
        <v/>
      </c>
      <c r="O844" s="35" t="str">
        <f t="shared" si="5"/>
        <v/>
      </c>
      <c r="P844" s="35" t="str">
        <f t="shared" si="6"/>
        <v/>
      </c>
      <c r="Q844" s="35" t="str">
        <f t="shared" si="7"/>
        <v/>
      </c>
      <c r="R844" s="35" t="str">
        <f t="shared" si="8"/>
        <v/>
      </c>
      <c r="S844" s="35" t="str">
        <f t="shared" si="9"/>
        <v/>
      </c>
      <c r="T844" s="35" t="str">
        <f t="shared" si="10"/>
        <v/>
      </c>
      <c r="U844" s="35" t="str">
        <f t="shared" si="11"/>
        <v/>
      </c>
      <c r="V844" s="35" t="str">
        <f t="shared" si="12"/>
        <v/>
      </c>
      <c r="W844" s="77" t="str">
        <f t="shared" si="13"/>
        <v/>
      </c>
      <c r="X844" s="35" t="str">
        <f t="shared" si="14"/>
        <v/>
      </c>
      <c r="Y844" s="35" t="str">
        <f t="shared" si="15"/>
        <v/>
      </c>
      <c r="Z844" s="35" t="str">
        <f t="shared" si="16"/>
        <v/>
      </c>
      <c r="AA844" s="35" t="str">
        <f t="shared" si="17"/>
        <v/>
      </c>
      <c r="AB844" s="77">
        <f t="shared" si="29"/>
        <v>6336</v>
      </c>
      <c r="AC844" s="77">
        <f t="shared" si="30"/>
        <v>0</v>
      </c>
      <c r="AD844" s="77">
        <f t="shared" si="31"/>
        <v>0</v>
      </c>
      <c r="AE844" s="78" t="str">
        <f t="shared" si="18"/>
        <v/>
      </c>
      <c r="AF844" s="35" t="str">
        <f t="shared" si="19"/>
        <v/>
      </c>
      <c r="AG844" s="77" t="str">
        <f t="shared" si="20"/>
        <v/>
      </c>
      <c r="AH844" s="77" t="str">
        <f t="shared" si="21"/>
        <v/>
      </c>
      <c r="AI844" s="35">
        <f t="shared" si="22"/>
        <v>0</v>
      </c>
      <c r="AJ844" s="35">
        <f t="shared" si="23"/>
        <v>0</v>
      </c>
      <c r="AK844" s="35">
        <f t="shared" si="24"/>
        <v>0</v>
      </c>
      <c r="AL844" s="35">
        <f t="shared" si="25"/>
        <v>0</v>
      </c>
      <c r="AM844" s="35" t="n"/>
      <c r="AN844" s="44" t="str">
        <f t="shared" si="26"/>
        <v/>
      </c>
      <c r="AO844" s="44" t="str">
        <f t="shared" si="27"/>
        <v/>
      </c>
      <c r="AP844" s="35" t="str">
        <f>IF('DQE marché-cadre'!$D847="","",'DQE marché-cadre'!$D847)</f>
        <v/>
      </c>
      <c r="AQ844" s="35" t="str">
        <f>IF('DQE marché-cadre'!$E847="","",'DQE marché-cadre'!$E847)</f>
        <v/>
      </c>
      <c r="AR844" s="77" t="str">
        <f>DQE!$F847</f>
        <v/>
      </c>
      <c r="AS844" s="77" t="str">
        <f>BPDE!$G847</f>
        <v/>
      </c>
      <c r="AT844" s="35" t="str">
        <f t="shared" si="28"/>
        <v/>
      </c>
    </row>
    <row r="845">
      <c r="A845" s="35" t="str">
        <f>IF(BPU!$A848="","",BPU!$A848)</f>
        <v/>
      </c>
      <c r="B845" s="44" t="str">
        <f>IF(BPU!$B848="","",BPU!$B848)</f>
        <v/>
      </c>
      <c r="C845" s="35" t="str">
        <f>IF(BPU!$C848="","",BPU!$C848)</f>
        <v/>
      </c>
      <c r="D845" s="44" t="str">
        <f>IF(DQE!$D848="","",DQE!$D848)</f>
        <v/>
      </c>
      <c r="E845" s="37" t="str">
        <f>IF(BPU!$D848="","",BPU!$D848)</f>
        <v/>
      </c>
      <c r="F845" s="35" t="str">
        <f t="shared" si="0"/>
        <v/>
      </c>
      <c r="G845" s="44" t="str">
        <f t="shared" si="1"/>
        <v/>
      </c>
      <c r="H845" s="36" t="n"/>
      <c r="I845" s="23" t="n"/>
      <c r="J845" s="36" t="n"/>
      <c r="K845" s="36" t="n"/>
      <c r="L845" s="44" t="str">
        <f t="shared" si="2"/>
        <v/>
      </c>
      <c r="M845" s="35" t="str">
        <f t="shared" si="3"/>
        <v/>
      </c>
      <c r="N845" s="35" t="str">
        <f t="shared" si="4"/>
        <v/>
      </c>
      <c r="O845" s="35" t="str">
        <f t="shared" si="5"/>
        <v/>
      </c>
      <c r="P845" s="35" t="str">
        <f t="shared" si="6"/>
        <v/>
      </c>
      <c r="Q845" s="35" t="str">
        <f t="shared" si="7"/>
        <v/>
      </c>
      <c r="R845" s="35" t="str">
        <f t="shared" si="8"/>
        <v/>
      </c>
      <c r="S845" s="35" t="str">
        <f t="shared" si="9"/>
        <v/>
      </c>
      <c r="T845" s="35" t="str">
        <f t="shared" si="10"/>
        <v/>
      </c>
      <c r="U845" s="35" t="str">
        <f t="shared" si="11"/>
        <v/>
      </c>
      <c r="V845" s="35" t="str">
        <f t="shared" si="12"/>
        <v/>
      </c>
      <c r="W845" s="77" t="str">
        <f t="shared" si="13"/>
        <v/>
      </c>
      <c r="X845" s="35" t="str">
        <f t="shared" si="14"/>
        <v/>
      </c>
      <c r="Y845" s="35" t="str">
        <f t="shared" si="15"/>
        <v/>
      </c>
      <c r="Z845" s="35" t="str">
        <f t="shared" si="16"/>
        <v/>
      </c>
      <c r="AA845" s="35" t="str">
        <f t="shared" si="17"/>
        <v/>
      </c>
      <c r="AB845" s="77">
        <f t="shared" si="29"/>
        <v>6336</v>
      </c>
      <c r="AC845" s="77">
        <f t="shared" si="30"/>
        <v>0</v>
      </c>
      <c r="AD845" s="77">
        <f t="shared" si="31"/>
        <v>0</v>
      </c>
      <c r="AE845" s="78" t="str">
        <f t="shared" si="18"/>
        <v/>
      </c>
      <c r="AF845" s="35" t="str">
        <f t="shared" si="19"/>
        <v/>
      </c>
      <c r="AG845" s="77" t="str">
        <f t="shared" si="20"/>
        <v/>
      </c>
      <c r="AH845" s="77" t="str">
        <f t="shared" si="21"/>
        <v/>
      </c>
      <c r="AI845" s="35">
        <f t="shared" si="22"/>
        <v>0</v>
      </c>
      <c r="AJ845" s="35">
        <f t="shared" si="23"/>
        <v>0</v>
      </c>
      <c r="AK845" s="35">
        <f t="shared" si="24"/>
        <v>0</v>
      </c>
      <c r="AL845" s="35">
        <f t="shared" si="25"/>
        <v>0</v>
      </c>
      <c r="AM845" s="35" t="n"/>
      <c r="AN845" s="44" t="str">
        <f t="shared" si="26"/>
        <v/>
      </c>
      <c r="AO845" s="44" t="str">
        <f t="shared" si="27"/>
        <v/>
      </c>
      <c r="AP845" s="35" t="str">
        <f>IF('DQE marché-cadre'!$D848="","",'DQE marché-cadre'!$D848)</f>
        <v/>
      </c>
      <c r="AQ845" s="35" t="str">
        <f>IF('DQE marché-cadre'!$E848="","",'DQE marché-cadre'!$E848)</f>
        <v/>
      </c>
      <c r="AR845" s="77" t="str">
        <f>DQE!$F848</f>
        <v/>
      </c>
      <c r="AS845" s="77" t="str">
        <f>BPDE!$G848</f>
        <v/>
      </c>
      <c r="AT845" s="35" t="str">
        <f t="shared" si="28"/>
        <v/>
      </c>
    </row>
    <row r="846">
      <c r="A846" s="35" t="str">
        <f>IF(BPU!$A849="","",BPU!$A849)</f>
        <v/>
      </c>
      <c r="B846" s="44" t="str">
        <f>IF(BPU!$B849="","",BPU!$B849)</f>
        <v/>
      </c>
      <c r="C846" s="35" t="str">
        <f>IF(BPU!$C849="","",BPU!$C849)</f>
        <v/>
      </c>
      <c r="D846" s="44" t="str">
        <f>IF(DQE!$D849="","",DQE!$D849)</f>
        <v/>
      </c>
      <c r="E846" s="37" t="str">
        <f>IF(BPU!$D849="","",BPU!$D849)</f>
        <v/>
      </c>
      <c r="F846" s="35" t="str">
        <f t="shared" si="0"/>
        <v/>
      </c>
      <c r="G846" s="44" t="str">
        <f t="shared" si="1"/>
        <v/>
      </c>
      <c r="H846" s="36" t="n"/>
      <c r="I846" s="23" t="n"/>
      <c r="J846" s="36" t="n"/>
      <c r="K846" s="36" t="n"/>
      <c r="L846" s="44" t="str">
        <f t="shared" si="2"/>
        <v/>
      </c>
      <c r="M846" s="35" t="str">
        <f t="shared" si="3"/>
        <v/>
      </c>
      <c r="N846" s="35" t="str">
        <f t="shared" si="4"/>
        <v/>
      </c>
      <c r="O846" s="35" t="str">
        <f t="shared" si="5"/>
        <v/>
      </c>
      <c r="P846" s="35" t="str">
        <f t="shared" si="6"/>
        <v/>
      </c>
      <c r="Q846" s="35" t="str">
        <f t="shared" si="7"/>
        <v/>
      </c>
      <c r="R846" s="35" t="str">
        <f t="shared" si="8"/>
        <v/>
      </c>
      <c r="S846" s="35" t="str">
        <f t="shared" si="9"/>
        <v/>
      </c>
      <c r="T846" s="35" t="str">
        <f t="shared" si="10"/>
        <v/>
      </c>
      <c r="U846" s="35" t="str">
        <f t="shared" si="11"/>
        <v/>
      </c>
      <c r="V846" s="35" t="str">
        <f t="shared" si="12"/>
        <v/>
      </c>
      <c r="W846" s="77" t="str">
        <f t="shared" si="13"/>
        <v/>
      </c>
      <c r="X846" s="35" t="str">
        <f t="shared" si="14"/>
        <v/>
      </c>
      <c r="Y846" s="35" t="str">
        <f t="shared" si="15"/>
        <v/>
      </c>
      <c r="Z846" s="35" t="str">
        <f t="shared" si="16"/>
        <v/>
      </c>
      <c r="AA846" s="35" t="str">
        <f t="shared" si="17"/>
        <v/>
      </c>
      <c r="AB846" s="77">
        <f t="shared" si="29"/>
        <v>6336</v>
      </c>
      <c r="AC846" s="77">
        <f t="shared" si="30"/>
        <v>0</v>
      </c>
      <c r="AD846" s="77">
        <f t="shared" si="31"/>
        <v>0</v>
      </c>
      <c r="AE846" s="78" t="str">
        <f t="shared" si="18"/>
        <v/>
      </c>
      <c r="AF846" s="35" t="str">
        <f t="shared" si="19"/>
        <v/>
      </c>
      <c r="AG846" s="77" t="str">
        <f t="shared" si="20"/>
        <v/>
      </c>
      <c r="AH846" s="77" t="str">
        <f t="shared" si="21"/>
        <v/>
      </c>
      <c r="AI846" s="35">
        <f t="shared" si="22"/>
        <v>0</v>
      </c>
      <c r="AJ846" s="35">
        <f t="shared" si="23"/>
        <v>0</v>
      </c>
      <c r="AK846" s="35">
        <f t="shared" si="24"/>
        <v>0</v>
      </c>
      <c r="AL846" s="35">
        <f t="shared" si="25"/>
        <v>0</v>
      </c>
      <c r="AM846" s="35" t="n"/>
      <c r="AN846" s="44" t="str">
        <f t="shared" si="26"/>
        <v/>
      </c>
      <c r="AO846" s="44" t="str">
        <f t="shared" si="27"/>
        <v/>
      </c>
      <c r="AP846" s="35" t="str">
        <f>IF('DQE marché-cadre'!$D849="","",'DQE marché-cadre'!$D849)</f>
        <v/>
      </c>
      <c r="AQ846" s="35" t="str">
        <f>IF('DQE marché-cadre'!$E849="","",'DQE marché-cadre'!$E849)</f>
        <v/>
      </c>
      <c r="AR846" s="77" t="str">
        <f>DQE!$F849</f>
        <v/>
      </c>
      <c r="AS846" s="77" t="str">
        <f>BPDE!$G849</f>
        <v/>
      </c>
      <c r="AT846" s="35" t="str">
        <f t="shared" si="28"/>
        <v/>
      </c>
    </row>
    <row r="847">
      <c r="A847" s="35" t="str">
        <f>IF(BPU!$A850="","",BPU!$A850)</f>
        <v/>
      </c>
      <c r="B847" s="44" t="str">
        <f>IF(BPU!$B850="","",BPU!$B850)</f>
        <v/>
      </c>
      <c r="C847" s="35" t="str">
        <f>IF(BPU!$C850="","",BPU!$C850)</f>
        <v/>
      </c>
      <c r="D847" s="44" t="str">
        <f>IF(DQE!$D850="","",DQE!$D850)</f>
        <v/>
      </c>
      <c r="E847" s="37" t="str">
        <f>IF(BPU!$D850="","",BPU!$D850)</f>
        <v/>
      </c>
      <c r="F847" s="35" t="str">
        <f t="shared" si="0"/>
        <v/>
      </c>
      <c r="G847" s="44" t="str">
        <f t="shared" si="1"/>
        <v/>
      </c>
      <c r="H847" s="36" t="n"/>
      <c r="I847" s="23" t="n"/>
      <c r="J847" s="36" t="n"/>
      <c r="K847" s="36" t="n"/>
      <c r="L847" s="44" t="str">
        <f t="shared" si="2"/>
        <v/>
      </c>
      <c r="M847" s="35" t="str">
        <f t="shared" si="3"/>
        <v/>
      </c>
      <c r="N847" s="35" t="str">
        <f t="shared" si="4"/>
        <v/>
      </c>
      <c r="O847" s="35" t="str">
        <f t="shared" si="5"/>
        <v/>
      </c>
      <c r="P847" s="35" t="str">
        <f t="shared" si="6"/>
        <v/>
      </c>
      <c r="Q847" s="35" t="str">
        <f t="shared" si="7"/>
        <v/>
      </c>
      <c r="R847" s="35" t="str">
        <f t="shared" si="8"/>
        <v/>
      </c>
      <c r="S847" s="35" t="str">
        <f t="shared" si="9"/>
        <v/>
      </c>
      <c r="T847" s="35" t="str">
        <f t="shared" si="10"/>
        <v/>
      </c>
      <c r="U847" s="35" t="str">
        <f t="shared" si="11"/>
        <v/>
      </c>
      <c r="V847" s="35" t="str">
        <f t="shared" si="12"/>
        <v/>
      </c>
      <c r="W847" s="77" t="str">
        <f t="shared" si="13"/>
        <v/>
      </c>
      <c r="X847" s="35" t="str">
        <f t="shared" si="14"/>
        <v/>
      </c>
      <c r="Y847" s="35" t="str">
        <f t="shared" si="15"/>
        <v/>
      </c>
      <c r="Z847" s="35" t="str">
        <f t="shared" si="16"/>
        <v/>
      </c>
      <c r="AA847" s="35" t="str">
        <f t="shared" si="17"/>
        <v/>
      </c>
      <c r="AB847" s="77">
        <f t="shared" si="29"/>
        <v>6336</v>
      </c>
      <c r="AC847" s="77">
        <f t="shared" si="30"/>
        <v>0</v>
      </c>
      <c r="AD847" s="77">
        <f t="shared" si="31"/>
        <v>0</v>
      </c>
      <c r="AE847" s="78" t="str">
        <f t="shared" si="18"/>
        <v/>
      </c>
      <c r="AF847" s="35" t="str">
        <f t="shared" si="19"/>
        <v/>
      </c>
      <c r="AG847" s="77" t="str">
        <f t="shared" si="20"/>
        <v/>
      </c>
      <c r="AH847" s="77" t="str">
        <f t="shared" si="21"/>
        <v/>
      </c>
      <c r="AI847" s="35">
        <f t="shared" si="22"/>
        <v>0</v>
      </c>
      <c r="AJ847" s="35">
        <f t="shared" si="23"/>
        <v>0</v>
      </c>
      <c r="AK847" s="35">
        <f t="shared" si="24"/>
        <v>0</v>
      </c>
      <c r="AL847" s="35">
        <f t="shared" si="25"/>
        <v>0</v>
      </c>
      <c r="AM847" s="35" t="n"/>
      <c r="AN847" s="44" t="str">
        <f t="shared" si="26"/>
        <v/>
      </c>
      <c r="AO847" s="44" t="str">
        <f t="shared" si="27"/>
        <v/>
      </c>
      <c r="AP847" s="35" t="str">
        <f>IF('DQE marché-cadre'!$D850="","",'DQE marché-cadre'!$D850)</f>
        <v/>
      </c>
      <c r="AQ847" s="35" t="str">
        <f>IF('DQE marché-cadre'!$E850="","",'DQE marché-cadre'!$E850)</f>
        <v/>
      </c>
      <c r="AR847" s="77" t="str">
        <f>DQE!$F850</f>
        <v/>
      </c>
      <c r="AS847" s="77" t="str">
        <f>BPDE!$G850</f>
        <v/>
      </c>
      <c r="AT847" s="35" t="str">
        <f t="shared" si="28"/>
        <v/>
      </c>
    </row>
    <row r="848">
      <c r="A848" s="35" t="str">
        <f>IF(BPU!$A851="","",BPU!$A851)</f>
        <v/>
      </c>
      <c r="B848" s="44" t="str">
        <f>IF(BPU!$B851="","",BPU!$B851)</f>
        <v/>
      </c>
      <c r="C848" s="35" t="str">
        <f>IF(BPU!$C851="","",BPU!$C851)</f>
        <v/>
      </c>
      <c r="D848" s="44" t="str">
        <f>IF(DQE!$D851="","",DQE!$D851)</f>
        <v/>
      </c>
      <c r="E848" s="37" t="str">
        <f>IF(BPU!$D851="","",BPU!$D851)</f>
        <v/>
      </c>
      <c r="F848" s="35" t="str">
        <f t="shared" si="0"/>
        <v/>
      </c>
      <c r="G848" s="44" t="str">
        <f t="shared" si="1"/>
        <v/>
      </c>
      <c r="H848" s="36" t="n"/>
      <c r="I848" s="23" t="n"/>
      <c r="J848" s="36" t="n"/>
      <c r="K848" s="36" t="n"/>
      <c r="L848" s="44" t="str">
        <f t="shared" si="2"/>
        <v/>
      </c>
      <c r="M848" s="35" t="str">
        <f t="shared" si="3"/>
        <v/>
      </c>
      <c r="N848" s="35" t="str">
        <f t="shared" si="4"/>
        <v/>
      </c>
      <c r="O848" s="35" t="str">
        <f t="shared" si="5"/>
        <v/>
      </c>
      <c r="P848" s="35" t="str">
        <f t="shared" si="6"/>
        <v/>
      </c>
      <c r="Q848" s="35" t="str">
        <f t="shared" si="7"/>
        <v/>
      </c>
      <c r="R848" s="35" t="str">
        <f t="shared" si="8"/>
        <v/>
      </c>
      <c r="S848" s="35" t="str">
        <f t="shared" si="9"/>
        <v/>
      </c>
      <c r="T848" s="35" t="str">
        <f t="shared" si="10"/>
        <v/>
      </c>
      <c r="U848" s="35" t="str">
        <f t="shared" si="11"/>
        <v/>
      </c>
      <c r="V848" s="35" t="str">
        <f t="shared" si="12"/>
        <v/>
      </c>
      <c r="W848" s="77" t="str">
        <f t="shared" si="13"/>
        <v/>
      </c>
      <c r="X848" s="35" t="str">
        <f t="shared" si="14"/>
        <v/>
      </c>
      <c r="Y848" s="35" t="str">
        <f t="shared" si="15"/>
        <v/>
      </c>
      <c r="Z848" s="35" t="str">
        <f t="shared" si="16"/>
        <v/>
      </c>
      <c r="AA848" s="35" t="str">
        <f t="shared" si="17"/>
        <v/>
      </c>
      <c r="AB848" s="77">
        <f t="shared" si="29"/>
        <v>6336</v>
      </c>
      <c r="AC848" s="77">
        <f t="shared" si="30"/>
        <v>0</v>
      </c>
      <c r="AD848" s="77">
        <f t="shared" si="31"/>
        <v>0</v>
      </c>
      <c r="AE848" s="78" t="str">
        <f t="shared" si="18"/>
        <v/>
      </c>
      <c r="AF848" s="35" t="str">
        <f t="shared" si="19"/>
        <v/>
      </c>
      <c r="AG848" s="77" t="str">
        <f t="shared" si="20"/>
        <v/>
      </c>
      <c r="AH848" s="77" t="str">
        <f t="shared" si="21"/>
        <v/>
      </c>
      <c r="AI848" s="35">
        <f t="shared" si="22"/>
        <v>0</v>
      </c>
      <c r="AJ848" s="35">
        <f t="shared" si="23"/>
        <v>0</v>
      </c>
      <c r="AK848" s="35">
        <f t="shared" si="24"/>
        <v>0</v>
      </c>
      <c r="AL848" s="35">
        <f t="shared" si="25"/>
        <v>0</v>
      </c>
      <c r="AM848" s="35" t="n"/>
      <c r="AN848" s="44" t="str">
        <f t="shared" si="26"/>
        <v/>
      </c>
      <c r="AO848" s="44" t="str">
        <f t="shared" si="27"/>
        <v/>
      </c>
      <c r="AP848" s="35" t="str">
        <f>IF('DQE marché-cadre'!$D851="","",'DQE marché-cadre'!$D851)</f>
        <v/>
      </c>
      <c r="AQ848" s="35" t="str">
        <f>IF('DQE marché-cadre'!$E851="","",'DQE marché-cadre'!$E851)</f>
        <v/>
      </c>
      <c r="AR848" s="77" t="str">
        <f>DQE!$F851</f>
        <v/>
      </c>
      <c r="AS848" s="77" t="str">
        <f>BPDE!$G851</f>
        <v/>
      </c>
      <c r="AT848" s="35" t="str">
        <f t="shared" si="28"/>
        <v/>
      </c>
    </row>
    <row r="849">
      <c r="A849" s="35" t="str">
        <f>IF(BPU!$A852="","",BPU!$A852)</f>
        <v/>
      </c>
      <c r="B849" s="44" t="str">
        <f>IF(BPU!$B852="","",BPU!$B852)</f>
        <v/>
      </c>
      <c r="C849" s="35" t="str">
        <f>IF(BPU!$C852="","",BPU!$C852)</f>
        <v/>
      </c>
      <c r="D849" s="44" t="str">
        <f>IF(DQE!$D852="","",DQE!$D852)</f>
        <v/>
      </c>
      <c r="E849" s="37" t="str">
        <f>IF(BPU!$D852="","",BPU!$D852)</f>
        <v/>
      </c>
      <c r="F849" s="35" t="str">
        <f t="shared" si="0"/>
        <v/>
      </c>
      <c r="G849" s="44" t="str">
        <f t="shared" si="1"/>
        <v/>
      </c>
      <c r="H849" s="36" t="n"/>
      <c r="I849" s="23" t="n"/>
      <c r="J849" s="36" t="n"/>
      <c r="K849" s="36" t="n"/>
      <c r="L849" s="44" t="str">
        <f t="shared" si="2"/>
        <v/>
      </c>
      <c r="M849" s="35" t="str">
        <f t="shared" si="3"/>
        <v/>
      </c>
      <c r="N849" s="35" t="str">
        <f t="shared" si="4"/>
        <v/>
      </c>
      <c r="O849" s="35" t="str">
        <f t="shared" si="5"/>
        <v/>
      </c>
      <c r="P849" s="35" t="str">
        <f t="shared" si="6"/>
        <v/>
      </c>
      <c r="Q849" s="35" t="str">
        <f t="shared" si="7"/>
        <v/>
      </c>
      <c r="R849" s="35" t="str">
        <f t="shared" si="8"/>
        <v/>
      </c>
      <c r="S849" s="35" t="str">
        <f t="shared" si="9"/>
        <v/>
      </c>
      <c r="T849" s="35" t="str">
        <f t="shared" si="10"/>
        <v/>
      </c>
      <c r="U849" s="35" t="str">
        <f t="shared" si="11"/>
        <v/>
      </c>
      <c r="V849" s="35" t="str">
        <f t="shared" si="12"/>
        <v/>
      </c>
      <c r="W849" s="77" t="str">
        <f t="shared" si="13"/>
        <v/>
      </c>
      <c r="X849" s="35" t="str">
        <f t="shared" si="14"/>
        <v/>
      </c>
      <c r="Y849" s="35" t="str">
        <f t="shared" si="15"/>
        <v/>
      </c>
      <c r="Z849" s="35" t="str">
        <f t="shared" si="16"/>
        <v/>
      </c>
      <c r="AA849" s="35" t="str">
        <f t="shared" si="17"/>
        <v/>
      </c>
      <c r="AB849" s="77">
        <f t="shared" si="29"/>
        <v>6336</v>
      </c>
      <c r="AC849" s="77">
        <f t="shared" si="30"/>
        <v>0</v>
      </c>
      <c r="AD849" s="77">
        <f t="shared" si="31"/>
        <v>0</v>
      </c>
      <c r="AE849" s="78" t="str">
        <f t="shared" si="18"/>
        <v/>
      </c>
      <c r="AF849" s="35" t="str">
        <f t="shared" si="19"/>
        <v/>
      </c>
      <c r="AG849" s="77" t="str">
        <f t="shared" si="20"/>
        <v/>
      </c>
      <c r="AH849" s="77" t="str">
        <f t="shared" si="21"/>
        <v/>
      </c>
      <c r="AI849" s="35">
        <f t="shared" si="22"/>
        <v>0</v>
      </c>
      <c r="AJ849" s="35">
        <f t="shared" si="23"/>
        <v>0</v>
      </c>
      <c r="AK849" s="35">
        <f t="shared" si="24"/>
        <v>0</v>
      </c>
      <c r="AL849" s="35">
        <f t="shared" si="25"/>
        <v>0</v>
      </c>
      <c r="AM849" s="35" t="n"/>
      <c r="AN849" s="44" t="str">
        <f t="shared" si="26"/>
        <v/>
      </c>
      <c r="AO849" s="44" t="str">
        <f t="shared" si="27"/>
        <v/>
      </c>
      <c r="AP849" s="35" t="str">
        <f>IF('DQE marché-cadre'!$D852="","",'DQE marché-cadre'!$D852)</f>
        <v/>
      </c>
      <c r="AQ849" s="35" t="str">
        <f>IF('DQE marché-cadre'!$E852="","",'DQE marché-cadre'!$E852)</f>
        <v/>
      </c>
      <c r="AR849" s="77" t="str">
        <f>DQE!$F852</f>
        <v/>
      </c>
      <c r="AS849" s="77" t="str">
        <f>BPDE!$G852</f>
        <v/>
      </c>
      <c r="AT849" s="35" t="str">
        <f t="shared" si="28"/>
        <v/>
      </c>
    </row>
    <row r="850">
      <c r="A850" s="35" t="str">
        <f>IF(BPU!$A853="","",BPU!$A853)</f>
        <v/>
      </c>
      <c r="B850" s="44" t="str">
        <f>IF(BPU!$B853="","",BPU!$B853)</f>
        <v/>
      </c>
      <c r="C850" s="35" t="str">
        <f>IF(BPU!$C853="","",BPU!$C853)</f>
        <v/>
      </c>
      <c r="D850" s="44" t="str">
        <f>IF(DQE!$D853="","",DQE!$D853)</f>
        <v/>
      </c>
      <c r="E850" s="37" t="str">
        <f>IF(BPU!$D853="","",BPU!$D853)</f>
        <v/>
      </c>
      <c r="F850" s="35" t="str">
        <f t="shared" si="0"/>
        <v/>
      </c>
      <c r="G850" s="44" t="str">
        <f t="shared" si="1"/>
        <v/>
      </c>
      <c r="H850" s="36" t="n"/>
      <c r="I850" s="23" t="n"/>
      <c r="J850" s="36" t="n"/>
      <c r="K850" s="36" t="n"/>
      <c r="L850" s="44" t="str">
        <f t="shared" si="2"/>
        <v/>
      </c>
      <c r="M850" s="35" t="str">
        <f t="shared" si="3"/>
        <v/>
      </c>
      <c r="N850" s="35" t="str">
        <f t="shared" si="4"/>
        <v/>
      </c>
      <c r="O850" s="35" t="str">
        <f t="shared" si="5"/>
        <v/>
      </c>
      <c r="P850" s="35" t="str">
        <f t="shared" si="6"/>
        <v/>
      </c>
      <c r="Q850" s="35" t="str">
        <f t="shared" si="7"/>
        <v/>
      </c>
      <c r="R850" s="35" t="str">
        <f t="shared" si="8"/>
        <v/>
      </c>
      <c r="S850" s="35" t="str">
        <f t="shared" si="9"/>
        <v/>
      </c>
      <c r="T850" s="35" t="str">
        <f t="shared" si="10"/>
        <v/>
      </c>
      <c r="U850" s="35" t="str">
        <f t="shared" si="11"/>
        <v/>
      </c>
      <c r="V850" s="35" t="str">
        <f t="shared" si="12"/>
        <v/>
      </c>
      <c r="W850" s="77" t="str">
        <f t="shared" si="13"/>
        <v/>
      </c>
      <c r="X850" s="35" t="str">
        <f t="shared" si="14"/>
        <v/>
      </c>
      <c r="Y850" s="35" t="str">
        <f t="shared" si="15"/>
        <v/>
      </c>
      <c r="Z850" s="35" t="str">
        <f t="shared" si="16"/>
        <v/>
      </c>
      <c r="AA850" s="35" t="str">
        <f t="shared" si="17"/>
        <v/>
      </c>
      <c r="AB850" s="77">
        <f t="shared" si="29"/>
        <v>6336</v>
      </c>
      <c r="AC850" s="77">
        <f t="shared" si="30"/>
        <v>0</v>
      </c>
      <c r="AD850" s="77">
        <f t="shared" si="31"/>
        <v>0</v>
      </c>
      <c r="AE850" s="78" t="str">
        <f t="shared" si="18"/>
        <v/>
      </c>
      <c r="AF850" s="35" t="str">
        <f t="shared" si="19"/>
        <v/>
      </c>
      <c r="AG850" s="77" t="str">
        <f t="shared" si="20"/>
        <v/>
      </c>
      <c r="AH850" s="77" t="str">
        <f t="shared" si="21"/>
        <v/>
      </c>
      <c r="AI850" s="35">
        <f t="shared" si="22"/>
        <v>0</v>
      </c>
      <c r="AJ850" s="35">
        <f t="shared" si="23"/>
        <v>0</v>
      </c>
      <c r="AK850" s="35">
        <f t="shared" si="24"/>
        <v>0</v>
      </c>
      <c r="AL850" s="35">
        <f t="shared" si="25"/>
        <v>0</v>
      </c>
      <c r="AM850" s="35" t="n"/>
      <c r="AN850" s="44" t="str">
        <f t="shared" si="26"/>
        <v/>
      </c>
      <c r="AO850" s="44" t="str">
        <f t="shared" si="27"/>
        <v/>
      </c>
      <c r="AP850" s="35" t="str">
        <f>IF('DQE marché-cadre'!$D853="","",'DQE marché-cadre'!$D853)</f>
        <v/>
      </c>
      <c r="AQ850" s="35" t="str">
        <f>IF('DQE marché-cadre'!$E853="","",'DQE marché-cadre'!$E853)</f>
        <v/>
      </c>
      <c r="AR850" s="77" t="str">
        <f>DQE!$F853</f>
        <v/>
      </c>
      <c r="AS850" s="77" t="str">
        <f>BPDE!$G853</f>
        <v/>
      </c>
      <c r="AT850" s="35" t="str">
        <f t="shared" si="28"/>
        <v/>
      </c>
    </row>
    <row r="851">
      <c r="A851" s="35" t="str">
        <f>IF(BPU!$A854="","",BPU!$A854)</f>
        <v/>
      </c>
      <c r="B851" s="44" t="str">
        <f>IF(BPU!$B854="","",BPU!$B854)</f>
        <v/>
      </c>
      <c r="C851" s="35" t="str">
        <f>IF(BPU!$C854="","",BPU!$C854)</f>
        <v/>
      </c>
      <c r="D851" s="44" t="str">
        <f>IF(DQE!$D854="","",DQE!$D854)</f>
        <v/>
      </c>
      <c r="E851" s="37" t="str">
        <f>IF(BPU!$D854="","",BPU!$D854)</f>
        <v/>
      </c>
      <c r="F851" s="35" t="str">
        <f t="shared" si="0"/>
        <v/>
      </c>
      <c r="G851" s="44" t="str">
        <f t="shared" si="1"/>
        <v/>
      </c>
      <c r="H851" s="36" t="n"/>
      <c r="I851" s="23" t="n"/>
      <c r="J851" s="36" t="n"/>
      <c r="K851" s="36" t="n"/>
      <c r="L851" s="44" t="str">
        <f t="shared" si="2"/>
        <v/>
      </c>
      <c r="M851" s="35" t="str">
        <f t="shared" si="3"/>
        <v/>
      </c>
      <c r="N851" s="35" t="str">
        <f t="shared" si="4"/>
        <v/>
      </c>
      <c r="O851" s="35" t="str">
        <f t="shared" si="5"/>
        <v/>
      </c>
      <c r="P851" s="35" t="str">
        <f t="shared" si="6"/>
        <v/>
      </c>
      <c r="Q851" s="35" t="str">
        <f t="shared" si="7"/>
        <v/>
      </c>
      <c r="R851" s="35" t="str">
        <f t="shared" si="8"/>
        <v/>
      </c>
      <c r="S851" s="35" t="str">
        <f t="shared" si="9"/>
        <v/>
      </c>
      <c r="T851" s="35" t="str">
        <f t="shared" si="10"/>
        <v/>
      </c>
      <c r="U851" s="35" t="str">
        <f t="shared" si="11"/>
        <v/>
      </c>
      <c r="V851" s="35" t="str">
        <f t="shared" si="12"/>
        <v/>
      </c>
      <c r="W851" s="77" t="str">
        <f t="shared" si="13"/>
        <v/>
      </c>
      <c r="X851" s="35" t="str">
        <f t="shared" si="14"/>
        <v/>
      </c>
      <c r="Y851" s="35" t="str">
        <f t="shared" si="15"/>
        <v/>
      </c>
      <c r="Z851" s="35" t="str">
        <f t="shared" si="16"/>
        <v/>
      </c>
      <c r="AA851" s="35" t="str">
        <f t="shared" si="17"/>
        <v/>
      </c>
      <c r="AB851" s="77">
        <f t="shared" si="29"/>
        <v>6336</v>
      </c>
      <c r="AC851" s="77">
        <f t="shared" si="30"/>
        <v>0</v>
      </c>
      <c r="AD851" s="77">
        <f t="shared" si="31"/>
        <v>0</v>
      </c>
      <c r="AE851" s="78" t="str">
        <f t="shared" si="18"/>
        <v/>
      </c>
      <c r="AF851" s="35" t="str">
        <f t="shared" si="19"/>
        <v/>
      </c>
      <c r="AG851" s="77" t="str">
        <f t="shared" si="20"/>
        <v/>
      </c>
      <c r="AH851" s="77" t="str">
        <f t="shared" si="21"/>
        <v/>
      </c>
      <c r="AI851" s="35">
        <f t="shared" si="22"/>
        <v>0</v>
      </c>
      <c r="AJ851" s="35">
        <f t="shared" si="23"/>
        <v>0</v>
      </c>
      <c r="AK851" s="35">
        <f t="shared" si="24"/>
        <v>0</v>
      </c>
      <c r="AL851" s="35">
        <f t="shared" si="25"/>
        <v>0</v>
      </c>
      <c r="AM851" s="35" t="n"/>
      <c r="AN851" s="44" t="str">
        <f t="shared" si="26"/>
        <v/>
      </c>
      <c r="AO851" s="44" t="str">
        <f t="shared" si="27"/>
        <v/>
      </c>
      <c r="AP851" s="35" t="str">
        <f>IF('DQE marché-cadre'!$D854="","",'DQE marché-cadre'!$D854)</f>
        <v/>
      </c>
      <c r="AQ851" s="35" t="str">
        <f>IF('DQE marché-cadre'!$E854="","",'DQE marché-cadre'!$E854)</f>
        <v/>
      </c>
      <c r="AR851" s="77" t="str">
        <f>DQE!$F854</f>
        <v/>
      </c>
      <c r="AS851" s="77" t="str">
        <f>BPDE!$G854</f>
        <v/>
      </c>
      <c r="AT851" s="35" t="str">
        <f t="shared" si="28"/>
        <v/>
      </c>
    </row>
    <row r="852">
      <c r="A852" s="35" t="str">
        <f>IF(BPU!$A855="","",BPU!$A855)</f>
        <v/>
      </c>
      <c r="B852" s="44" t="str">
        <f>IF(BPU!$B855="","",BPU!$B855)</f>
        <v/>
      </c>
      <c r="C852" s="35" t="str">
        <f>IF(BPU!$C855="","",BPU!$C855)</f>
        <v/>
      </c>
      <c r="D852" s="44" t="str">
        <f>IF(DQE!$D855="","",DQE!$D855)</f>
        <v/>
      </c>
      <c r="E852" s="37" t="str">
        <f>IF(BPU!$D855="","",BPU!$D855)</f>
        <v/>
      </c>
      <c r="F852" s="35" t="str">
        <f t="shared" si="0"/>
        <v/>
      </c>
      <c r="G852" s="44" t="str">
        <f t="shared" si="1"/>
        <v/>
      </c>
      <c r="H852" s="36" t="n"/>
      <c r="I852" s="23" t="n"/>
      <c r="J852" s="36" t="n"/>
      <c r="K852" s="36" t="n"/>
      <c r="L852" s="44" t="str">
        <f t="shared" si="2"/>
        <v/>
      </c>
      <c r="M852" s="35" t="str">
        <f t="shared" si="3"/>
        <v/>
      </c>
      <c r="N852" s="35" t="str">
        <f t="shared" si="4"/>
        <v/>
      </c>
      <c r="O852" s="35" t="str">
        <f t="shared" si="5"/>
        <v/>
      </c>
      <c r="P852" s="35" t="str">
        <f t="shared" si="6"/>
        <v/>
      </c>
      <c r="Q852" s="35" t="str">
        <f t="shared" si="7"/>
        <v/>
      </c>
      <c r="R852" s="35" t="str">
        <f t="shared" si="8"/>
        <v/>
      </c>
      <c r="S852" s="35" t="str">
        <f t="shared" si="9"/>
        <v/>
      </c>
      <c r="T852" s="35" t="str">
        <f t="shared" si="10"/>
        <v/>
      </c>
      <c r="U852" s="35" t="str">
        <f t="shared" si="11"/>
        <v/>
      </c>
      <c r="V852" s="35" t="str">
        <f t="shared" si="12"/>
        <v/>
      </c>
      <c r="W852" s="77" t="str">
        <f t="shared" si="13"/>
        <v/>
      </c>
      <c r="X852" s="35" t="str">
        <f t="shared" si="14"/>
        <v/>
      </c>
      <c r="Y852" s="35" t="str">
        <f t="shared" si="15"/>
        <v/>
      </c>
      <c r="Z852" s="35" t="str">
        <f t="shared" si="16"/>
        <v/>
      </c>
      <c r="AA852" s="35" t="str">
        <f t="shared" si="17"/>
        <v/>
      </c>
      <c r="AB852" s="77">
        <f t="shared" si="29"/>
        <v>6336</v>
      </c>
      <c r="AC852" s="77">
        <f t="shared" si="30"/>
        <v>0</v>
      </c>
      <c r="AD852" s="77">
        <f t="shared" si="31"/>
        <v>0</v>
      </c>
      <c r="AE852" s="78" t="str">
        <f t="shared" si="18"/>
        <v/>
      </c>
      <c r="AF852" s="35" t="str">
        <f t="shared" si="19"/>
        <v/>
      </c>
      <c r="AG852" s="77" t="str">
        <f t="shared" si="20"/>
        <v/>
      </c>
      <c r="AH852" s="77" t="str">
        <f t="shared" si="21"/>
        <v/>
      </c>
      <c r="AI852" s="35">
        <f t="shared" si="22"/>
        <v>0</v>
      </c>
      <c r="AJ852" s="35">
        <f t="shared" si="23"/>
        <v>0</v>
      </c>
      <c r="AK852" s="35">
        <f t="shared" si="24"/>
        <v>0</v>
      </c>
      <c r="AL852" s="35">
        <f t="shared" si="25"/>
        <v>0</v>
      </c>
      <c r="AM852" s="35" t="n"/>
      <c r="AN852" s="44" t="str">
        <f t="shared" si="26"/>
        <v/>
      </c>
      <c r="AO852" s="44" t="str">
        <f t="shared" si="27"/>
        <v/>
      </c>
      <c r="AP852" s="35" t="str">
        <f>IF('DQE marché-cadre'!$D855="","",'DQE marché-cadre'!$D855)</f>
        <v/>
      </c>
      <c r="AQ852" s="35" t="str">
        <f>IF('DQE marché-cadre'!$E855="","",'DQE marché-cadre'!$E855)</f>
        <v/>
      </c>
      <c r="AR852" s="77" t="str">
        <f>DQE!$F855</f>
        <v/>
      </c>
      <c r="AS852" s="77" t="str">
        <f>BPDE!$G855</f>
        <v/>
      </c>
      <c r="AT852" s="35" t="str">
        <f t="shared" si="28"/>
        <v/>
      </c>
    </row>
    <row r="853">
      <c r="A853" s="35" t="str">
        <f>IF(BPU!$A856="","",BPU!$A856)</f>
        <v/>
      </c>
      <c r="B853" s="44" t="str">
        <f>IF(BPU!$B856="","",BPU!$B856)</f>
        <v/>
      </c>
      <c r="C853" s="35" t="str">
        <f>IF(BPU!$C856="","",BPU!$C856)</f>
        <v/>
      </c>
      <c r="D853" s="44" t="str">
        <f>IF(DQE!$D856="","",DQE!$D856)</f>
        <v/>
      </c>
      <c r="E853" s="37" t="str">
        <f>IF(BPU!$D856="","",BPU!$D856)</f>
        <v/>
      </c>
      <c r="F853" s="35" t="str">
        <f t="shared" si="0"/>
        <v/>
      </c>
      <c r="G853" s="44" t="str">
        <f t="shared" si="1"/>
        <v/>
      </c>
      <c r="H853" s="36" t="n"/>
      <c r="I853" s="23" t="n"/>
      <c r="J853" s="36" t="n"/>
      <c r="K853" s="36" t="n"/>
      <c r="L853" s="44" t="str">
        <f t="shared" si="2"/>
        <v/>
      </c>
      <c r="M853" s="35" t="str">
        <f t="shared" si="3"/>
        <v/>
      </c>
      <c r="N853" s="35" t="str">
        <f t="shared" si="4"/>
        <v/>
      </c>
      <c r="O853" s="35" t="str">
        <f t="shared" si="5"/>
        <v/>
      </c>
      <c r="P853" s="35" t="str">
        <f t="shared" si="6"/>
        <v/>
      </c>
      <c r="Q853" s="35" t="str">
        <f t="shared" si="7"/>
        <v/>
      </c>
      <c r="R853" s="35" t="str">
        <f t="shared" si="8"/>
        <v/>
      </c>
      <c r="S853" s="35" t="str">
        <f t="shared" si="9"/>
        <v/>
      </c>
      <c r="T853" s="35" t="str">
        <f t="shared" si="10"/>
        <v/>
      </c>
      <c r="U853" s="35" t="str">
        <f t="shared" si="11"/>
        <v/>
      </c>
      <c r="V853" s="35" t="str">
        <f t="shared" si="12"/>
        <v/>
      </c>
      <c r="W853" s="77" t="str">
        <f t="shared" si="13"/>
        <v/>
      </c>
      <c r="X853" s="35" t="str">
        <f t="shared" si="14"/>
        <v/>
      </c>
      <c r="Y853" s="35" t="str">
        <f t="shared" si="15"/>
        <v/>
      </c>
      <c r="Z853" s="35" t="str">
        <f t="shared" si="16"/>
        <v/>
      </c>
      <c r="AA853" s="35" t="str">
        <f t="shared" si="17"/>
        <v/>
      </c>
      <c r="AB853" s="77">
        <f t="shared" si="29"/>
        <v>6336</v>
      </c>
      <c r="AC853" s="77">
        <f t="shared" si="30"/>
        <v>0</v>
      </c>
      <c r="AD853" s="77">
        <f t="shared" si="31"/>
        <v>0</v>
      </c>
      <c r="AE853" s="78" t="str">
        <f t="shared" si="18"/>
        <v/>
      </c>
      <c r="AF853" s="35" t="str">
        <f t="shared" si="19"/>
        <v/>
      </c>
      <c r="AG853" s="77" t="str">
        <f t="shared" si="20"/>
        <v/>
      </c>
      <c r="AH853" s="77" t="str">
        <f t="shared" si="21"/>
        <v/>
      </c>
      <c r="AI853" s="35">
        <f t="shared" si="22"/>
        <v>0</v>
      </c>
      <c r="AJ853" s="35">
        <f t="shared" si="23"/>
        <v>0</v>
      </c>
      <c r="AK853" s="35">
        <f t="shared" si="24"/>
        <v>0</v>
      </c>
      <c r="AL853" s="35">
        <f t="shared" si="25"/>
        <v>0</v>
      </c>
      <c r="AM853" s="35" t="n"/>
      <c r="AN853" s="44" t="str">
        <f t="shared" si="26"/>
        <v/>
      </c>
      <c r="AO853" s="44" t="str">
        <f t="shared" si="27"/>
        <v/>
      </c>
      <c r="AP853" s="35" t="str">
        <f>IF('DQE marché-cadre'!$D856="","",'DQE marché-cadre'!$D856)</f>
        <v/>
      </c>
      <c r="AQ853" s="35" t="str">
        <f>IF('DQE marché-cadre'!$E856="","",'DQE marché-cadre'!$E856)</f>
        <v/>
      </c>
      <c r="AR853" s="77" t="str">
        <f>DQE!$F856</f>
        <v/>
      </c>
      <c r="AS853" s="77" t="str">
        <f>BPDE!$G856</f>
        <v/>
      </c>
      <c r="AT853" s="35" t="str">
        <f t="shared" si="28"/>
        <v/>
      </c>
    </row>
    <row r="854">
      <c r="A854" s="35" t="str">
        <f>IF(BPU!$A857="","",BPU!$A857)</f>
        <v/>
      </c>
      <c r="B854" s="44" t="str">
        <f>IF(BPU!$B857="","",BPU!$B857)</f>
        <v/>
      </c>
      <c r="C854" s="35" t="str">
        <f>IF(BPU!$C857="","",BPU!$C857)</f>
        <v/>
      </c>
      <c r="D854" s="44" t="str">
        <f>IF(DQE!$D857="","",DQE!$D857)</f>
        <v/>
      </c>
      <c r="E854" s="37" t="str">
        <f>IF(BPU!$D857="","",BPU!$D857)</f>
        <v/>
      </c>
      <c r="F854" s="35" t="str">
        <f t="shared" si="0"/>
        <v/>
      </c>
      <c r="G854" s="44" t="str">
        <f t="shared" si="1"/>
        <v/>
      </c>
      <c r="H854" s="36" t="n"/>
      <c r="I854" s="23" t="n"/>
      <c r="J854" s="36" t="n"/>
      <c r="K854" s="36" t="n"/>
      <c r="L854" s="44" t="str">
        <f t="shared" si="2"/>
        <v/>
      </c>
      <c r="M854" s="35" t="str">
        <f t="shared" si="3"/>
        <v/>
      </c>
      <c r="N854" s="35" t="str">
        <f t="shared" si="4"/>
        <v/>
      </c>
      <c r="O854" s="35" t="str">
        <f t="shared" si="5"/>
        <v/>
      </c>
      <c r="P854" s="35" t="str">
        <f t="shared" si="6"/>
        <v/>
      </c>
      <c r="Q854" s="35" t="str">
        <f t="shared" si="7"/>
        <v/>
      </c>
      <c r="R854" s="35" t="str">
        <f t="shared" si="8"/>
        <v/>
      </c>
      <c r="S854" s="35" t="str">
        <f t="shared" si="9"/>
        <v/>
      </c>
      <c r="T854" s="35" t="str">
        <f t="shared" si="10"/>
        <v/>
      </c>
      <c r="U854" s="35" t="str">
        <f t="shared" si="11"/>
        <v/>
      </c>
      <c r="V854" s="35" t="str">
        <f t="shared" si="12"/>
        <v/>
      </c>
      <c r="W854" s="77" t="str">
        <f t="shared" si="13"/>
        <v/>
      </c>
      <c r="X854" s="35" t="str">
        <f t="shared" si="14"/>
        <v/>
      </c>
      <c r="Y854" s="35" t="str">
        <f t="shared" si="15"/>
        <v/>
      </c>
      <c r="Z854" s="35" t="str">
        <f t="shared" si="16"/>
        <v/>
      </c>
      <c r="AA854" s="35" t="str">
        <f t="shared" si="17"/>
        <v/>
      </c>
      <c r="AB854" s="77">
        <f t="shared" si="29"/>
        <v>6336</v>
      </c>
      <c r="AC854" s="77">
        <f t="shared" si="30"/>
        <v>0</v>
      </c>
      <c r="AD854" s="77">
        <f t="shared" si="31"/>
        <v>0</v>
      </c>
      <c r="AE854" s="78" t="str">
        <f t="shared" si="18"/>
        <v/>
      </c>
      <c r="AF854" s="35" t="str">
        <f t="shared" si="19"/>
        <v/>
      </c>
      <c r="AG854" s="77" t="str">
        <f t="shared" si="20"/>
        <v/>
      </c>
      <c r="AH854" s="77" t="str">
        <f t="shared" si="21"/>
        <v/>
      </c>
      <c r="AI854" s="35">
        <f t="shared" si="22"/>
        <v>0</v>
      </c>
      <c r="AJ854" s="35">
        <f t="shared" si="23"/>
        <v>0</v>
      </c>
      <c r="AK854" s="35">
        <f t="shared" si="24"/>
        <v>0</v>
      </c>
      <c r="AL854" s="35">
        <f t="shared" si="25"/>
        <v>0</v>
      </c>
      <c r="AM854" s="35" t="n"/>
      <c r="AN854" s="44" t="str">
        <f t="shared" si="26"/>
        <v/>
      </c>
      <c r="AO854" s="44" t="str">
        <f t="shared" si="27"/>
        <v/>
      </c>
      <c r="AP854" s="35" t="str">
        <f>IF('DQE marché-cadre'!$D857="","",'DQE marché-cadre'!$D857)</f>
        <v/>
      </c>
      <c r="AQ854" s="35" t="str">
        <f>IF('DQE marché-cadre'!$E857="","",'DQE marché-cadre'!$E857)</f>
        <v/>
      </c>
      <c r="AR854" s="77" t="str">
        <f>DQE!$F857</f>
        <v/>
      </c>
      <c r="AS854" s="77" t="str">
        <f>BPDE!$G857</f>
        <v/>
      </c>
      <c r="AT854" s="35" t="str">
        <f t="shared" si="28"/>
        <v/>
      </c>
    </row>
    <row r="855">
      <c r="A855" s="35" t="str">
        <f>IF(BPU!$A858="","",BPU!$A858)</f>
        <v/>
      </c>
      <c r="B855" s="44" t="str">
        <f>IF(BPU!$B858="","",BPU!$B858)</f>
        <v/>
      </c>
      <c r="C855" s="35" t="str">
        <f>IF(BPU!$C858="","",BPU!$C858)</f>
        <v/>
      </c>
      <c r="D855" s="44" t="str">
        <f>IF(DQE!$D858="","",DQE!$D858)</f>
        <v/>
      </c>
      <c r="E855" s="37" t="str">
        <f>IF(BPU!$D858="","",BPU!$D858)</f>
        <v/>
      </c>
      <c r="F855" s="35" t="str">
        <f t="shared" si="0"/>
        <v/>
      </c>
      <c r="G855" s="44" t="str">
        <f t="shared" si="1"/>
        <v/>
      </c>
      <c r="H855" s="36" t="n"/>
      <c r="I855" s="23" t="n"/>
      <c r="J855" s="36" t="n"/>
      <c r="K855" s="36" t="n"/>
      <c r="L855" s="44" t="str">
        <f t="shared" si="2"/>
        <v/>
      </c>
      <c r="M855" s="35" t="str">
        <f t="shared" si="3"/>
        <v/>
      </c>
      <c r="N855" s="35" t="str">
        <f t="shared" si="4"/>
        <v/>
      </c>
      <c r="O855" s="35" t="str">
        <f t="shared" si="5"/>
        <v/>
      </c>
      <c r="P855" s="35" t="str">
        <f t="shared" si="6"/>
        <v/>
      </c>
      <c r="Q855" s="35" t="str">
        <f t="shared" si="7"/>
        <v/>
      </c>
      <c r="R855" s="35" t="str">
        <f t="shared" si="8"/>
        <v/>
      </c>
      <c r="S855" s="35" t="str">
        <f t="shared" si="9"/>
        <v/>
      </c>
      <c r="T855" s="35" t="str">
        <f t="shared" si="10"/>
        <v/>
      </c>
      <c r="U855" s="35" t="str">
        <f t="shared" si="11"/>
        <v/>
      </c>
      <c r="V855" s="35" t="str">
        <f t="shared" si="12"/>
        <v/>
      </c>
      <c r="W855" s="77" t="str">
        <f t="shared" si="13"/>
        <v/>
      </c>
      <c r="X855" s="35" t="str">
        <f t="shared" si="14"/>
        <v/>
      </c>
      <c r="Y855" s="35" t="str">
        <f t="shared" si="15"/>
        <v/>
      </c>
      <c r="Z855" s="35" t="str">
        <f t="shared" si="16"/>
        <v/>
      </c>
      <c r="AA855" s="35" t="str">
        <f t="shared" si="17"/>
        <v/>
      </c>
      <c r="AB855" s="77">
        <f t="shared" si="29"/>
        <v>6336</v>
      </c>
      <c r="AC855" s="77">
        <f t="shared" si="30"/>
        <v>0</v>
      </c>
      <c r="AD855" s="77">
        <f t="shared" si="31"/>
        <v>0</v>
      </c>
      <c r="AE855" s="78" t="str">
        <f t="shared" si="18"/>
        <v/>
      </c>
      <c r="AF855" s="35" t="str">
        <f t="shared" si="19"/>
        <v/>
      </c>
      <c r="AG855" s="77" t="str">
        <f t="shared" si="20"/>
        <v/>
      </c>
      <c r="AH855" s="77" t="str">
        <f t="shared" si="21"/>
        <v/>
      </c>
      <c r="AI855" s="35">
        <f t="shared" si="22"/>
        <v>0</v>
      </c>
      <c r="AJ855" s="35">
        <f t="shared" si="23"/>
        <v>0</v>
      </c>
      <c r="AK855" s="35">
        <f t="shared" si="24"/>
        <v>0</v>
      </c>
      <c r="AL855" s="35">
        <f t="shared" si="25"/>
        <v>0</v>
      </c>
      <c r="AM855" s="35" t="n"/>
      <c r="AN855" s="44" t="str">
        <f t="shared" si="26"/>
        <v/>
      </c>
      <c r="AO855" s="44" t="str">
        <f t="shared" si="27"/>
        <v/>
      </c>
      <c r="AP855" s="35" t="str">
        <f>IF('DQE marché-cadre'!$D858="","",'DQE marché-cadre'!$D858)</f>
        <v/>
      </c>
      <c r="AQ855" s="35" t="str">
        <f>IF('DQE marché-cadre'!$E858="","",'DQE marché-cadre'!$E858)</f>
        <v/>
      </c>
      <c r="AR855" s="77" t="str">
        <f>DQE!$F858</f>
        <v/>
      </c>
      <c r="AS855" s="77" t="str">
        <f>BPDE!$G858</f>
        <v/>
      </c>
      <c r="AT855" s="35" t="str">
        <f t="shared" si="28"/>
        <v/>
      </c>
    </row>
    <row r="856">
      <c r="A856" s="35" t="str">
        <f>IF(BPU!$A859="","",BPU!$A859)</f>
        <v/>
      </c>
      <c r="B856" s="44" t="str">
        <f>IF(BPU!$B859="","",BPU!$B859)</f>
        <v/>
      </c>
      <c r="C856" s="35" t="str">
        <f>IF(BPU!$C859="","",BPU!$C859)</f>
        <v/>
      </c>
      <c r="D856" s="44" t="str">
        <f>IF(DQE!$D859="","",DQE!$D859)</f>
        <v/>
      </c>
      <c r="E856" s="37" t="str">
        <f>IF(BPU!$D859="","",BPU!$D859)</f>
        <v/>
      </c>
      <c r="F856" s="35" t="str">
        <f t="shared" si="0"/>
        <v/>
      </c>
      <c r="G856" s="44" t="str">
        <f t="shared" si="1"/>
        <v/>
      </c>
      <c r="H856" s="36" t="n"/>
      <c r="I856" s="23" t="n"/>
      <c r="J856" s="36" t="n"/>
      <c r="K856" s="36" t="n"/>
      <c r="L856" s="44" t="str">
        <f t="shared" si="2"/>
        <v/>
      </c>
      <c r="M856" s="35" t="str">
        <f t="shared" si="3"/>
        <v/>
      </c>
      <c r="N856" s="35" t="str">
        <f t="shared" si="4"/>
        <v/>
      </c>
      <c r="O856" s="35" t="str">
        <f t="shared" si="5"/>
        <v/>
      </c>
      <c r="P856" s="35" t="str">
        <f t="shared" si="6"/>
        <v/>
      </c>
      <c r="Q856" s="35" t="str">
        <f t="shared" si="7"/>
        <v/>
      </c>
      <c r="R856" s="35" t="str">
        <f t="shared" si="8"/>
        <v/>
      </c>
      <c r="S856" s="35" t="str">
        <f t="shared" si="9"/>
        <v/>
      </c>
      <c r="T856" s="35" t="str">
        <f t="shared" si="10"/>
        <v/>
      </c>
      <c r="U856" s="35" t="str">
        <f t="shared" si="11"/>
        <v/>
      </c>
      <c r="V856" s="35" t="str">
        <f t="shared" si="12"/>
        <v/>
      </c>
      <c r="W856" s="77" t="str">
        <f t="shared" si="13"/>
        <v/>
      </c>
      <c r="X856" s="35" t="str">
        <f t="shared" si="14"/>
        <v/>
      </c>
      <c r="Y856" s="35" t="str">
        <f t="shared" si="15"/>
        <v/>
      </c>
      <c r="Z856" s="35" t="str">
        <f t="shared" si="16"/>
        <v/>
      </c>
      <c r="AA856" s="35" t="str">
        <f t="shared" si="17"/>
        <v/>
      </c>
      <c r="AB856" s="77">
        <f t="shared" si="29"/>
        <v>6336</v>
      </c>
      <c r="AC856" s="77">
        <f t="shared" si="30"/>
        <v>0</v>
      </c>
      <c r="AD856" s="77">
        <f t="shared" si="31"/>
        <v>0</v>
      </c>
      <c r="AE856" s="78" t="str">
        <f t="shared" si="18"/>
        <v/>
      </c>
      <c r="AF856" s="35" t="str">
        <f t="shared" si="19"/>
        <v/>
      </c>
      <c r="AG856" s="77" t="str">
        <f t="shared" si="20"/>
        <v/>
      </c>
      <c r="AH856" s="77" t="str">
        <f t="shared" si="21"/>
        <v/>
      </c>
      <c r="AI856" s="35">
        <f t="shared" si="22"/>
        <v>0</v>
      </c>
      <c r="AJ856" s="35">
        <f t="shared" si="23"/>
        <v>0</v>
      </c>
      <c r="AK856" s="35">
        <f t="shared" si="24"/>
        <v>0</v>
      </c>
      <c r="AL856" s="35">
        <f t="shared" si="25"/>
        <v>0</v>
      </c>
      <c r="AM856" s="35" t="n"/>
      <c r="AN856" s="44" t="str">
        <f t="shared" si="26"/>
        <v/>
      </c>
      <c r="AO856" s="44" t="str">
        <f t="shared" si="27"/>
        <v/>
      </c>
      <c r="AP856" s="35" t="str">
        <f>IF('DQE marché-cadre'!$D859="","",'DQE marché-cadre'!$D859)</f>
        <v/>
      </c>
      <c r="AQ856" s="35" t="str">
        <f>IF('DQE marché-cadre'!$E859="","",'DQE marché-cadre'!$E859)</f>
        <v/>
      </c>
      <c r="AR856" s="77" t="str">
        <f>DQE!$F859</f>
        <v/>
      </c>
      <c r="AS856" s="77" t="str">
        <f>BPDE!$G859</f>
        <v/>
      </c>
      <c r="AT856" s="35" t="str">
        <f t="shared" si="28"/>
        <v/>
      </c>
    </row>
    <row r="857">
      <c r="A857" s="35" t="str">
        <f>IF(BPU!$A860="","",BPU!$A860)</f>
        <v/>
      </c>
      <c r="B857" s="44" t="str">
        <f>IF(BPU!$B860="","",BPU!$B860)</f>
        <v/>
      </c>
      <c r="C857" s="35" t="str">
        <f>IF(BPU!$C860="","",BPU!$C860)</f>
        <v/>
      </c>
      <c r="D857" s="44" t="str">
        <f>IF(DQE!$D860="","",DQE!$D860)</f>
        <v/>
      </c>
      <c r="E857" s="37" t="str">
        <f>IF(BPU!$D860="","",BPU!$D860)</f>
        <v/>
      </c>
      <c r="F857" s="35" t="str">
        <f t="shared" si="0"/>
        <v/>
      </c>
      <c r="G857" s="44" t="str">
        <f t="shared" si="1"/>
        <v/>
      </c>
      <c r="H857" s="36" t="n"/>
      <c r="I857" s="23" t="n"/>
      <c r="J857" s="36" t="n"/>
      <c r="K857" s="36" t="n"/>
      <c r="L857" s="44" t="str">
        <f t="shared" si="2"/>
        <v/>
      </c>
      <c r="M857" s="35" t="str">
        <f t="shared" si="3"/>
        <v/>
      </c>
      <c r="N857" s="35" t="str">
        <f t="shared" si="4"/>
        <v/>
      </c>
      <c r="O857" s="35" t="str">
        <f t="shared" si="5"/>
        <v/>
      </c>
      <c r="P857" s="35" t="str">
        <f t="shared" si="6"/>
        <v/>
      </c>
      <c r="Q857" s="35" t="str">
        <f t="shared" si="7"/>
        <v/>
      </c>
      <c r="R857" s="35" t="str">
        <f t="shared" si="8"/>
        <v/>
      </c>
      <c r="S857" s="35" t="str">
        <f t="shared" si="9"/>
        <v/>
      </c>
      <c r="T857" s="35" t="str">
        <f t="shared" si="10"/>
        <v/>
      </c>
      <c r="U857" s="35" t="str">
        <f t="shared" si="11"/>
        <v/>
      </c>
      <c r="V857" s="35" t="str">
        <f t="shared" si="12"/>
        <v/>
      </c>
      <c r="W857" s="77" t="str">
        <f t="shared" si="13"/>
        <v/>
      </c>
      <c r="X857" s="35" t="str">
        <f t="shared" si="14"/>
        <v/>
      </c>
      <c r="Y857" s="35" t="str">
        <f t="shared" si="15"/>
        <v/>
      </c>
      <c r="Z857" s="35" t="str">
        <f t="shared" si="16"/>
        <v/>
      </c>
      <c r="AA857" s="35" t="str">
        <f t="shared" si="17"/>
        <v/>
      </c>
      <c r="AB857" s="77">
        <f t="shared" si="29"/>
        <v>6336</v>
      </c>
      <c r="AC857" s="77">
        <f t="shared" si="30"/>
        <v>0</v>
      </c>
      <c r="AD857" s="77">
        <f t="shared" si="31"/>
        <v>0</v>
      </c>
      <c r="AE857" s="78" t="str">
        <f t="shared" si="18"/>
        <v/>
      </c>
      <c r="AF857" s="35" t="str">
        <f t="shared" si="19"/>
        <v/>
      </c>
      <c r="AG857" s="77" t="str">
        <f t="shared" si="20"/>
        <v/>
      </c>
      <c r="AH857" s="77" t="str">
        <f t="shared" si="21"/>
        <v/>
      </c>
      <c r="AI857" s="35">
        <f t="shared" si="22"/>
        <v>0</v>
      </c>
      <c r="AJ857" s="35">
        <f t="shared" si="23"/>
        <v>0</v>
      </c>
      <c r="AK857" s="35">
        <f t="shared" si="24"/>
        <v>0</v>
      </c>
      <c r="AL857" s="35">
        <f t="shared" si="25"/>
        <v>0</v>
      </c>
      <c r="AM857" s="35" t="n"/>
      <c r="AN857" s="44" t="str">
        <f t="shared" si="26"/>
        <v/>
      </c>
      <c r="AO857" s="44" t="str">
        <f t="shared" si="27"/>
        <v/>
      </c>
      <c r="AP857" s="35" t="str">
        <f>IF('DQE marché-cadre'!$D860="","",'DQE marché-cadre'!$D860)</f>
        <v/>
      </c>
      <c r="AQ857" s="35" t="str">
        <f>IF('DQE marché-cadre'!$E860="","",'DQE marché-cadre'!$E860)</f>
        <v/>
      </c>
      <c r="AR857" s="77" t="str">
        <f>DQE!$F860</f>
        <v/>
      </c>
      <c r="AS857" s="77" t="str">
        <f>BPDE!$G860</f>
        <v/>
      </c>
      <c r="AT857" s="35" t="str">
        <f t="shared" si="28"/>
        <v/>
      </c>
    </row>
    <row r="858">
      <c r="A858" s="35" t="str">
        <f>IF(BPU!$A861="","",BPU!$A861)</f>
        <v/>
      </c>
      <c r="B858" s="44" t="str">
        <f>IF(BPU!$B861="","",BPU!$B861)</f>
        <v/>
      </c>
      <c r="C858" s="35" t="str">
        <f>IF(BPU!$C861="","",BPU!$C861)</f>
        <v/>
      </c>
      <c r="D858" s="44" t="str">
        <f>IF(DQE!$D861="","",DQE!$D861)</f>
        <v/>
      </c>
      <c r="E858" s="37" t="str">
        <f>IF(BPU!$D861="","",BPU!$D861)</f>
        <v/>
      </c>
      <c r="F858" s="35" t="str">
        <f t="shared" si="0"/>
        <v/>
      </c>
      <c r="G858" s="44" t="str">
        <f t="shared" si="1"/>
        <v/>
      </c>
      <c r="H858" s="36" t="n"/>
      <c r="I858" s="23" t="n"/>
      <c r="J858" s="36" t="n"/>
      <c r="K858" s="36" t="n"/>
      <c r="L858" s="44" t="str">
        <f t="shared" si="2"/>
        <v/>
      </c>
      <c r="M858" s="35" t="str">
        <f t="shared" si="3"/>
        <v/>
      </c>
      <c r="N858" s="35" t="str">
        <f t="shared" si="4"/>
        <v/>
      </c>
      <c r="O858" s="35" t="str">
        <f t="shared" si="5"/>
        <v/>
      </c>
      <c r="P858" s="35" t="str">
        <f t="shared" si="6"/>
        <v/>
      </c>
      <c r="Q858" s="35" t="str">
        <f t="shared" si="7"/>
        <v/>
      </c>
      <c r="R858" s="35" t="str">
        <f t="shared" si="8"/>
        <v/>
      </c>
      <c r="S858" s="35" t="str">
        <f t="shared" si="9"/>
        <v/>
      </c>
      <c r="T858" s="35" t="str">
        <f t="shared" si="10"/>
        <v/>
      </c>
      <c r="U858" s="35" t="str">
        <f t="shared" si="11"/>
        <v/>
      </c>
      <c r="V858" s="35" t="str">
        <f t="shared" si="12"/>
        <v/>
      </c>
      <c r="W858" s="77" t="str">
        <f t="shared" si="13"/>
        <v/>
      </c>
      <c r="X858" s="35" t="str">
        <f t="shared" si="14"/>
        <v/>
      </c>
      <c r="Y858" s="35" t="str">
        <f t="shared" si="15"/>
        <v/>
      </c>
      <c r="Z858" s="35" t="str">
        <f t="shared" si="16"/>
        <v/>
      </c>
      <c r="AA858" s="35" t="str">
        <f t="shared" si="17"/>
        <v/>
      </c>
      <c r="AB858" s="77">
        <f t="shared" si="29"/>
        <v>6336</v>
      </c>
      <c r="AC858" s="77">
        <f t="shared" si="30"/>
        <v>0</v>
      </c>
      <c r="AD858" s="77">
        <f t="shared" si="31"/>
        <v>0</v>
      </c>
      <c r="AE858" s="78" t="str">
        <f t="shared" si="18"/>
        <v/>
      </c>
      <c r="AF858" s="35" t="str">
        <f t="shared" si="19"/>
        <v/>
      </c>
      <c r="AG858" s="77" t="str">
        <f t="shared" si="20"/>
        <v/>
      </c>
      <c r="AH858" s="77" t="str">
        <f t="shared" si="21"/>
        <v/>
      </c>
      <c r="AI858" s="35">
        <f t="shared" si="22"/>
        <v>0</v>
      </c>
      <c r="AJ858" s="35">
        <f t="shared" si="23"/>
        <v>0</v>
      </c>
      <c r="AK858" s="35">
        <f t="shared" si="24"/>
        <v>0</v>
      </c>
      <c r="AL858" s="35">
        <f t="shared" si="25"/>
        <v>0</v>
      </c>
      <c r="AM858" s="35" t="n"/>
      <c r="AN858" s="44" t="str">
        <f t="shared" si="26"/>
        <v/>
      </c>
      <c r="AO858" s="44" t="str">
        <f t="shared" si="27"/>
        <v/>
      </c>
      <c r="AP858" s="35" t="str">
        <f>IF('DQE marché-cadre'!$D861="","",'DQE marché-cadre'!$D861)</f>
        <v/>
      </c>
      <c r="AQ858" s="35" t="str">
        <f>IF('DQE marché-cadre'!$E861="","",'DQE marché-cadre'!$E861)</f>
        <v/>
      </c>
      <c r="AR858" s="77" t="str">
        <f>DQE!$F861</f>
        <v/>
      </c>
      <c r="AS858" s="77" t="str">
        <f>BPDE!$G861</f>
        <v/>
      </c>
      <c r="AT858" s="35" t="str">
        <f t="shared" si="28"/>
        <v/>
      </c>
    </row>
    <row r="859">
      <c r="A859" s="35" t="str">
        <f>IF(BPU!$A862="","",BPU!$A862)</f>
        <v/>
      </c>
      <c r="B859" s="44" t="str">
        <f>IF(BPU!$B862="","",BPU!$B862)</f>
        <v/>
      </c>
      <c r="C859" s="35" t="str">
        <f>IF(BPU!$C862="","",BPU!$C862)</f>
        <v/>
      </c>
      <c r="D859" s="44" t="str">
        <f>IF(DQE!$D862="","",DQE!$D862)</f>
        <v/>
      </c>
      <c r="E859" s="37" t="str">
        <f>IF(BPU!$D862="","",BPU!$D862)</f>
        <v/>
      </c>
      <c r="F859" s="35" t="str">
        <f t="shared" si="0"/>
        <v/>
      </c>
      <c r="G859" s="44" t="str">
        <f t="shared" si="1"/>
        <v/>
      </c>
      <c r="H859" s="36" t="n"/>
      <c r="I859" s="23" t="n"/>
      <c r="J859" s="36" t="n"/>
      <c r="K859" s="36" t="n"/>
      <c r="L859" s="44" t="str">
        <f t="shared" si="2"/>
        <v/>
      </c>
      <c r="M859" s="35" t="str">
        <f t="shared" si="3"/>
        <v/>
      </c>
      <c r="N859" s="35" t="str">
        <f t="shared" si="4"/>
        <v/>
      </c>
      <c r="O859" s="35" t="str">
        <f t="shared" si="5"/>
        <v/>
      </c>
      <c r="P859" s="35" t="str">
        <f t="shared" si="6"/>
        <v/>
      </c>
      <c r="Q859" s="35" t="str">
        <f t="shared" si="7"/>
        <v/>
      </c>
      <c r="R859" s="35" t="str">
        <f t="shared" si="8"/>
        <v/>
      </c>
      <c r="S859" s="35" t="str">
        <f t="shared" si="9"/>
        <v/>
      </c>
      <c r="T859" s="35" t="str">
        <f t="shared" si="10"/>
        <v/>
      </c>
      <c r="U859" s="35" t="str">
        <f t="shared" si="11"/>
        <v/>
      </c>
      <c r="V859" s="35" t="str">
        <f t="shared" si="12"/>
        <v/>
      </c>
      <c r="W859" s="77" t="str">
        <f t="shared" si="13"/>
        <v/>
      </c>
      <c r="X859" s="35" t="str">
        <f t="shared" si="14"/>
        <v/>
      </c>
      <c r="Y859" s="35" t="str">
        <f t="shared" si="15"/>
        <v/>
      </c>
      <c r="Z859" s="35" t="str">
        <f t="shared" si="16"/>
        <v/>
      </c>
      <c r="AA859" s="35" t="str">
        <f t="shared" si="17"/>
        <v/>
      </c>
      <c r="AB859" s="77">
        <f t="shared" si="29"/>
        <v>6336</v>
      </c>
      <c r="AC859" s="77">
        <f t="shared" si="30"/>
        <v>0</v>
      </c>
      <c r="AD859" s="77">
        <f t="shared" si="31"/>
        <v>0</v>
      </c>
      <c r="AE859" s="78" t="str">
        <f t="shared" si="18"/>
        <v/>
      </c>
      <c r="AF859" s="35" t="str">
        <f t="shared" si="19"/>
        <v/>
      </c>
      <c r="AG859" s="77" t="str">
        <f t="shared" si="20"/>
        <v/>
      </c>
      <c r="AH859" s="77" t="str">
        <f t="shared" si="21"/>
        <v/>
      </c>
      <c r="AI859" s="35">
        <f t="shared" si="22"/>
        <v>0</v>
      </c>
      <c r="AJ859" s="35">
        <f t="shared" si="23"/>
        <v>0</v>
      </c>
      <c r="AK859" s="35">
        <f t="shared" si="24"/>
        <v>0</v>
      </c>
      <c r="AL859" s="35">
        <f t="shared" si="25"/>
        <v>0</v>
      </c>
      <c r="AM859" s="35" t="n"/>
      <c r="AN859" s="44" t="str">
        <f t="shared" si="26"/>
        <v/>
      </c>
      <c r="AO859" s="44" t="str">
        <f t="shared" si="27"/>
        <v/>
      </c>
      <c r="AP859" s="35" t="str">
        <f>IF('DQE marché-cadre'!$D862="","",'DQE marché-cadre'!$D862)</f>
        <v/>
      </c>
      <c r="AQ859" s="35" t="str">
        <f>IF('DQE marché-cadre'!$E862="","",'DQE marché-cadre'!$E862)</f>
        <v/>
      </c>
      <c r="AR859" s="77" t="str">
        <f>DQE!$F862</f>
        <v/>
      </c>
      <c r="AS859" s="77" t="str">
        <f>BPDE!$G862</f>
        <v/>
      </c>
      <c r="AT859" s="35" t="str">
        <f t="shared" si="28"/>
        <v/>
      </c>
    </row>
    <row r="860">
      <c r="A860" s="35" t="str">
        <f>IF(BPU!$A863="","",BPU!$A863)</f>
        <v/>
      </c>
      <c r="B860" s="44" t="str">
        <f>IF(BPU!$B863="","",BPU!$B863)</f>
        <v/>
      </c>
      <c r="C860" s="35" t="str">
        <f>IF(BPU!$C863="","",BPU!$C863)</f>
        <v/>
      </c>
      <c r="D860" s="44" t="str">
        <f>IF(DQE!$D863="","",DQE!$D863)</f>
        <v/>
      </c>
      <c r="E860" s="37" t="str">
        <f>IF(BPU!$D863="","",BPU!$D863)</f>
        <v/>
      </c>
      <c r="F860" s="35" t="str">
        <f t="shared" si="0"/>
        <v/>
      </c>
      <c r="G860" s="44" t="str">
        <f t="shared" si="1"/>
        <v/>
      </c>
      <c r="H860" s="36" t="n"/>
      <c r="I860" s="23" t="n"/>
      <c r="J860" s="36" t="n"/>
      <c r="K860" s="36" t="n"/>
      <c r="L860" s="44" t="str">
        <f t="shared" si="2"/>
        <v/>
      </c>
      <c r="M860" s="35" t="str">
        <f t="shared" si="3"/>
        <v/>
      </c>
      <c r="N860" s="35" t="str">
        <f t="shared" si="4"/>
        <v/>
      </c>
      <c r="O860" s="35" t="str">
        <f t="shared" si="5"/>
        <v/>
      </c>
      <c r="P860" s="35" t="str">
        <f t="shared" si="6"/>
        <v/>
      </c>
      <c r="Q860" s="35" t="str">
        <f t="shared" si="7"/>
        <v/>
      </c>
      <c r="R860" s="35" t="str">
        <f t="shared" si="8"/>
        <v/>
      </c>
      <c r="S860" s="35" t="str">
        <f t="shared" si="9"/>
        <v/>
      </c>
      <c r="T860" s="35" t="str">
        <f t="shared" si="10"/>
        <v/>
      </c>
      <c r="U860" s="35" t="str">
        <f t="shared" si="11"/>
        <v/>
      </c>
      <c r="V860" s="35" t="str">
        <f t="shared" si="12"/>
        <v/>
      </c>
      <c r="W860" s="77" t="str">
        <f t="shared" si="13"/>
        <v/>
      </c>
      <c r="X860" s="35" t="str">
        <f t="shared" si="14"/>
        <v/>
      </c>
      <c r="Y860" s="35" t="str">
        <f t="shared" si="15"/>
        <v/>
      </c>
      <c r="Z860" s="35" t="str">
        <f t="shared" si="16"/>
        <v/>
      </c>
      <c r="AA860" s="35" t="str">
        <f t="shared" si="17"/>
        <v/>
      </c>
      <c r="AB860" s="77">
        <f t="shared" si="29"/>
        <v>6336</v>
      </c>
      <c r="AC860" s="77">
        <f t="shared" si="30"/>
        <v>0</v>
      </c>
      <c r="AD860" s="77">
        <f t="shared" si="31"/>
        <v>0</v>
      </c>
      <c r="AE860" s="78" t="str">
        <f t="shared" si="18"/>
        <v/>
      </c>
      <c r="AF860" s="35" t="str">
        <f t="shared" si="19"/>
        <v/>
      </c>
      <c r="AG860" s="77" t="str">
        <f t="shared" si="20"/>
        <v/>
      </c>
      <c r="AH860" s="77" t="str">
        <f t="shared" si="21"/>
        <v/>
      </c>
      <c r="AI860" s="35">
        <f t="shared" si="22"/>
        <v>0</v>
      </c>
      <c r="AJ860" s="35">
        <f t="shared" si="23"/>
        <v>0</v>
      </c>
      <c r="AK860" s="35">
        <f t="shared" si="24"/>
        <v>0</v>
      </c>
      <c r="AL860" s="35">
        <f t="shared" si="25"/>
        <v>0</v>
      </c>
      <c r="AM860" s="35" t="n"/>
      <c r="AN860" s="44" t="str">
        <f t="shared" si="26"/>
        <v/>
      </c>
      <c r="AO860" s="44" t="str">
        <f t="shared" si="27"/>
        <v/>
      </c>
      <c r="AP860" s="35" t="str">
        <f>IF('DQE marché-cadre'!$D863="","",'DQE marché-cadre'!$D863)</f>
        <v/>
      </c>
      <c r="AQ860" s="35" t="str">
        <f>IF('DQE marché-cadre'!$E863="","",'DQE marché-cadre'!$E863)</f>
        <v/>
      </c>
      <c r="AR860" s="77" t="str">
        <f>DQE!$F863</f>
        <v/>
      </c>
      <c r="AS860" s="77" t="str">
        <f>BPDE!$G863</f>
        <v/>
      </c>
      <c r="AT860" s="35" t="str">
        <f t="shared" si="28"/>
        <v/>
      </c>
    </row>
    <row r="861">
      <c r="A861" s="35" t="str">
        <f>IF(BPU!$A864="","",BPU!$A864)</f>
        <v/>
      </c>
      <c r="B861" s="44" t="str">
        <f>IF(BPU!$B864="","",BPU!$B864)</f>
        <v/>
      </c>
      <c r="C861" s="35" t="str">
        <f>IF(BPU!$C864="","",BPU!$C864)</f>
        <v/>
      </c>
      <c r="D861" s="44" t="str">
        <f>IF(DQE!$D864="","",DQE!$D864)</f>
        <v/>
      </c>
      <c r="E861" s="37" t="str">
        <f>IF(BPU!$D864="","",BPU!$D864)</f>
        <v/>
      </c>
      <c r="F861" s="35" t="str">
        <f t="shared" si="0"/>
        <v/>
      </c>
      <c r="G861" s="44" t="str">
        <f t="shared" si="1"/>
        <v/>
      </c>
      <c r="H861" s="36" t="n"/>
      <c r="I861" s="23" t="n"/>
      <c r="J861" s="36" t="n"/>
      <c r="K861" s="36" t="n"/>
      <c r="L861" s="44" t="str">
        <f t="shared" si="2"/>
        <v/>
      </c>
      <c r="M861" s="35" t="str">
        <f t="shared" si="3"/>
        <v/>
      </c>
      <c r="N861" s="35" t="str">
        <f t="shared" si="4"/>
        <v/>
      </c>
      <c r="O861" s="35" t="str">
        <f t="shared" si="5"/>
        <v/>
      </c>
      <c r="P861" s="35" t="str">
        <f t="shared" si="6"/>
        <v/>
      </c>
      <c r="Q861" s="35" t="str">
        <f t="shared" si="7"/>
        <v/>
      </c>
      <c r="R861" s="35" t="str">
        <f t="shared" si="8"/>
        <v/>
      </c>
      <c r="S861" s="35" t="str">
        <f t="shared" si="9"/>
        <v/>
      </c>
      <c r="T861" s="35" t="str">
        <f t="shared" si="10"/>
        <v/>
      </c>
      <c r="U861" s="35" t="str">
        <f t="shared" si="11"/>
        <v/>
      </c>
      <c r="V861" s="35" t="str">
        <f t="shared" si="12"/>
        <v/>
      </c>
      <c r="W861" s="77" t="str">
        <f t="shared" si="13"/>
        <v/>
      </c>
      <c r="X861" s="35" t="str">
        <f t="shared" si="14"/>
        <v/>
      </c>
      <c r="Y861" s="35" t="str">
        <f t="shared" si="15"/>
        <v/>
      </c>
      <c r="Z861" s="35" t="str">
        <f t="shared" si="16"/>
        <v/>
      </c>
      <c r="AA861" s="35" t="str">
        <f t="shared" si="17"/>
        <v/>
      </c>
      <c r="AB861" s="77">
        <f t="shared" si="29"/>
        <v>6336</v>
      </c>
      <c r="AC861" s="77">
        <f t="shared" si="30"/>
        <v>0</v>
      </c>
      <c r="AD861" s="77">
        <f t="shared" si="31"/>
        <v>0</v>
      </c>
      <c r="AE861" s="78" t="str">
        <f t="shared" si="18"/>
        <v/>
      </c>
      <c r="AF861" s="35" t="str">
        <f t="shared" si="19"/>
        <v/>
      </c>
      <c r="AG861" s="77" t="str">
        <f t="shared" si="20"/>
        <v/>
      </c>
      <c r="AH861" s="77" t="str">
        <f t="shared" si="21"/>
        <v/>
      </c>
      <c r="AI861" s="35">
        <f t="shared" si="22"/>
        <v>0</v>
      </c>
      <c r="AJ861" s="35">
        <f t="shared" si="23"/>
        <v>0</v>
      </c>
      <c r="AK861" s="35">
        <f t="shared" si="24"/>
        <v>0</v>
      </c>
      <c r="AL861" s="35">
        <f t="shared" si="25"/>
        <v>0</v>
      </c>
      <c r="AM861" s="35" t="n"/>
      <c r="AN861" s="44" t="str">
        <f t="shared" si="26"/>
        <v/>
      </c>
      <c r="AO861" s="44" t="str">
        <f t="shared" si="27"/>
        <v/>
      </c>
      <c r="AP861" s="35" t="str">
        <f>IF('DQE marché-cadre'!$D864="","",'DQE marché-cadre'!$D864)</f>
        <v/>
      </c>
      <c r="AQ861" s="35" t="str">
        <f>IF('DQE marché-cadre'!$E864="","",'DQE marché-cadre'!$E864)</f>
        <v/>
      </c>
      <c r="AR861" s="77" t="str">
        <f>DQE!$F864</f>
        <v/>
      </c>
      <c r="AS861" s="77" t="str">
        <f>BPDE!$G864</f>
        <v/>
      </c>
      <c r="AT861" s="35" t="str">
        <f t="shared" si="28"/>
        <v/>
      </c>
    </row>
    <row r="862">
      <c r="A862" s="35" t="str">
        <f>IF(BPU!$A865="","",BPU!$A865)</f>
        <v/>
      </c>
      <c r="B862" s="44" t="str">
        <f>IF(BPU!$B865="","",BPU!$B865)</f>
        <v/>
      </c>
      <c r="C862" s="35" t="str">
        <f>IF(BPU!$C865="","",BPU!$C865)</f>
        <v/>
      </c>
      <c r="D862" s="44" t="str">
        <f>IF(DQE!$D865="","",DQE!$D865)</f>
        <v/>
      </c>
      <c r="E862" s="37" t="str">
        <f>IF(BPU!$D865="","",BPU!$D865)</f>
        <v/>
      </c>
      <c r="F862" s="35" t="str">
        <f t="shared" si="0"/>
        <v/>
      </c>
      <c r="G862" s="44" t="str">
        <f t="shared" si="1"/>
        <v/>
      </c>
      <c r="H862" s="36" t="n"/>
      <c r="I862" s="23" t="n"/>
      <c r="J862" s="36" t="n"/>
      <c r="K862" s="36" t="n"/>
      <c r="L862" s="44" t="str">
        <f t="shared" si="2"/>
        <v/>
      </c>
      <c r="M862" s="35" t="str">
        <f t="shared" si="3"/>
        <v/>
      </c>
      <c r="N862" s="35" t="str">
        <f t="shared" si="4"/>
        <v/>
      </c>
      <c r="O862" s="35" t="str">
        <f t="shared" si="5"/>
        <v/>
      </c>
      <c r="P862" s="35" t="str">
        <f t="shared" si="6"/>
        <v/>
      </c>
      <c r="Q862" s="35" t="str">
        <f t="shared" si="7"/>
        <v/>
      </c>
      <c r="R862" s="35" t="str">
        <f t="shared" si="8"/>
        <v/>
      </c>
      <c r="S862" s="35" t="str">
        <f t="shared" si="9"/>
        <v/>
      </c>
      <c r="T862" s="35" t="str">
        <f t="shared" si="10"/>
        <v/>
      </c>
      <c r="U862" s="35" t="str">
        <f t="shared" si="11"/>
        <v/>
      </c>
      <c r="V862" s="35" t="str">
        <f t="shared" si="12"/>
        <v/>
      </c>
      <c r="W862" s="77" t="str">
        <f t="shared" si="13"/>
        <v/>
      </c>
      <c r="X862" s="35" t="str">
        <f t="shared" si="14"/>
        <v/>
      </c>
      <c r="Y862" s="35" t="str">
        <f t="shared" si="15"/>
        <v/>
      </c>
      <c r="Z862" s="35" t="str">
        <f t="shared" si="16"/>
        <v/>
      </c>
      <c r="AA862" s="35" t="str">
        <f t="shared" si="17"/>
        <v/>
      </c>
      <c r="AB862" s="77">
        <f t="shared" si="29"/>
        <v>6336</v>
      </c>
      <c r="AC862" s="77">
        <f t="shared" si="30"/>
        <v>0</v>
      </c>
      <c r="AD862" s="77">
        <f t="shared" si="31"/>
        <v>0</v>
      </c>
      <c r="AE862" s="78" t="str">
        <f t="shared" si="18"/>
        <v/>
      </c>
      <c r="AF862" s="35" t="str">
        <f t="shared" si="19"/>
        <v/>
      </c>
      <c r="AG862" s="77" t="str">
        <f t="shared" si="20"/>
        <v/>
      </c>
      <c r="AH862" s="77" t="str">
        <f t="shared" si="21"/>
        <v/>
      </c>
      <c r="AI862" s="35">
        <f t="shared" si="22"/>
        <v>0</v>
      </c>
      <c r="AJ862" s="35">
        <f t="shared" si="23"/>
        <v>0</v>
      </c>
      <c r="AK862" s="35">
        <f t="shared" si="24"/>
        <v>0</v>
      </c>
      <c r="AL862" s="35">
        <f t="shared" si="25"/>
        <v>0</v>
      </c>
      <c r="AM862" s="35" t="n"/>
      <c r="AN862" s="44" t="str">
        <f t="shared" si="26"/>
        <v/>
      </c>
      <c r="AO862" s="44" t="str">
        <f t="shared" si="27"/>
        <v/>
      </c>
      <c r="AP862" s="35" t="str">
        <f>IF('DQE marché-cadre'!$D865="","",'DQE marché-cadre'!$D865)</f>
        <v/>
      </c>
      <c r="AQ862" s="35" t="str">
        <f>IF('DQE marché-cadre'!$E865="","",'DQE marché-cadre'!$E865)</f>
        <v/>
      </c>
      <c r="AR862" s="77" t="str">
        <f>DQE!$F865</f>
        <v/>
      </c>
      <c r="AS862" s="77" t="str">
        <f>BPDE!$G865</f>
        <v/>
      </c>
      <c r="AT862" s="35" t="str">
        <f t="shared" si="28"/>
        <v/>
      </c>
    </row>
    <row r="863">
      <c r="A863" s="35" t="str">
        <f>IF(BPU!$A866="","",BPU!$A866)</f>
        <v/>
      </c>
      <c r="B863" s="44" t="str">
        <f>IF(BPU!$B866="","",BPU!$B866)</f>
        <v/>
      </c>
      <c r="C863" s="35" t="str">
        <f>IF(BPU!$C866="","",BPU!$C866)</f>
        <v/>
      </c>
      <c r="D863" s="44" t="str">
        <f>IF(DQE!$D866="","",DQE!$D866)</f>
        <v/>
      </c>
      <c r="E863" s="37" t="str">
        <f>IF(BPU!$D866="","",BPU!$D866)</f>
        <v/>
      </c>
      <c r="F863" s="35" t="str">
        <f t="shared" si="0"/>
        <v/>
      </c>
      <c r="G863" s="44" t="str">
        <f t="shared" si="1"/>
        <v/>
      </c>
      <c r="H863" s="36" t="n"/>
      <c r="I863" s="23" t="n"/>
      <c r="J863" s="36" t="n"/>
      <c r="K863" s="36" t="n"/>
      <c r="L863" s="44" t="str">
        <f t="shared" si="2"/>
        <v/>
      </c>
      <c r="M863" s="35" t="str">
        <f t="shared" si="3"/>
        <v/>
      </c>
      <c r="N863" s="35" t="str">
        <f t="shared" si="4"/>
        <v/>
      </c>
      <c r="O863" s="35" t="str">
        <f t="shared" si="5"/>
        <v/>
      </c>
      <c r="P863" s="35" t="str">
        <f t="shared" si="6"/>
        <v/>
      </c>
      <c r="Q863" s="35" t="str">
        <f t="shared" si="7"/>
        <v/>
      </c>
      <c r="R863" s="35" t="str">
        <f t="shared" si="8"/>
        <v/>
      </c>
      <c r="S863" s="35" t="str">
        <f t="shared" si="9"/>
        <v/>
      </c>
      <c r="T863" s="35" t="str">
        <f t="shared" si="10"/>
        <v/>
      </c>
      <c r="U863" s="35" t="str">
        <f t="shared" si="11"/>
        <v/>
      </c>
      <c r="V863" s="35" t="str">
        <f t="shared" si="12"/>
        <v/>
      </c>
      <c r="W863" s="77" t="str">
        <f t="shared" si="13"/>
        <v/>
      </c>
      <c r="X863" s="35" t="str">
        <f t="shared" si="14"/>
        <v/>
      </c>
      <c r="Y863" s="35" t="str">
        <f t="shared" si="15"/>
        <v/>
      </c>
      <c r="Z863" s="35" t="str">
        <f t="shared" si="16"/>
        <v/>
      </c>
      <c r="AA863" s="35" t="str">
        <f t="shared" si="17"/>
        <v/>
      </c>
      <c r="AB863" s="77">
        <f t="shared" si="29"/>
        <v>6336</v>
      </c>
      <c r="AC863" s="77">
        <f t="shared" si="30"/>
        <v>0</v>
      </c>
      <c r="AD863" s="77">
        <f t="shared" si="31"/>
        <v>0</v>
      </c>
      <c r="AE863" s="78" t="str">
        <f t="shared" si="18"/>
        <v/>
      </c>
      <c r="AF863" s="35" t="str">
        <f t="shared" si="19"/>
        <v/>
      </c>
      <c r="AG863" s="77" t="str">
        <f t="shared" si="20"/>
        <v/>
      </c>
      <c r="AH863" s="77" t="str">
        <f t="shared" si="21"/>
        <v/>
      </c>
      <c r="AI863" s="35">
        <f t="shared" si="22"/>
        <v>0</v>
      </c>
      <c r="AJ863" s="35">
        <f t="shared" si="23"/>
        <v>0</v>
      </c>
      <c r="AK863" s="35">
        <f t="shared" si="24"/>
        <v>0</v>
      </c>
      <c r="AL863" s="35">
        <f t="shared" si="25"/>
        <v>0</v>
      </c>
      <c r="AM863" s="35" t="n"/>
      <c r="AN863" s="44" t="str">
        <f t="shared" si="26"/>
        <v/>
      </c>
      <c r="AO863" s="44" t="str">
        <f t="shared" si="27"/>
        <v/>
      </c>
      <c r="AP863" s="35" t="str">
        <f>IF('DQE marché-cadre'!$D866="","",'DQE marché-cadre'!$D866)</f>
        <v/>
      </c>
      <c r="AQ863" s="35" t="str">
        <f>IF('DQE marché-cadre'!$E866="","",'DQE marché-cadre'!$E866)</f>
        <v/>
      </c>
      <c r="AR863" s="77" t="str">
        <f>DQE!$F866</f>
        <v/>
      </c>
      <c r="AS863" s="77" t="str">
        <f>BPDE!$G866</f>
        <v/>
      </c>
      <c r="AT863" s="35" t="str">
        <f t="shared" si="28"/>
        <v/>
      </c>
    </row>
    <row r="864">
      <c r="A864" s="35" t="str">
        <f>IF(BPU!$A867="","",BPU!$A867)</f>
        <v/>
      </c>
      <c r="B864" s="44" t="str">
        <f>IF(BPU!$B867="","",BPU!$B867)</f>
        <v/>
      </c>
      <c r="C864" s="35" t="str">
        <f>IF(BPU!$C867="","",BPU!$C867)</f>
        <v/>
      </c>
      <c r="D864" s="44" t="str">
        <f>IF(DQE!$D867="","",DQE!$D867)</f>
        <v/>
      </c>
      <c r="E864" s="37" t="str">
        <f>IF(BPU!$D867="","",BPU!$D867)</f>
        <v/>
      </c>
      <c r="F864" s="35" t="str">
        <f t="shared" si="0"/>
        <v/>
      </c>
      <c r="G864" s="44" t="str">
        <f t="shared" si="1"/>
        <v/>
      </c>
      <c r="H864" s="36" t="n"/>
      <c r="I864" s="23" t="n"/>
      <c r="J864" s="36" t="n"/>
      <c r="K864" s="36" t="n"/>
      <c r="L864" s="44" t="str">
        <f t="shared" si="2"/>
        <v/>
      </c>
      <c r="M864" s="35" t="str">
        <f t="shared" si="3"/>
        <v/>
      </c>
      <c r="N864" s="35" t="str">
        <f t="shared" si="4"/>
        <v/>
      </c>
      <c r="O864" s="35" t="str">
        <f t="shared" si="5"/>
        <v/>
      </c>
      <c r="P864" s="35" t="str">
        <f t="shared" si="6"/>
        <v/>
      </c>
      <c r="Q864" s="35" t="str">
        <f t="shared" si="7"/>
        <v/>
      </c>
      <c r="R864" s="35" t="str">
        <f t="shared" si="8"/>
        <v/>
      </c>
      <c r="S864" s="35" t="str">
        <f t="shared" si="9"/>
        <v/>
      </c>
      <c r="T864" s="35" t="str">
        <f t="shared" si="10"/>
        <v/>
      </c>
      <c r="U864" s="35" t="str">
        <f t="shared" si="11"/>
        <v/>
      </c>
      <c r="V864" s="35" t="str">
        <f t="shared" si="12"/>
        <v/>
      </c>
      <c r="W864" s="77" t="str">
        <f t="shared" si="13"/>
        <v/>
      </c>
      <c r="X864" s="35" t="str">
        <f t="shared" si="14"/>
        <v/>
      </c>
      <c r="Y864" s="35" t="str">
        <f t="shared" si="15"/>
        <v/>
      </c>
      <c r="Z864" s="35" t="str">
        <f t="shared" si="16"/>
        <v/>
      </c>
      <c r="AA864" s="35" t="str">
        <f t="shared" si="17"/>
        <v/>
      </c>
      <c r="AB864" s="77">
        <f t="shared" si="29"/>
        <v>6336</v>
      </c>
      <c r="AC864" s="77">
        <f t="shared" si="30"/>
        <v>0</v>
      </c>
      <c r="AD864" s="77">
        <f t="shared" si="31"/>
        <v>0</v>
      </c>
      <c r="AE864" s="78" t="str">
        <f t="shared" si="18"/>
        <v/>
      </c>
      <c r="AF864" s="35" t="str">
        <f t="shared" si="19"/>
        <v/>
      </c>
      <c r="AG864" s="77" t="str">
        <f t="shared" si="20"/>
        <v/>
      </c>
      <c r="AH864" s="77" t="str">
        <f t="shared" si="21"/>
        <v/>
      </c>
      <c r="AI864" s="35">
        <f t="shared" si="22"/>
        <v>0</v>
      </c>
      <c r="AJ864" s="35">
        <f t="shared" si="23"/>
        <v>0</v>
      </c>
      <c r="AK864" s="35">
        <f t="shared" si="24"/>
        <v>0</v>
      </c>
      <c r="AL864" s="35">
        <f t="shared" si="25"/>
        <v>0</v>
      </c>
      <c r="AM864" s="35" t="n"/>
      <c r="AN864" s="44" t="str">
        <f t="shared" si="26"/>
        <v/>
      </c>
      <c r="AO864" s="44" t="str">
        <f t="shared" si="27"/>
        <v/>
      </c>
      <c r="AP864" s="35" t="str">
        <f>IF('DQE marché-cadre'!$D867="","",'DQE marché-cadre'!$D867)</f>
        <v/>
      </c>
      <c r="AQ864" s="35" t="str">
        <f>IF('DQE marché-cadre'!$E867="","",'DQE marché-cadre'!$E867)</f>
        <v/>
      </c>
      <c r="AR864" s="77" t="str">
        <f>DQE!$F867</f>
        <v/>
      </c>
      <c r="AS864" s="77" t="str">
        <f>BPDE!$G867</f>
        <v/>
      </c>
      <c r="AT864" s="35" t="str">
        <f t="shared" si="28"/>
        <v/>
      </c>
    </row>
    <row r="865">
      <c r="A865" s="35" t="str">
        <f>IF(BPU!$A868="","",BPU!$A868)</f>
        <v/>
      </c>
      <c r="B865" s="44" t="str">
        <f>IF(BPU!$B868="","",BPU!$B868)</f>
        <v/>
      </c>
      <c r="C865" s="35" t="str">
        <f>IF(BPU!$C868="","",BPU!$C868)</f>
        <v/>
      </c>
      <c r="D865" s="44" t="str">
        <f>IF(DQE!$D868="","",DQE!$D868)</f>
        <v/>
      </c>
      <c r="E865" s="37" t="str">
        <f>IF(BPU!$D868="","",BPU!$D868)</f>
        <v/>
      </c>
      <c r="F865" s="35" t="str">
        <f t="shared" si="0"/>
        <v/>
      </c>
      <c r="G865" s="44" t="str">
        <f t="shared" si="1"/>
        <v/>
      </c>
      <c r="H865" s="36" t="n"/>
      <c r="I865" s="23" t="n"/>
      <c r="J865" s="36" t="n"/>
      <c r="K865" s="36" t="n"/>
      <c r="L865" s="44" t="str">
        <f t="shared" si="2"/>
        <v/>
      </c>
      <c r="M865" s="35" t="str">
        <f t="shared" si="3"/>
        <v/>
      </c>
      <c r="N865" s="35" t="str">
        <f t="shared" si="4"/>
        <v/>
      </c>
      <c r="O865" s="35" t="str">
        <f t="shared" si="5"/>
        <v/>
      </c>
      <c r="P865" s="35" t="str">
        <f t="shared" si="6"/>
        <v/>
      </c>
      <c r="Q865" s="35" t="str">
        <f t="shared" si="7"/>
        <v/>
      </c>
      <c r="R865" s="35" t="str">
        <f t="shared" si="8"/>
        <v/>
      </c>
      <c r="S865" s="35" t="str">
        <f t="shared" si="9"/>
        <v/>
      </c>
      <c r="T865" s="35" t="str">
        <f t="shared" si="10"/>
        <v/>
      </c>
      <c r="U865" s="35" t="str">
        <f t="shared" si="11"/>
        <v/>
      </c>
      <c r="V865" s="35" t="str">
        <f t="shared" si="12"/>
        <v/>
      </c>
      <c r="W865" s="77" t="str">
        <f t="shared" si="13"/>
        <v/>
      </c>
      <c r="X865" s="35" t="str">
        <f t="shared" si="14"/>
        <v/>
      </c>
      <c r="Y865" s="35" t="str">
        <f t="shared" si="15"/>
        <v/>
      </c>
      <c r="Z865" s="35" t="str">
        <f t="shared" si="16"/>
        <v/>
      </c>
      <c r="AA865" s="35" t="str">
        <f t="shared" si="17"/>
        <v/>
      </c>
      <c r="AB865" s="77">
        <f t="shared" si="29"/>
        <v>6336</v>
      </c>
      <c r="AC865" s="77">
        <f t="shared" si="30"/>
        <v>0</v>
      </c>
      <c r="AD865" s="77">
        <f t="shared" si="31"/>
        <v>0</v>
      </c>
      <c r="AE865" s="78" t="str">
        <f t="shared" si="18"/>
        <v/>
      </c>
      <c r="AF865" s="35" t="str">
        <f t="shared" si="19"/>
        <v/>
      </c>
      <c r="AG865" s="77" t="str">
        <f t="shared" si="20"/>
        <v/>
      </c>
      <c r="AH865" s="77" t="str">
        <f t="shared" si="21"/>
        <v/>
      </c>
      <c r="AI865" s="35">
        <f t="shared" si="22"/>
        <v>0</v>
      </c>
      <c r="AJ865" s="35">
        <f t="shared" si="23"/>
        <v>0</v>
      </c>
      <c r="AK865" s="35">
        <f t="shared" si="24"/>
        <v>0</v>
      </c>
      <c r="AL865" s="35">
        <f t="shared" si="25"/>
        <v>0</v>
      </c>
      <c r="AM865" s="35" t="n"/>
      <c r="AN865" s="44" t="str">
        <f t="shared" si="26"/>
        <v/>
      </c>
      <c r="AO865" s="44" t="str">
        <f t="shared" si="27"/>
        <v/>
      </c>
      <c r="AP865" s="35" t="str">
        <f>IF('DQE marché-cadre'!$D868="","",'DQE marché-cadre'!$D868)</f>
        <v/>
      </c>
      <c r="AQ865" s="35" t="str">
        <f>IF('DQE marché-cadre'!$E868="","",'DQE marché-cadre'!$E868)</f>
        <v/>
      </c>
      <c r="AR865" s="77" t="str">
        <f>DQE!$F868</f>
        <v/>
      </c>
      <c r="AS865" s="77" t="str">
        <f>BPDE!$G868</f>
        <v/>
      </c>
      <c r="AT865" s="35" t="str">
        <f t="shared" si="28"/>
        <v/>
      </c>
    </row>
    <row r="866">
      <c r="A866" s="35" t="str">
        <f>IF(BPU!$A869="","",BPU!$A869)</f>
        <v/>
      </c>
      <c r="B866" s="44" t="str">
        <f>IF(BPU!$B869="","",BPU!$B869)</f>
        <v/>
      </c>
      <c r="C866" s="35" t="str">
        <f>IF(BPU!$C869="","",BPU!$C869)</f>
        <v/>
      </c>
      <c r="D866" s="44" t="str">
        <f>IF(DQE!$D869="","",DQE!$D869)</f>
        <v/>
      </c>
      <c r="E866" s="37" t="str">
        <f>IF(BPU!$D869="","",BPU!$D869)</f>
        <v/>
      </c>
      <c r="F866" s="35" t="str">
        <f t="shared" si="0"/>
        <v/>
      </c>
      <c r="G866" s="44" t="str">
        <f t="shared" si="1"/>
        <v/>
      </c>
      <c r="H866" s="36" t="n"/>
      <c r="I866" s="23" t="n"/>
      <c r="J866" s="36" t="n"/>
      <c r="K866" s="36" t="n"/>
      <c r="L866" s="44" t="str">
        <f t="shared" si="2"/>
        <v/>
      </c>
      <c r="M866" s="35" t="str">
        <f t="shared" si="3"/>
        <v/>
      </c>
      <c r="N866" s="35" t="str">
        <f t="shared" si="4"/>
        <v/>
      </c>
      <c r="O866" s="35" t="str">
        <f t="shared" si="5"/>
        <v/>
      </c>
      <c r="P866" s="35" t="str">
        <f t="shared" si="6"/>
        <v/>
      </c>
      <c r="Q866" s="35" t="str">
        <f t="shared" si="7"/>
        <v/>
      </c>
      <c r="R866" s="35" t="str">
        <f t="shared" si="8"/>
        <v/>
      </c>
      <c r="S866" s="35" t="str">
        <f t="shared" si="9"/>
        <v/>
      </c>
      <c r="T866" s="35" t="str">
        <f t="shared" si="10"/>
        <v/>
      </c>
      <c r="U866" s="35" t="str">
        <f t="shared" si="11"/>
        <v/>
      </c>
      <c r="V866" s="35" t="str">
        <f t="shared" si="12"/>
        <v/>
      </c>
      <c r="W866" s="77" t="str">
        <f t="shared" si="13"/>
        <v/>
      </c>
      <c r="X866" s="35" t="str">
        <f t="shared" si="14"/>
        <v/>
      </c>
      <c r="Y866" s="35" t="str">
        <f t="shared" si="15"/>
        <v/>
      </c>
      <c r="Z866" s="35" t="str">
        <f t="shared" si="16"/>
        <v/>
      </c>
      <c r="AA866" s="35" t="str">
        <f t="shared" si="17"/>
        <v/>
      </c>
      <c r="AB866" s="77">
        <f t="shared" si="29"/>
        <v>6336</v>
      </c>
      <c r="AC866" s="77">
        <f t="shared" si="30"/>
        <v>0</v>
      </c>
      <c r="AD866" s="77">
        <f t="shared" si="31"/>
        <v>0</v>
      </c>
      <c r="AE866" s="78" t="str">
        <f t="shared" si="18"/>
        <v/>
      </c>
      <c r="AF866" s="35" t="str">
        <f t="shared" si="19"/>
        <v/>
      </c>
      <c r="AG866" s="77" t="str">
        <f t="shared" si="20"/>
        <v/>
      </c>
      <c r="AH866" s="77" t="str">
        <f t="shared" si="21"/>
        <v/>
      </c>
      <c r="AI866" s="35">
        <f t="shared" si="22"/>
        <v>0</v>
      </c>
      <c r="AJ866" s="35">
        <f t="shared" si="23"/>
        <v>0</v>
      </c>
      <c r="AK866" s="35">
        <f t="shared" si="24"/>
        <v>0</v>
      </c>
      <c r="AL866" s="35">
        <f t="shared" si="25"/>
        <v>0</v>
      </c>
      <c r="AM866" s="35" t="n"/>
      <c r="AN866" s="44" t="str">
        <f t="shared" si="26"/>
        <v/>
      </c>
      <c r="AO866" s="44" t="str">
        <f t="shared" si="27"/>
        <v/>
      </c>
      <c r="AP866" s="35" t="str">
        <f>IF('DQE marché-cadre'!$D869="","",'DQE marché-cadre'!$D869)</f>
        <v/>
      </c>
      <c r="AQ866" s="35" t="str">
        <f>IF('DQE marché-cadre'!$E869="","",'DQE marché-cadre'!$E869)</f>
        <v/>
      </c>
      <c r="AR866" s="77" t="str">
        <f>DQE!$F869</f>
        <v/>
      </c>
      <c r="AS866" s="77" t="str">
        <f>BPDE!$G869</f>
        <v/>
      </c>
      <c r="AT866" s="35" t="str">
        <f t="shared" si="28"/>
        <v/>
      </c>
    </row>
    <row r="867">
      <c r="A867" s="35" t="str">
        <f>IF(BPU!$A870="","",BPU!$A870)</f>
        <v/>
      </c>
      <c r="B867" s="44" t="str">
        <f>IF(BPU!$B870="","",BPU!$B870)</f>
        <v/>
      </c>
      <c r="C867" s="35" t="str">
        <f>IF(BPU!$C870="","",BPU!$C870)</f>
        <v/>
      </c>
      <c r="D867" s="44" t="str">
        <f>IF(DQE!$D870="","",DQE!$D870)</f>
        <v/>
      </c>
      <c r="E867" s="37" t="str">
        <f>IF(BPU!$D870="","",BPU!$D870)</f>
        <v/>
      </c>
      <c r="F867" s="35" t="str">
        <f t="shared" si="0"/>
        <v/>
      </c>
      <c r="G867" s="44" t="str">
        <f t="shared" si="1"/>
        <v/>
      </c>
      <c r="H867" s="36" t="n"/>
      <c r="I867" s="23" t="n"/>
      <c r="J867" s="36" t="n"/>
      <c r="K867" s="36" t="n"/>
      <c r="L867" s="44" t="str">
        <f t="shared" si="2"/>
        <v/>
      </c>
      <c r="M867" s="35" t="str">
        <f t="shared" si="3"/>
        <v/>
      </c>
      <c r="N867" s="35" t="str">
        <f t="shared" si="4"/>
        <v/>
      </c>
      <c r="O867" s="35" t="str">
        <f t="shared" si="5"/>
        <v/>
      </c>
      <c r="P867" s="35" t="str">
        <f t="shared" si="6"/>
        <v/>
      </c>
      <c r="Q867" s="35" t="str">
        <f t="shared" si="7"/>
        <v/>
      </c>
      <c r="R867" s="35" t="str">
        <f t="shared" si="8"/>
        <v/>
      </c>
      <c r="S867" s="35" t="str">
        <f t="shared" si="9"/>
        <v/>
      </c>
      <c r="T867" s="35" t="str">
        <f t="shared" si="10"/>
        <v/>
      </c>
      <c r="U867" s="35" t="str">
        <f t="shared" si="11"/>
        <v/>
      </c>
      <c r="V867" s="35" t="str">
        <f t="shared" si="12"/>
        <v/>
      </c>
      <c r="W867" s="77" t="str">
        <f t="shared" si="13"/>
        <v/>
      </c>
      <c r="X867" s="35" t="str">
        <f t="shared" si="14"/>
        <v/>
      </c>
      <c r="Y867" s="35" t="str">
        <f t="shared" si="15"/>
        <v/>
      </c>
      <c r="Z867" s="35" t="str">
        <f t="shared" si="16"/>
        <v/>
      </c>
      <c r="AA867" s="35" t="str">
        <f t="shared" si="17"/>
        <v/>
      </c>
      <c r="AB867" s="77">
        <f t="shared" si="29"/>
        <v>6336</v>
      </c>
      <c r="AC867" s="77">
        <f t="shared" si="30"/>
        <v>0</v>
      </c>
      <c r="AD867" s="77">
        <f t="shared" si="31"/>
        <v>0</v>
      </c>
      <c r="AE867" s="78" t="str">
        <f t="shared" si="18"/>
        <v/>
      </c>
      <c r="AF867" s="35" t="str">
        <f t="shared" si="19"/>
        <v/>
      </c>
      <c r="AG867" s="77" t="str">
        <f t="shared" si="20"/>
        <v/>
      </c>
      <c r="AH867" s="77" t="str">
        <f t="shared" si="21"/>
        <v/>
      </c>
      <c r="AI867" s="35">
        <f t="shared" si="22"/>
        <v>0</v>
      </c>
      <c r="AJ867" s="35">
        <f t="shared" si="23"/>
        <v>0</v>
      </c>
      <c r="AK867" s="35">
        <f t="shared" si="24"/>
        <v>0</v>
      </c>
      <c r="AL867" s="35">
        <f t="shared" si="25"/>
        <v>0</v>
      </c>
      <c r="AM867" s="35" t="n"/>
      <c r="AN867" s="44" t="str">
        <f t="shared" si="26"/>
        <v/>
      </c>
      <c r="AO867" s="44" t="str">
        <f t="shared" si="27"/>
        <v/>
      </c>
      <c r="AP867" s="35" t="str">
        <f>IF('DQE marché-cadre'!$D870="","",'DQE marché-cadre'!$D870)</f>
        <v/>
      </c>
      <c r="AQ867" s="35" t="str">
        <f>IF('DQE marché-cadre'!$E870="","",'DQE marché-cadre'!$E870)</f>
        <v/>
      </c>
      <c r="AR867" s="77" t="str">
        <f>DQE!$F870</f>
        <v/>
      </c>
      <c r="AS867" s="77" t="str">
        <f>BPDE!$G870</f>
        <v/>
      </c>
      <c r="AT867" s="35" t="str">
        <f t="shared" si="28"/>
        <v/>
      </c>
    </row>
    <row r="868">
      <c r="A868" s="35" t="str">
        <f>IF(BPU!$A871="","",BPU!$A871)</f>
        <v/>
      </c>
      <c r="B868" s="44" t="str">
        <f>IF(BPU!$B871="","",BPU!$B871)</f>
        <v/>
      </c>
      <c r="C868" s="35" t="str">
        <f>IF(BPU!$C871="","",BPU!$C871)</f>
        <v/>
      </c>
      <c r="D868" s="44" t="str">
        <f>IF(DQE!$D871="","",DQE!$D871)</f>
        <v/>
      </c>
      <c r="E868" s="37" t="str">
        <f>IF(BPU!$D871="","",BPU!$D871)</f>
        <v/>
      </c>
      <c r="F868" s="35" t="str">
        <f t="shared" si="0"/>
        <v/>
      </c>
      <c r="G868" s="44" t="str">
        <f t="shared" si="1"/>
        <v/>
      </c>
      <c r="H868" s="36" t="n"/>
      <c r="I868" s="23" t="n"/>
      <c r="J868" s="36" t="n"/>
      <c r="K868" s="36" t="n"/>
      <c r="L868" s="44" t="str">
        <f t="shared" si="2"/>
        <v/>
      </c>
      <c r="M868" s="35" t="str">
        <f t="shared" si="3"/>
        <v/>
      </c>
      <c r="N868" s="35" t="str">
        <f t="shared" si="4"/>
        <v/>
      </c>
      <c r="O868" s="35" t="str">
        <f t="shared" si="5"/>
        <v/>
      </c>
      <c r="P868" s="35" t="str">
        <f t="shared" si="6"/>
        <v/>
      </c>
      <c r="Q868" s="35" t="str">
        <f t="shared" si="7"/>
        <v/>
      </c>
      <c r="R868" s="35" t="str">
        <f t="shared" si="8"/>
        <v/>
      </c>
      <c r="S868" s="35" t="str">
        <f t="shared" si="9"/>
        <v/>
      </c>
      <c r="T868" s="35" t="str">
        <f t="shared" si="10"/>
        <v/>
      </c>
      <c r="U868" s="35" t="str">
        <f t="shared" si="11"/>
        <v/>
      </c>
      <c r="V868" s="35" t="str">
        <f t="shared" si="12"/>
        <v/>
      </c>
      <c r="W868" s="77" t="str">
        <f t="shared" si="13"/>
        <v/>
      </c>
      <c r="X868" s="35" t="str">
        <f t="shared" si="14"/>
        <v/>
      </c>
      <c r="Y868" s="35" t="str">
        <f t="shared" si="15"/>
        <v/>
      </c>
      <c r="Z868" s="35" t="str">
        <f t="shared" si="16"/>
        <v/>
      </c>
      <c r="AA868" s="35" t="str">
        <f t="shared" si="17"/>
        <v/>
      </c>
      <c r="AB868" s="77">
        <f t="shared" si="29"/>
        <v>6336</v>
      </c>
      <c r="AC868" s="77">
        <f t="shared" si="30"/>
        <v>0</v>
      </c>
      <c r="AD868" s="77">
        <f t="shared" si="31"/>
        <v>0</v>
      </c>
      <c r="AE868" s="78" t="str">
        <f t="shared" si="18"/>
        <v/>
      </c>
      <c r="AF868" s="35" t="str">
        <f t="shared" si="19"/>
        <v/>
      </c>
      <c r="AG868" s="77" t="str">
        <f t="shared" si="20"/>
        <v/>
      </c>
      <c r="AH868" s="77" t="str">
        <f t="shared" si="21"/>
        <v/>
      </c>
      <c r="AI868" s="35">
        <f t="shared" si="22"/>
        <v>0</v>
      </c>
      <c r="AJ868" s="35">
        <f t="shared" si="23"/>
        <v>0</v>
      </c>
      <c r="AK868" s="35">
        <f t="shared" si="24"/>
        <v>0</v>
      </c>
      <c r="AL868" s="35">
        <f t="shared" si="25"/>
        <v>0</v>
      </c>
      <c r="AM868" s="35" t="n"/>
      <c r="AN868" s="44" t="str">
        <f t="shared" si="26"/>
        <v/>
      </c>
      <c r="AO868" s="44" t="str">
        <f t="shared" si="27"/>
        <v/>
      </c>
      <c r="AP868" s="35" t="str">
        <f>IF('DQE marché-cadre'!$D871="","",'DQE marché-cadre'!$D871)</f>
        <v/>
      </c>
      <c r="AQ868" s="35" t="str">
        <f>IF('DQE marché-cadre'!$E871="","",'DQE marché-cadre'!$E871)</f>
        <v/>
      </c>
      <c r="AR868" s="77" t="str">
        <f>DQE!$F871</f>
        <v/>
      </c>
      <c r="AS868" s="77" t="str">
        <f>BPDE!$G871</f>
        <v/>
      </c>
      <c r="AT868" s="35" t="str">
        <f t="shared" si="28"/>
        <v/>
      </c>
    </row>
    <row r="869">
      <c r="A869" s="35" t="str">
        <f>IF(BPU!$A872="","",BPU!$A872)</f>
        <v/>
      </c>
      <c r="B869" s="44" t="str">
        <f>IF(BPU!$B872="","",BPU!$B872)</f>
        <v/>
      </c>
      <c r="C869" s="35" t="str">
        <f>IF(BPU!$C872="","",BPU!$C872)</f>
        <v/>
      </c>
      <c r="D869" s="44" t="str">
        <f>IF(DQE!$D872="","",DQE!$D872)</f>
        <v/>
      </c>
      <c r="E869" s="37" t="str">
        <f>IF(BPU!$D872="","",BPU!$D872)</f>
        <v/>
      </c>
      <c r="F869" s="35" t="str">
        <f t="shared" si="0"/>
        <v/>
      </c>
      <c r="G869" s="44" t="str">
        <f t="shared" si="1"/>
        <v/>
      </c>
      <c r="H869" s="36" t="n"/>
      <c r="I869" s="23" t="n"/>
      <c r="J869" s="36" t="n"/>
      <c r="K869" s="36" t="n"/>
      <c r="L869" s="44" t="str">
        <f t="shared" si="2"/>
        <v/>
      </c>
      <c r="M869" s="35" t="str">
        <f t="shared" si="3"/>
        <v/>
      </c>
      <c r="N869" s="35" t="str">
        <f t="shared" si="4"/>
        <v/>
      </c>
      <c r="O869" s="35" t="str">
        <f t="shared" si="5"/>
        <v/>
      </c>
      <c r="P869" s="35" t="str">
        <f t="shared" si="6"/>
        <v/>
      </c>
      <c r="Q869" s="35" t="str">
        <f t="shared" si="7"/>
        <v/>
      </c>
      <c r="R869" s="35" t="str">
        <f t="shared" si="8"/>
        <v/>
      </c>
      <c r="S869" s="35" t="str">
        <f t="shared" si="9"/>
        <v/>
      </c>
      <c r="T869" s="35" t="str">
        <f t="shared" si="10"/>
        <v/>
      </c>
      <c r="U869" s="35" t="str">
        <f t="shared" si="11"/>
        <v/>
      </c>
      <c r="V869" s="35" t="str">
        <f t="shared" si="12"/>
        <v/>
      </c>
      <c r="W869" s="77" t="str">
        <f t="shared" si="13"/>
        <v/>
      </c>
      <c r="X869" s="35" t="str">
        <f t="shared" si="14"/>
        <v/>
      </c>
      <c r="Y869" s="35" t="str">
        <f t="shared" si="15"/>
        <v/>
      </c>
      <c r="Z869" s="35" t="str">
        <f t="shared" si="16"/>
        <v/>
      </c>
      <c r="AA869" s="35" t="str">
        <f t="shared" si="17"/>
        <v/>
      </c>
      <c r="AB869" s="77">
        <f t="shared" si="29"/>
        <v>6336</v>
      </c>
      <c r="AC869" s="77">
        <f t="shared" si="30"/>
        <v>0</v>
      </c>
      <c r="AD869" s="77">
        <f t="shared" si="31"/>
        <v>0</v>
      </c>
      <c r="AE869" s="78" t="str">
        <f t="shared" si="18"/>
        <v/>
      </c>
      <c r="AF869" s="35" t="str">
        <f t="shared" si="19"/>
        <v/>
      </c>
      <c r="AG869" s="77" t="str">
        <f t="shared" si="20"/>
        <v/>
      </c>
      <c r="AH869" s="77" t="str">
        <f t="shared" si="21"/>
        <v/>
      </c>
      <c r="AI869" s="35">
        <f t="shared" si="22"/>
        <v>0</v>
      </c>
      <c r="AJ869" s="35">
        <f t="shared" si="23"/>
        <v>0</v>
      </c>
      <c r="AK869" s="35">
        <f t="shared" si="24"/>
        <v>0</v>
      </c>
      <c r="AL869" s="35">
        <f t="shared" si="25"/>
        <v>0</v>
      </c>
      <c r="AM869" s="35" t="n"/>
      <c r="AN869" s="44" t="str">
        <f t="shared" si="26"/>
        <v/>
      </c>
      <c r="AO869" s="44" t="str">
        <f t="shared" si="27"/>
        <v/>
      </c>
      <c r="AP869" s="35" t="str">
        <f>IF('DQE marché-cadre'!$D872="","",'DQE marché-cadre'!$D872)</f>
        <v/>
      </c>
      <c r="AQ869" s="35" t="str">
        <f>IF('DQE marché-cadre'!$E872="","",'DQE marché-cadre'!$E872)</f>
        <v/>
      </c>
      <c r="AR869" s="77" t="str">
        <f>DQE!$F872</f>
        <v/>
      </c>
      <c r="AS869" s="77" t="str">
        <f>BPDE!$G872</f>
        <v/>
      </c>
      <c r="AT869" s="35" t="str">
        <f t="shared" si="28"/>
        <v/>
      </c>
    </row>
    <row r="870">
      <c r="A870" s="35" t="str">
        <f>IF(BPU!$A873="","",BPU!$A873)</f>
        <v/>
      </c>
      <c r="B870" s="44" t="str">
        <f>IF(BPU!$B873="","",BPU!$B873)</f>
        <v/>
      </c>
      <c r="C870" s="35" t="str">
        <f>IF(BPU!$C873="","",BPU!$C873)</f>
        <v/>
      </c>
      <c r="D870" s="44" t="str">
        <f>IF(DQE!$D873="","",DQE!$D873)</f>
        <v/>
      </c>
      <c r="E870" s="37" t="str">
        <f>IF(BPU!$D873="","",BPU!$D873)</f>
        <v/>
      </c>
      <c r="F870" s="35" t="str">
        <f t="shared" si="0"/>
        <v/>
      </c>
      <c r="G870" s="44" t="str">
        <f t="shared" si="1"/>
        <v/>
      </c>
      <c r="H870" s="36" t="n"/>
      <c r="I870" s="23" t="n"/>
      <c r="J870" s="36" t="n"/>
      <c r="K870" s="36" t="n"/>
      <c r="L870" s="44" t="str">
        <f t="shared" si="2"/>
        <v/>
      </c>
      <c r="M870" s="35" t="str">
        <f t="shared" si="3"/>
        <v/>
      </c>
      <c r="N870" s="35" t="str">
        <f t="shared" si="4"/>
        <v/>
      </c>
      <c r="O870" s="35" t="str">
        <f t="shared" si="5"/>
        <v/>
      </c>
      <c r="P870" s="35" t="str">
        <f t="shared" si="6"/>
        <v/>
      </c>
      <c r="Q870" s="35" t="str">
        <f t="shared" si="7"/>
        <v/>
      </c>
      <c r="R870" s="35" t="str">
        <f t="shared" si="8"/>
        <v/>
      </c>
      <c r="S870" s="35" t="str">
        <f t="shared" si="9"/>
        <v/>
      </c>
      <c r="T870" s="35" t="str">
        <f t="shared" si="10"/>
        <v/>
      </c>
      <c r="U870" s="35" t="str">
        <f t="shared" si="11"/>
        <v/>
      </c>
      <c r="V870" s="35" t="str">
        <f t="shared" si="12"/>
        <v/>
      </c>
      <c r="W870" s="77" t="str">
        <f t="shared" si="13"/>
        <v/>
      </c>
      <c r="X870" s="35" t="str">
        <f t="shared" si="14"/>
        <v/>
      </c>
      <c r="Y870" s="35" t="str">
        <f t="shared" si="15"/>
        <v/>
      </c>
      <c r="Z870" s="35" t="str">
        <f t="shared" si="16"/>
        <v/>
      </c>
      <c r="AA870" s="35" t="str">
        <f t="shared" si="17"/>
        <v/>
      </c>
      <c r="AB870" s="77">
        <f t="shared" si="29"/>
        <v>6336</v>
      </c>
      <c r="AC870" s="77">
        <f t="shared" si="30"/>
        <v>0</v>
      </c>
      <c r="AD870" s="77">
        <f t="shared" si="31"/>
        <v>0</v>
      </c>
      <c r="AE870" s="78" t="str">
        <f t="shared" si="18"/>
        <v/>
      </c>
      <c r="AF870" s="35" t="str">
        <f t="shared" si="19"/>
        <v/>
      </c>
      <c r="AG870" s="77" t="str">
        <f t="shared" si="20"/>
        <v/>
      </c>
      <c r="AH870" s="77" t="str">
        <f t="shared" si="21"/>
        <v/>
      </c>
      <c r="AI870" s="35">
        <f t="shared" si="22"/>
        <v>0</v>
      </c>
      <c r="AJ870" s="35">
        <f t="shared" si="23"/>
        <v>0</v>
      </c>
      <c r="AK870" s="35">
        <f t="shared" si="24"/>
        <v>0</v>
      </c>
      <c r="AL870" s="35">
        <f t="shared" si="25"/>
        <v>0</v>
      </c>
      <c r="AM870" s="35" t="n"/>
      <c r="AN870" s="44" t="str">
        <f t="shared" si="26"/>
        <v/>
      </c>
      <c r="AO870" s="44" t="str">
        <f t="shared" si="27"/>
        <v/>
      </c>
      <c r="AP870" s="35" t="str">
        <f>IF('DQE marché-cadre'!$D873="","",'DQE marché-cadre'!$D873)</f>
        <v/>
      </c>
      <c r="AQ870" s="35" t="str">
        <f>IF('DQE marché-cadre'!$E873="","",'DQE marché-cadre'!$E873)</f>
        <v/>
      </c>
      <c r="AR870" s="77" t="str">
        <f>DQE!$F873</f>
        <v/>
      </c>
      <c r="AS870" s="77" t="str">
        <f>BPDE!$G873</f>
        <v/>
      </c>
      <c r="AT870" s="35" t="str">
        <f t="shared" si="28"/>
        <v/>
      </c>
    </row>
    <row r="871">
      <c r="A871" s="35" t="str">
        <f>IF(BPU!$A874="","",BPU!$A874)</f>
        <v/>
      </c>
      <c r="B871" s="44" t="str">
        <f>IF(BPU!$B874="","",BPU!$B874)</f>
        <v/>
      </c>
      <c r="C871" s="35" t="str">
        <f>IF(BPU!$C874="","",BPU!$C874)</f>
        <v/>
      </c>
      <c r="D871" s="44" t="str">
        <f>IF(DQE!$D874="","",DQE!$D874)</f>
        <v/>
      </c>
      <c r="E871" s="37" t="str">
        <f>IF(BPU!$D874="","",BPU!$D874)</f>
        <v/>
      </c>
      <c r="F871" s="35" t="str">
        <f t="shared" si="0"/>
        <v/>
      </c>
      <c r="G871" s="44" t="str">
        <f t="shared" si="1"/>
        <v/>
      </c>
      <c r="H871" s="36" t="n"/>
      <c r="I871" s="23" t="n"/>
      <c r="J871" s="36" t="n"/>
      <c r="K871" s="36" t="n"/>
      <c r="L871" s="44" t="str">
        <f t="shared" si="2"/>
        <v/>
      </c>
      <c r="M871" s="35" t="str">
        <f t="shared" si="3"/>
        <v/>
      </c>
      <c r="N871" s="35" t="str">
        <f t="shared" si="4"/>
        <v/>
      </c>
      <c r="O871" s="35" t="str">
        <f t="shared" si="5"/>
        <v/>
      </c>
      <c r="P871" s="35" t="str">
        <f t="shared" si="6"/>
        <v/>
      </c>
      <c r="Q871" s="35" t="str">
        <f t="shared" si="7"/>
        <v/>
      </c>
      <c r="R871" s="35" t="str">
        <f t="shared" si="8"/>
        <v/>
      </c>
      <c r="S871" s="35" t="str">
        <f t="shared" si="9"/>
        <v/>
      </c>
      <c r="T871" s="35" t="str">
        <f t="shared" si="10"/>
        <v/>
      </c>
      <c r="U871" s="35" t="str">
        <f t="shared" si="11"/>
        <v/>
      </c>
      <c r="V871" s="35" t="str">
        <f t="shared" si="12"/>
        <v/>
      </c>
      <c r="W871" s="77" t="str">
        <f t="shared" si="13"/>
        <v/>
      </c>
      <c r="X871" s="35" t="str">
        <f t="shared" si="14"/>
        <v/>
      </c>
      <c r="Y871" s="35" t="str">
        <f t="shared" si="15"/>
        <v/>
      </c>
      <c r="Z871" s="35" t="str">
        <f t="shared" si="16"/>
        <v/>
      </c>
      <c r="AA871" s="35" t="str">
        <f t="shared" si="17"/>
        <v/>
      </c>
      <c r="AB871" s="77">
        <f t="shared" si="29"/>
        <v>6336</v>
      </c>
      <c r="AC871" s="77">
        <f t="shared" si="30"/>
        <v>0</v>
      </c>
      <c r="AD871" s="77">
        <f t="shared" si="31"/>
        <v>0</v>
      </c>
      <c r="AE871" s="78" t="str">
        <f t="shared" si="18"/>
        <v/>
      </c>
      <c r="AF871" s="35" t="str">
        <f t="shared" si="19"/>
        <v/>
      </c>
      <c r="AG871" s="77" t="str">
        <f t="shared" si="20"/>
        <v/>
      </c>
      <c r="AH871" s="77" t="str">
        <f t="shared" si="21"/>
        <v/>
      </c>
      <c r="AI871" s="35">
        <f t="shared" si="22"/>
        <v>0</v>
      </c>
      <c r="AJ871" s="35">
        <f t="shared" si="23"/>
        <v>0</v>
      </c>
      <c r="AK871" s="35">
        <f t="shared" si="24"/>
        <v>0</v>
      </c>
      <c r="AL871" s="35">
        <f t="shared" si="25"/>
        <v>0</v>
      </c>
      <c r="AM871" s="35" t="n"/>
      <c r="AN871" s="44" t="str">
        <f t="shared" si="26"/>
        <v/>
      </c>
      <c r="AO871" s="44" t="str">
        <f t="shared" si="27"/>
        <v/>
      </c>
      <c r="AP871" s="35" t="str">
        <f>IF('DQE marché-cadre'!$D874="","",'DQE marché-cadre'!$D874)</f>
        <v/>
      </c>
      <c r="AQ871" s="35" t="str">
        <f>IF('DQE marché-cadre'!$E874="","",'DQE marché-cadre'!$E874)</f>
        <v/>
      </c>
      <c r="AR871" s="77" t="str">
        <f>DQE!$F874</f>
        <v/>
      </c>
      <c r="AS871" s="77" t="str">
        <f>BPDE!$G874</f>
        <v/>
      </c>
      <c r="AT871" s="35" t="str">
        <f t="shared" si="28"/>
        <v/>
      </c>
    </row>
    <row r="872">
      <c r="A872" s="35" t="str">
        <f>IF(BPU!$A875="","",BPU!$A875)</f>
        <v/>
      </c>
      <c r="B872" s="44" t="str">
        <f>IF(BPU!$B875="","",BPU!$B875)</f>
        <v/>
      </c>
      <c r="C872" s="35" t="str">
        <f>IF(BPU!$C875="","",BPU!$C875)</f>
        <v/>
      </c>
      <c r="D872" s="44" t="str">
        <f>IF(DQE!$D875="","",DQE!$D875)</f>
        <v/>
      </c>
      <c r="E872" s="37" t="str">
        <f>IF(BPU!$D875="","",BPU!$D875)</f>
        <v/>
      </c>
      <c r="F872" s="35" t="str">
        <f t="shared" si="0"/>
        <v/>
      </c>
      <c r="G872" s="44" t="str">
        <f t="shared" si="1"/>
        <v/>
      </c>
      <c r="H872" s="36" t="n"/>
      <c r="I872" s="23" t="n"/>
      <c r="J872" s="36" t="n"/>
      <c r="K872" s="36" t="n"/>
      <c r="L872" s="44" t="str">
        <f t="shared" si="2"/>
        <v/>
      </c>
      <c r="M872" s="35" t="str">
        <f t="shared" si="3"/>
        <v/>
      </c>
      <c r="N872" s="35" t="str">
        <f t="shared" si="4"/>
        <v/>
      </c>
      <c r="O872" s="35" t="str">
        <f t="shared" si="5"/>
        <v/>
      </c>
      <c r="P872" s="35" t="str">
        <f t="shared" si="6"/>
        <v/>
      </c>
      <c r="Q872" s="35" t="str">
        <f t="shared" si="7"/>
        <v/>
      </c>
      <c r="R872" s="35" t="str">
        <f t="shared" si="8"/>
        <v/>
      </c>
      <c r="S872" s="35" t="str">
        <f t="shared" si="9"/>
        <v/>
      </c>
      <c r="T872" s="35" t="str">
        <f t="shared" si="10"/>
        <v/>
      </c>
      <c r="U872" s="35" t="str">
        <f t="shared" si="11"/>
        <v/>
      </c>
      <c r="V872" s="35" t="str">
        <f t="shared" si="12"/>
        <v/>
      </c>
      <c r="W872" s="77" t="str">
        <f t="shared" si="13"/>
        <v/>
      </c>
      <c r="X872" s="35" t="str">
        <f t="shared" si="14"/>
        <v/>
      </c>
      <c r="Y872" s="35" t="str">
        <f t="shared" si="15"/>
        <v/>
      </c>
      <c r="Z872" s="35" t="str">
        <f t="shared" si="16"/>
        <v/>
      </c>
      <c r="AA872" s="35" t="str">
        <f t="shared" si="17"/>
        <v/>
      </c>
      <c r="AB872" s="77">
        <f t="shared" si="29"/>
        <v>6336</v>
      </c>
      <c r="AC872" s="77">
        <f t="shared" si="30"/>
        <v>0</v>
      </c>
      <c r="AD872" s="77">
        <f t="shared" si="31"/>
        <v>0</v>
      </c>
      <c r="AE872" s="78" t="str">
        <f t="shared" si="18"/>
        <v/>
      </c>
      <c r="AF872" s="35" t="str">
        <f t="shared" si="19"/>
        <v/>
      </c>
      <c r="AG872" s="77" t="str">
        <f t="shared" si="20"/>
        <v/>
      </c>
      <c r="AH872" s="77" t="str">
        <f t="shared" si="21"/>
        <v/>
      </c>
      <c r="AI872" s="35">
        <f t="shared" si="22"/>
        <v>0</v>
      </c>
      <c r="AJ872" s="35">
        <f t="shared" si="23"/>
        <v>0</v>
      </c>
      <c r="AK872" s="35">
        <f t="shared" si="24"/>
        <v>0</v>
      </c>
      <c r="AL872" s="35">
        <f t="shared" si="25"/>
        <v>0</v>
      </c>
      <c r="AM872" s="35" t="n"/>
      <c r="AN872" s="44" t="str">
        <f t="shared" si="26"/>
        <v/>
      </c>
      <c r="AO872" s="44" t="str">
        <f t="shared" si="27"/>
        <v/>
      </c>
      <c r="AP872" s="35" t="str">
        <f>IF('DQE marché-cadre'!$D875="","",'DQE marché-cadre'!$D875)</f>
        <v/>
      </c>
      <c r="AQ872" s="35" t="str">
        <f>IF('DQE marché-cadre'!$E875="","",'DQE marché-cadre'!$E875)</f>
        <v/>
      </c>
      <c r="AR872" s="77" t="str">
        <f>DQE!$F875</f>
        <v/>
      </c>
      <c r="AS872" s="77" t="str">
        <f>BPDE!$G875</f>
        <v/>
      </c>
      <c r="AT872" s="35" t="str">
        <f t="shared" si="28"/>
        <v/>
      </c>
    </row>
    <row r="873">
      <c r="A873" s="35" t="str">
        <f>IF(BPU!$A876="","",BPU!$A876)</f>
        <v/>
      </c>
      <c r="B873" s="44" t="str">
        <f>IF(BPU!$B876="","",BPU!$B876)</f>
        <v/>
      </c>
      <c r="C873" s="35" t="str">
        <f>IF(BPU!$C876="","",BPU!$C876)</f>
        <v/>
      </c>
      <c r="D873" s="44" t="str">
        <f>IF(DQE!$D876="","",DQE!$D876)</f>
        <v/>
      </c>
      <c r="E873" s="37" t="str">
        <f>IF(BPU!$D876="","",BPU!$D876)</f>
        <v/>
      </c>
      <c r="F873" s="35" t="str">
        <f t="shared" si="0"/>
        <v/>
      </c>
      <c r="G873" s="44" t="str">
        <f t="shared" si="1"/>
        <v/>
      </c>
      <c r="H873" s="36" t="n"/>
      <c r="I873" s="23" t="n"/>
      <c r="J873" s="36" t="n"/>
      <c r="K873" s="36" t="n"/>
      <c r="L873" s="44" t="str">
        <f t="shared" si="2"/>
        <v/>
      </c>
      <c r="M873" s="35" t="str">
        <f t="shared" si="3"/>
        <v/>
      </c>
      <c r="N873" s="35" t="str">
        <f t="shared" si="4"/>
        <v/>
      </c>
      <c r="O873" s="35" t="str">
        <f t="shared" si="5"/>
        <v/>
      </c>
      <c r="P873" s="35" t="str">
        <f t="shared" si="6"/>
        <v/>
      </c>
      <c r="Q873" s="35" t="str">
        <f t="shared" si="7"/>
        <v/>
      </c>
      <c r="R873" s="35" t="str">
        <f t="shared" si="8"/>
        <v/>
      </c>
      <c r="S873" s="35" t="str">
        <f t="shared" si="9"/>
        <v/>
      </c>
      <c r="T873" s="35" t="str">
        <f t="shared" si="10"/>
        <v/>
      </c>
      <c r="U873" s="35" t="str">
        <f t="shared" si="11"/>
        <v/>
      </c>
      <c r="V873" s="35" t="str">
        <f t="shared" si="12"/>
        <v/>
      </c>
      <c r="W873" s="77" t="str">
        <f t="shared" si="13"/>
        <v/>
      </c>
      <c r="X873" s="35" t="str">
        <f t="shared" si="14"/>
        <v/>
      </c>
      <c r="Y873" s="35" t="str">
        <f t="shared" si="15"/>
        <v/>
      </c>
      <c r="Z873" s="35" t="str">
        <f t="shared" si="16"/>
        <v/>
      </c>
      <c r="AA873" s="35" t="str">
        <f t="shared" si="17"/>
        <v/>
      </c>
      <c r="AB873" s="77">
        <f t="shared" si="29"/>
        <v>6336</v>
      </c>
      <c r="AC873" s="77">
        <f t="shared" si="30"/>
        <v>0</v>
      </c>
      <c r="AD873" s="77">
        <f t="shared" si="31"/>
        <v>0</v>
      </c>
      <c r="AE873" s="78" t="str">
        <f t="shared" si="18"/>
        <v/>
      </c>
      <c r="AF873" s="35" t="str">
        <f t="shared" si="19"/>
        <v/>
      </c>
      <c r="AG873" s="77" t="str">
        <f t="shared" si="20"/>
        <v/>
      </c>
      <c r="AH873" s="77" t="str">
        <f t="shared" si="21"/>
        <v/>
      </c>
      <c r="AI873" s="35">
        <f t="shared" si="22"/>
        <v>0</v>
      </c>
      <c r="AJ873" s="35">
        <f t="shared" si="23"/>
        <v>0</v>
      </c>
      <c r="AK873" s="35">
        <f t="shared" si="24"/>
        <v>0</v>
      </c>
      <c r="AL873" s="35">
        <f t="shared" si="25"/>
        <v>0</v>
      </c>
      <c r="AM873" s="35" t="n"/>
      <c r="AN873" s="44" t="str">
        <f t="shared" si="26"/>
        <v/>
      </c>
      <c r="AO873" s="44" t="str">
        <f t="shared" si="27"/>
        <v/>
      </c>
      <c r="AP873" s="35" t="str">
        <f>IF('DQE marché-cadre'!$D876="","",'DQE marché-cadre'!$D876)</f>
        <v/>
      </c>
      <c r="AQ873" s="35" t="str">
        <f>IF('DQE marché-cadre'!$E876="","",'DQE marché-cadre'!$E876)</f>
        <v/>
      </c>
      <c r="AR873" s="77" t="str">
        <f>DQE!$F876</f>
        <v/>
      </c>
      <c r="AS873" s="77" t="str">
        <f>BPDE!$G876</f>
        <v/>
      </c>
      <c r="AT873" s="35" t="str">
        <f t="shared" si="28"/>
        <v/>
      </c>
    </row>
    <row r="874">
      <c r="A874" s="35" t="str">
        <f>IF(BPU!$A877="","",BPU!$A877)</f>
        <v/>
      </c>
      <c r="B874" s="44" t="str">
        <f>IF(BPU!$B877="","",BPU!$B877)</f>
        <v/>
      </c>
      <c r="C874" s="35" t="str">
        <f>IF(BPU!$C877="","",BPU!$C877)</f>
        <v/>
      </c>
      <c r="D874" s="44" t="str">
        <f>IF(DQE!$D877="","",DQE!$D877)</f>
        <v/>
      </c>
      <c r="E874" s="37" t="str">
        <f>IF(BPU!$D877="","",BPU!$D877)</f>
        <v/>
      </c>
      <c r="F874" s="35" t="str">
        <f t="shared" si="0"/>
        <v/>
      </c>
      <c r="G874" s="44" t="str">
        <f t="shared" si="1"/>
        <v/>
      </c>
      <c r="H874" s="36" t="n"/>
      <c r="I874" s="23" t="n"/>
      <c r="J874" s="36" t="n"/>
      <c r="K874" s="36" t="n"/>
      <c r="L874" s="44" t="str">
        <f t="shared" si="2"/>
        <v/>
      </c>
      <c r="M874" s="35" t="str">
        <f t="shared" si="3"/>
        <v/>
      </c>
      <c r="N874" s="35" t="str">
        <f t="shared" si="4"/>
        <v/>
      </c>
      <c r="O874" s="35" t="str">
        <f t="shared" si="5"/>
        <v/>
      </c>
      <c r="P874" s="35" t="str">
        <f t="shared" si="6"/>
        <v/>
      </c>
      <c r="Q874" s="35" t="str">
        <f t="shared" si="7"/>
        <v/>
      </c>
      <c r="R874" s="35" t="str">
        <f t="shared" si="8"/>
        <v/>
      </c>
      <c r="S874" s="35" t="str">
        <f t="shared" si="9"/>
        <v/>
      </c>
      <c r="T874" s="35" t="str">
        <f t="shared" si="10"/>
        <v/>
      </c>
      <c r="U874" s="35" t="str">
        <f t="shared" si="11"/>
        <v/>
      </c>
      <c r="V874" s="35" t="str">
        <f t="shared" si="12"/>
        <v/>
      </c>
      <c r="W874" s="77" t="str">
        <f t="shared" si="13"/>
        <v/>
      </c>
      <c r="X874" s="35" t="str">
        <f t="shared" si="14"/>
        <v/>
      </c>
      <c r="Y874" s="35" t="str">
        <f t="shared" si="15"/>
        <v/>
      </c>
      <c r="Z874" s="35" t="str">
        <f t="shared" si="16"/>
        <v/>
      </c>
      <c r="AA874" s="35" t="str">
        <f t="shared" si="17"/>
        <v/>
      </c>
      <c r="AB874" s="77">
        <f t="shared" si="29"/>
        <v>6336</v>
      </c>
      <c r="AC874" s="77">
        <f t="shared" si="30"/>
        <v>0</v>
      </c>
      <c r="AD874" s="77">
        <f t="shared" si="31"/>
        <v>0</v>
      </c>
      <c r="AE874" s="78" t="str">
        <f t="shared" si="18"/>
        <v/>
      </c>
      <c r="AF874" s="35" t="str">
        <f t="shared" si="19"/>
        <v/>
      </c>
      <c r="AG874" s="77" t="str">
        <f t="shared" si="20"/>
        <v/>
      </c>
      <c r="AH874" s="77" t="str">
        <f t="shared" si="21"/>
        <v/>
      </c>
      <c r="AI874" s="35">
        <f t="shared" si="22"/>
        <v>0</v>
      </c>
      <c r="AJ874" s="35">
        <f t="shared" si="23"/>
        <v>0</v>
      </c>
      <c r="AK874" s="35">
        <f t="shared" si="24"/>
        <v>0</v>
      </c>
      <c r="AL874" s="35">
        <f t="shared" si="25"/>
        <v>0</v>
      </c>
      <c r="AM874" s="35" t="n"/>
      <c r="AN874" s="44" t="str">
        <f t="shared" si="26"/>
        <v/>
      </c>
      <c r="AO874" s="44" t="str">
        <f t="shared" si="27"/>
        <v/>
      </c>
      <c r="AP874" s="35" t="str">
        <f>IF('DQE marché-cadre'!$D877="","",'DQE marché-cadre'!$D877)</f>
        <v/>
      </c>
      <c r="AQ874" s="35" t="str">
        <f>IF('DQE marché-cadre'!$E877="","",'DQE marché-cadre'!$E877)</f>
        <v/>
      </c>
      <c r="AR874" s="77" t="str">
        <f>DQE!$F877</f>
        <v/>
      </c>
      <c r="AS874" s="77" t="str">
        <f>BPDE!$G877</f>
        <v/>
      </c>
      <c r="AT874" s="35" t="str">
        <f t="shared" si="28"/>
        <v/>
      </c>
    </row>
    <row r="875">
      <c r="A875" s="35" t="str">
        <f>IF(BPU!$A878="","",BPU!$A878)</f>
        <v/>
      </c>
      <c r="B875" s="44" t="str">
        <f>IF(BPU!$B878="","",BPU!$B878)</f>
        <v/>
      </c>
      <c r="C875" s="35" t="str">
        <f>IF(BPU!$C878="","",BPU!$C878)</f>
        <v/>
      </c>
      <c r="D875" s="44" t="str">
        <f>IF(DQE!$D878="","",DQE!$D878)</f>
        <v/>
      </c>
      <c r="E875" s="37" t="str">
        <f>IF(BPU!$D878="","",BPU!$D878)</f>
        <v/>
      </c>
      <c r="F875" s="35" t="str">
        <f t="shared" si="0"/>
        <v/>
      </c>
      <c r="G875" s="44" t="str">
        <f t="shared" si="1"/>
        <v/>
      </c>
      <c r="H875" s="36" t="n"/>
      <c r="I875" s="23" t="n"/>
      <c r="J875" s="36" t="n"/>
      <c r="K875" s="36" t="n"/>
      <c r="L875" s="44" t="str">
        <f t="shared" si="2"/>
        <v/>
      </c>
      <c r="M875" s="35" t="str">
        <f t="shared" si="3"/>
        <v/>
      </c>
      <c r="N875" s="35" t="str">
        <f t="shared" si="4"/>
        <v/>
      </c>
      <c r="O875" s="35" t="str">
        <f t="shared" si="5"/>
        <v/>
      </c>
      <c r="P875" s="35" t="str">
        <f t="shared" si="6"/>
        <v/>
      </c>
      <c r="Q875" s="35" t="str">
        <f t="shared" si="7"/>
        <v/>
      </c>
      <c r="R875" s="35" t="str">
        <f t="shared" si="8"/>
        <v/>
      </c>
      <c r="S875" s="35" t="str">
        <f t="shared" si="9"/>
        <v/>
      </c>
      <c r="T875" s="35" t="str">
        <f t="shared" si="10"/>
        <v/>
      </c>
      <c r="U875" s="35" t="str">
        <f t="shared" si="11"/>
        <v/>
      </c>
      <c r="V875" s="35" t="str">
        <f t="shared" si="12"/>
        <v/>
      </c>
      <c r="W875" s="77" t="str">
        <f t="shared" si="13"/>
        <v/>
      </c>
      <c r="X875" s="35" t="str">
        <f t="shared" si="14"/>
        <v/>
      </c>
      <c r="Y875" s="35" t="str">
        <f t="shared" si="15"/>
        <v/>
      </c>
      <c r="Z875" s="35" t="str">
        <f t="shared" si="16"/>
        <v/>
      </c>
      <c r="AA875" s="35" t="str">
        <f t="shared" si="17"/>
        <v/>
      </c>
      <c r="AB875" s="77">
        <f t="shared" si="29"/>
        <v>6336</v>
      </c>
      <c r="AC875" s="77">
        <f t="shared" si="30"/>
        <v>0</v>
      </c>
      <c r="AD875" s="77">
        <f t="shared" si="31"/>
        <v>0</v>
      </c>
      <c r="AE875" s="78" t="str">
        <f t="shared" si="18"/>
        <v/>
      </c>
      <c r="AF875" s="35" t="str">
        <f t="shared" si="19"/>
        <v/>
      </c>
      <c r="AG875" s="77" t="str">
        <f t="shared" si="20"/>
        <v/>
      </c>
      <c r="AH875" s="77" t="str">
        <f t="shared" si="21"/>
        <v/>
      </c>
      <c r="AI875" s="35">
        <f t="shared" si="22"/>
        <v>0</v>
      </c>
      <c r="AJ875" s="35">
        <f t="shared" si="23"/>
        <v>0</v>
      </c>
      <c r="AK875" s="35">
        <f t="shared" si="24"/>
        <v>0</v>
      </c>
      <c r="AL875" s="35">
        <f t="shared" si="25"/>
        <v>0</v>
      </c>
      <c r="AM875" s="35" t="n"/>
      <c r="AN875" s="44" t="str">
        <f t="shared" si="26"/>
        <v/>
      </c>
      <c r="AO875" s="44" t="str">
        <f t="shared" si="27"/>
        <v/>
      </c>
      <c r="AP875" s="35" t="str">
        <f>IF('DQE marché-cadre'!$D878="","",'DQE marché-cadre'!$D878)</f>
        <v/>
      </c>
      <c r="AQ875" s="35" t="str">
        <f>IF('DQE marché-cadre'!$E878="","",'DQE marché-cadre'!$E878)</f>
        <v/>
      </c>
      <c r="AR875" s="77" t="str">
        <f>DQE!$F878</f>
        <v/>
      </c>
      <c r="AS875" s="77" t="str">
        <f>BPDE!$G878</f>
        <v/>
      </c>
      <c r="AT875" s="35" t="str">
        <f t="shared" si="28"/>
        <v/>
      </c>
    </row>
    <row r="876">
      <c r="A876" s="35" t="str">
        <f>IF(BPU!$A879="","",BPU!$A879)</f>
        <v/>
      </c>
      <c r="B876" s="44" t="str">
        <f>IF(BPU!$B879="","",BPU!$B879)</f>
        <v/>
      </c>
      <c r="C876" s="35" t="str">
        <f>IF(BPU!$C879="","",BPU!$C879)</f>
        <v/>
      </c>
      <c r="D876" s="44" t="str">
        <f>IF(DQE!$D879="","",DQE!$D879)</f>
        <v/>
      </c>
      <c r="E876" s="37" t="str">
        <f>IF(BPU!$D879="","",BPU!$D879)</f>
        <v/>
      </c>
      <c r="F876" s="35" t="str">
        <f t="shared" si="0"/>
        <v/>
      </c>
      <c r="G876" s="44" t="str">
        <f t="shared" si="1"/>
        <v/>
      </c>
      <c r="H876" s="36" t="n"/>
      <c r="I876" s="23" t="n"/>
      <c r="J876" s="36" t="n"/>
      <c r="K876" s="36" t="n"/>
      <c r="L876" s="44" t="str">
        <f t="shared" si="2"/>
        <v/>
      </c>
      <c r="M876" s="35" t="str">
        <f t="shared" si="3"/>
        <v/>
      </c>
      <c r="N876" s="35" t="str">
        <f t="shared" si="4"/>
        <v/>
      </c>
      <c r="O876" s="35" t="str">
        <f t="shared" si="5"/>
        <v/>
      </c>
      <c r="P876" s="35" t="str">
        <f t="shared" si="6"/>
        <v/>
      </c>
      <c r="Q876" s="35" t="str">
        <f t="shared" si="7"/>
        <v/>
      </c>
      <c r="R876" s="35" t="str">
        <f t="shared" si="8"/>
        <v/>
      </c>
      <c r="S876" s="35" t="str">
        <f t="shared" si="9"/>
        <v/>
      </c>
      <c r="T876" s="35" t="str">
        <f t="shared" si="10"/>
        <v/>
      </c>
      <c r="U876" s="35" t="str">
        <f t="shared" si="11"/>
        <v/>
      </c>
      <c r="V876" s="35" t="str">
        <f t="shared" si="12"/>
        <v/>
      </c>
      <c r="W876" s="77" t="str">
        <f t="shared" si="13"/>
        <v/>
      </c>
      <c r="X876" s="35" t="str">
        <f t="shared" si="14"/>
        <v/>
      </c>
      <c r="Y876" s="35" t="str">
        <f t="shared" si="15"/>
        <v/>
      </c>
      <c r="Z876" s="35" t="str">
        <f t="shared" si="16"/>
        <v/>
      </c>
      <c r="AA876" s="35" t="str">
        <f t="shared" si="17"/>
        <v/>
      </c>
      <c r="AB876" s="77">
        <f t="shared" si="29"/>
        <v>6336</v>
      </c>
      <c r="AC876" s="77">
        <f t="shared" si="30"/>
        <v>0</v>
      </c>
      <c r="AD876" s="77">
        <f t="shared" si="31"/>
        <v>0</v>
      </c>
      <c r="AE876" s="78" t="str">
        <f t="shared" si="18"/>
        <v/>
      </c>
      <c r="AF876" s="35" t="str">
        <f t="shared" si="19"/>
        <v/>
      </c>
      <c r="AG876" s="77" t="str">
        <f t="shared" si="20"/>
        <v/>
      </c>
      <c r="AH876" s="77" t="str">
        <f t="shared" si="21"/>
        <v/>
      </c>
      <c r="AI876" s="35">
        <f t="shared" si="22"/>
        <v>0</v>
      </c>
      <c r="AJ876" s="35">
        <f t="shared" si="23"/>
        <v>0</v>
      </c>
      <c r="AK876" s="35">
        <f t="shared" si="24"/>
        <v>0</v>
      </c>
      <c r="AL876" s="35">
        <f t="shared" si="25"/>
        <v>0</v>
      </c>
      <c r="AM876" s="35" t="n"/>
      <c r="AN876" s="44" t="str">
        <f t="shared" si="26"/>
        <v/>
      </c>
      <c r="AO876" s="44" t="str">
        <f t="shared" si="27"/>
        <v/>
      </c>
      <c r="AP876" s="35" t="str">
        <f>IF('DQE marché-cadre'!$D879="","",'DQE marché-cadre'!$D879)</f>
        <v/>
      </c>
      <c r="AQ876" s="35" t="str">
        <f>IF('DQE marché-cadre'!$E879="","",'DQE marché-cadre'!$E879)</f>
        <v/>
      </c>
      <c r="AR876" s="77" t="str">
        <f>DQE!$F879</f>
        <v/>
      </c>
      <c r="AS876" s="77" t="str">
        <f>BPDE!$G879</f>
        <v/>
      </c>
      <c r="AT876" s="35" t="str">
        <f t="shared" si="28"/>
        <v/>
      </c>
    </row>
    <row r="877">
      <c r="A877" s="35" t="str">
        <f>IF(BPU!$A880="","",BPU!$A880)</f>
        <v/>
      </c>
      <c r="B877" s="44" t="str">
        <f>IF(BPU!$B880="","",BPU!$B880)</f>
        <v/>
      </c>
      <c r="C877" s="35" t="str">
        <f>IF(BPU!$C880="","",BPU!$C880)</f>
        <v/>
      </c>
      <c r="D877" s="44" t="str">
        <f>IF(DQE!$D880="","",DQE!$D880)</f>
        <v/>
      </c>
      <c r="E877" s="37" t="str">
        <f>IF(BPU!$D880="","",BPU!$D880)</f>
        <v/>
      </c>
      <c r="F877" s="35" t="str">
        <f t="shared" si="0"/>
        <v/>
      </c>
      <c r="G877" s="44" t="str">
        <f t="shared" si="1"/>
        <v/>
      </c>
      <c r="H877" s="36" t="n"/>
      <c r="I877" s="23" t="n"/>
      <c r="J877" s="36" t="n"/>
      <c r="K877" s="36" t="n"/>
      <c r="L877" s="44" t="str">
        <f t="shared" si="2"/>
        <v/>
      </c>
      <c r="M877" s="35" t="str">
        <f t="shared" si="3"/>
        <v/>
      </c>
      <c r="N877" s="35" t="str">
        <f t="shared" si="4"/>
        <v/>
      </c>
      <c r="O877" s="35" t="str">
        <f t="shared" si="5"/>
        <v/>
      </c>
      <c r="P877" s="35" t="str">
        <f t="shared" si="6"/>
        <v/>
      </c>
      <c r="Q877" s="35" t="str">
        <f t="shared" si="7"/>
        <v/>
      </c>
      <c r="R877" s="35" t="str">
        <f t="shared" si="8"/>
        <v/>
      </c>
      <c r="S877" s="35" t="str">
        <f t="shared" si="9"/>
        <v/>
      </c>
      <c r="T877" s="35" t="str">
        <f t="shared" si="10"/>
        <v/>
      </c>
      <c r="U877" s="35" t="str">
        <f t="shared" si="11"/>
        <v/>
      </c>
      <c r="V877" s="35" t="str">
        <f t="shared" si="12"/>
        <v/>
      </c>
      <c r="W877" s="77" t="str">
        <f t="shared" si="13"/>
        <v/>
      </c>
      <c r="X877" s="35" t="str">
        <f t="shared" si="14"/>
        <v/>
      </c>
      <c r="Y877" s="35" t="str">
        <f t="shared" si="15"/>
        <v/>
      </c>
      <c r="Z877" s="35" t="str">
        <f t="shared" si="16"/>
        <v/>
      </c>
      <c r="AA877" s="35" t="str">
        <f t="shared" si="17"/>
        <v/>
      </c>
      <c r="AB877" s="77">
        <f t="shared" si="29"/>
        <v>6336</v>
      </c>
      <c r="AC877" s="77">
        <f t="shared" si="30"/>
        <v>0</v>
      </c>
      <c r="AD877" s="77">
        <f t="shared" si="31"/>
        <v>0</v>
      </c>
      <c r="AE877" s="78" t="str">
        <f t="shared" si="18"/>
        <v/>
      </c>
      <c r="AF877" s="35" t="str">
        <f t="shared" si="19"/>
        <v/>
      </c>
      <c r="AG877" s="77" t="str">
        <f t="shared" si="20"/>
        <v/>
      </c>
      <c r="AH877" s="77" t="str">
        <f t="shared" si="21"/>
        <v/>
      </c>
      <c r="AI877" s="35">
        <f t="shared" si="22"/>
        <v>0</v>
      </c>
      <c r="AJ877" s="35">
        <f t="shared" si="23"/>
        <v>0</v>
      </c>
      <c r="AK877" s="35">
        <f t="shared" si="24"/>
        <v>0</v>
      </c>
      <c r="AL877" s="35">
        <f t="shared" si="25"/>
        <v>0</v>
      </c>
      <c r="AM877" s="35" t="n"/>
      <c r="AN877" s="44" t="str">
        <f t="shared" si="26"/>
        <v/>
      </c>
      <c r="AO877" s="44" t="str">
        <f t="shared" si="27"/>
        <v/>
      </c>
      <c r="AP877" s="35" t="str">
        <f>IF('DQE marché-cadre'!$D880="","",'DQE marché-cadre'!$D880)</f>
        <v/>
      </c>
      <c r="AQ877" s="35" t="str">
        <f>IF('DQE marché-cadre'!$E880="","",'DQE marché-cadre'!$E880)</f>
        <v/>
      </c>
      <c r="AR877" s="77" t="str">
        <f>DQE!$F880</f>
        <v/>
      </c>
      <c r="AS877" s="77" t="str">
        <f>BPDE!$G880</f>
        <v/>
      </c>
      <c r="AT877" s="35" t="str">
        <f t="shared" si="28"/>
        <v/>
      </c>
    </row>
    <row r="878">
      <c r="A878" s="35" t="str">
        <f>IF(BPU!$A881="","",BPU!$A881)</f>
        <v/>
      </c>
      <c r="B878" s="44" t="str">
        <f>IF(BPU!$B881="","",BPU!$B881)</f>
        <v/>
      </c>
      <c r="C878" s="35" t="str">
        <f>IF(BPU!$C881="","",BPU!$C881)</f>
        <v/>
      </c>
      <c r="D878" s="44" t="str">
        <f>IF(DQE!$D881="","",DQE!$D881)</f>
        <v/>
      </c>
      <c r="E878" s="37" t="str">
        <f>IF(BPU!$D881="","",BPU!$D881)</f>
        <v/>
      </c>
      <c r="F878" s="35" t="str">
        <f t="shared" si="0"/>
        <v/>
      </c>
      <c r="G878" s="44" t="str">
        <f t="shared" si="1"/>
        <v/>
      </c>
      <c r="H878" s="36" t="n"/>
      <c r="I878" s="23" t="n"/>
      <c r="J878" s="36" t="n"/>
      <c r="K878" s="36" t="n"/>
      <c r="L878" s="44" t="str">
        <f t="shared" si="2"/>
        <v/>
      </c>
      <c r="M878" s="35" t="str">
        <f t="shared" si="3"/>
        <v/>
      </c>
      <c r="N878" s="35" t="str">
        <f t="shared" si="4"/>
        <v/>
      </c>
      <c r="O878" s="35" t="str">
        <f t="shared" si="5"/>
        <v/>
      </c>
      <c r="P878" s="35" t="str">
        <f t="shared" si="6"/>
        <v/>
      </c>
      <c r="Q878" s="35" t="str">
        <f t="shared" si="7"/>
        <v/>
      </c>
      <c r="R878" s="35" t="str">
        <f t="shared" si="8"/>
        <v/>
      </c>
      <c r="S878" s="35" t="str">
        <f t="shared" si="9"/>
        <v/>
      </c>
      <c r="T878" s="35" t="str">
        <f t="shared" si="10"/>
        <v/>
      </c>
      <c r="U878" s="35" t="str">
        <f t="shared" si="11"/>
        <v/>
      </c>
      <c r="V878" s="35" t="str">
        <f t="shared" si="12"/>
        <v/>
      </c>
      <c r="W878" s="77" t="str">
        <f t="shared" si="13"/>
        <v/>
      </c>
      <c r="X878" s="35" t="str">
        <f t="shared" si="14"/>
        <v/>
      </c>
      <c r="Y878" s="35" t="str">
        <f t="shared" si="15"/>
        <v/>
      </c>
      <c r="Z878" s="35" t="str">
        <f t="shared" si="16"/>
        <v/>
      </c>
      <c r="AA878" s="35" t="str">
        <f t="shared" si="17"/>
        <v/>
      </c>
      <c r="AB878" s="77">
        <f t="shared" si="29"/>
        <v>6336</v>
      </c>
      <c r="AC878" s="77">
        <f t="shared" si="30"/>
        <v>0</v>
      </c>
      <c r="AD878" s="77">
        <f t="shared" si="31"/>
        <v>0</v>
      </c>
      <c r="AE878" s="78" t="str">
        <f t="shared" si="18"/>
        <v/>
      </c>
      <c r="AF878" s="35" t="str">
        <f t="shared" si="19"/>
        <v/>
      </c>
      <c r="AG878" s="77" t="str">
        <f t="shared" si="20"/>
        <v/>
      </c>
      <c r="AH878" s="77" t="str">
        <f t="shared" si="21"/>
        <v/>
      </c>
      <c r="AI878" s="35">
        <f t="shared" si="22"/>
        <v>0</v>
      </c>
      <c r="AJ878" s="35">
        <f t="shared" si="23"/>
        <v>0</v>
      </c>
      <c r="AK878" s="35">
        <f t="shared" si="24"/>
        <v>0</v>
      </c>
      <c r="AL878" s="35">
        <f t="shared" si="25"/>
        <v>0</v>
      </c>
      <c r="AM878" s="35" t="n"/>
      <c r="AN878" s="44" t="str">
        <f t="shared" si="26"/>
        <v/>
      </c>
      <c r="AO878" s="44" t="str">
        <f t="shared" si="27"/>
        <v/>
      </c>
      <c r="AP878" s="35" t="str">
        <f>IF('DQE marché-cadre'!$D881="","",'DQE marché-cadre'!$D881)</f>
        <v/>
      </c>
      <c r="AQ878" s="35" t="str">
        <f>IF('DQE marché-cadre'!$E881="","",'DQE marché-cadre'!$E881)</f>
        <v/>
      </c>
      <c r="AR878" s="77" t="str">
        <f>DQE!$F881</f>
        <v/>
      </c>
      <c r="AS878" s="77" t="str">
        <f>BPDE!$G881</f>
        <v/>
      </c>
      <c r="AT878" s="35" t="str">
        <f t="shared" si="28"/>
        <v/>
      </c>
    </row>
    <row r="879">
      <c r="A879" s="35" t="str">
        <f>IF(BPU!$A882="","",BPU!$A882)</f>
        <v/>
      </c>
      <c r="B879" s="44" t="str">
        <f>IF(BPU!$B882="","",BPU!$B882)</f>
        <v/>
      </c>
      <c r="C879" s="35" t="str">
        <f>IF(BPU!$C882="","",BPU!$C882)</f>
        <v/>
      </c>
      <c r="D879" s="44" t="str">
        <f>IF(DQE!$D882="","",DQE!$D882)</f>
        <v/>
      </c>
      <c r="E879" s="37" t="str">
        <f>IF(BPU!$D882="","",BPU!$D882)</f>
        <v/>
      </c>
      <c r="F879" s="35" t="str">
        <f t="shared" si="0"/>
        <v/>
      </c>
      <c r="G879" s="44" t="str">
        <f t="shared" si="1"/>
        <v/>
      </c>
      <c r="H879" s="36" t="n"/>
      <c r="I879" s="23" t="n"/>
      <c r="J879" s="36" t="n"/>
      <c r="K879" s="36" t="n"/>
      <c r="L879" s="44" t="str">
        <f t="shared" si="2"/>
        <v/>
      </c>
      <c r="M879" s="35" t="str">
        <f t="shared" si="3"/>
        <v/>
      </c>
      <c r="N879" s="35" t="str">
        <f t="shared" si="4"/>
        <v/>
      </c>
      <c r="O879" s="35" t="str">
        <f t="shared" si="5"/>
        <v/>
      </c>
      <c r="P879" s="35" t="str">
        <f t="shared" si="6"/>
        <v/>
      </c>
      <c r="Q879" s="35" t="str">
        <f t="shared" si="7"/>
        <v/>
      </c>
      <c r="R879" s="35" t="str">
        <f t="shared" si="8"/>
        <v/>
      </c>
      <c r="S879" s="35" t="str">
        <f t="shared" si="9"/>
        <v/>
      </c>
      <c r="T879" s="35" t="str">
        <f t="shared" si="10"/>
        <v/>
      </c>
      <c r="U879" s="35" t="str">
        <f t="shared" si="11"/>
        <v/>
      </c>
      <c r="V879" s="35" t="str">
        <f t="shared" si="12"/>
        <v/>
      </c>
      <c r="W879" s="77" t="str">
        <f t="shared" si="13"/>
        <v/>
      </c>
      <c r="X879" s="35" t="str">
        <f t="shared" si="14"/>
        <v/>
      </c>
      <c r="Y879" s="35" t="str">
        <f t="shared" si="15"/>
        <v/>
      </c>
      <c r="Z879" s="35" t="str">
        <f t="shared" si="16"/>
        <v/>
      </c>
      <c r="AA879" s="35" t="str">
        <f t="shared" si="17"/>
        <v/>
      </c>
      <c r="AB879" s="77">
        <f t="shared" si="29"/>
        <v>6336</v>
      </c>
      <c r="AC879" s="77">
        <f t="shared" si="30"/>
        <v>0</v>
      </c>
      <c r="AD879" s="77">
        <f t="shared" si="31"/>
        <v>0</v>
      </c>
      <c r="AE879" s="78" t="str">
        <f t="shared" si="18"/>
        <v/>
      </c>
      <c r="AF879" s="35" t="str">
        <f t="shared" si="19"/>
        <v/>
      </c>
      <c r="AG879" s="77" t="str">
        <f t="shared" si="20"/>
        <v/>
      </c>
      <c r="AH879" s="77" t="str">
        <f t="shared" si="21"/>
        <v/>
      </c>
      <c r="AI879" s="35">
        <f t="shared" si="22"/>
        <v>0</v>
      </c>
      <c r="AJ879" s="35">
        <f t="shared" si="23"/>
        <v>0</v>
      </c>
      <c r="AK879" s="35">
        <f t="shared" si="24"/>
        <v>0</v>
      </c>
      <c r="AL879" s="35">
        <f t="shared" si="25"/>
        <v>0</v>
      </c>
      <c r="AM879" s="35" t="n"/>
      <c r="AN879" s="44" t="str">
        <f t="shared" si="26"/>
        <v/>
      </c>
      <c r="AO879" s="44" t="str">
        <f t="shared" si="27"/>
        <v/>
      </c>
      <c r="AP879" s="35" t="str">
        <f>IF('DQE marché-cadre'!$D882="","",'DQE marché-cadre'!$D882)</f>
        <v/>
      </c>
      <c r="AQ879" s="35" t="str">
        <f>IF('DQE marché-cadre'!$E882="","",'DQE marché-cadre'!$E882)</f>
        <v/>
      </c>
      <c r="AR879" s="77" t="str">
        <f>DQE!$F882</f>
        <v/>
      </c>
      <c r="AS879" s="77" t="str">
        <f>BPDE!$G882</f>
        <v/>
      </c>
      <c r="AT879" s="35" t="str">
        <f t="shared" si="28"/>
        <v/>
      </c>
    </row>
    <row r="880">
      <c r="A880" s="35" t="str">
        <f>IF(BPU!$A883="","",BPU!$A883)</f>
        <v/>
      </c>
      <c r="B880" s="44" t="str">
        <f>IF(BPU!$B883="","",BPU!$B883)</f>
        <v/>
      </c>
      <c r="C880" s="35" t="str">
        <f>IF(BPU!$C883="","",BPU!$C883)</f>
        <v/>
      </c>
      <c r="D880" s="44" t="str">
        <f>IF(DQE!$D883="","",DQE!$D883)</f>
        <v/>
      </c>
      <c r="E880" s="37" t="str">
        <f>IF(BPU!$D883="","",BPU!$D883)</f>
        <v/>
      </c>
      <c r="F880" s="35" t="str">
        <f t="shared" si="0"/>
        <v/>
      </c>
      <c r="G880" s="44" t="str">
        <f t="shared" si="1"/>
        <v/>
      </c>
      <c r="H880" s="36" t="n"/>
      <c r="I880" s="23" t="n"/>
      <c r="J880" s="36" t="n"/>
      <c r="K880" s="36" t="n"/>
      <c r="L880" s="44" t="str">
        <f t="shared" si="2"/>
        <v/>
      </c>
      <c r="M880" s="35" t="str">
        <f t="shared" si="3"/>
        <v/>
      </c>
      <c r="N880" s="35" t="str">
        <f t="shared" si="4"/>
        <v/>
      </c>
      <c r="O880" s="35" t="str">
        <f t="shared" si="5"/>
        <v/>
      </c>
      <c r="P880" s="35" t="str">
        <f t="shared" si="6"/>
        <v/>
      </c>
      <c r="Q880" s="35" t="str">
        <f t="shared" si="7"/>
        <v/>
      </c>
      <c r="R880" s="35" t="str">
        <f t="shared" si="8"/>
        <v/>
      </c>
      <c r="S880" s="35" t="str">
        <f t="shared" si="9"/>
        <v/>
      </c>
      <c r="T880" s="35" t="str">
        <f t="shared" si="10"/>
        <v/>
      </c>
      <c r="U880" s="35" t="str">
        <f t="shared" si="11"/>
        <v/>
      </c>
      <c r="V880" s="35" t="str">
        <f t="shared" si="12"/>
        <v/>
      </c>
      <c r="W880" s="77" t="str">
        <f t="shared" si="13"/>
        <v/>
      </c>
      <c r="X880" s="35" t="str">
        <f t="shared" si="14"/>
        <v/>
      </c>
      <c r="Y880" s="35" t="str">
        <f t="shared" si="15"/>
        <v/>
      </c>
      <c r="Z880" s="35" t="str">
        <f t="shared" si="16"/>
        <v/>
      </c>
      <c r="AA880" s="35" t="str">
        <f t="shared" si="17"/>
        <v/>
      </c>
      <c r="AB880" s="77">
        <f t="shared" si="29"/>
        <v>6336</v>
      </c>
      <c r="AC880" s="77">
        <f t="shared" si="30"/>
        <v>0</v>
      </c>
      <c r="AD880" s="77">
        <f t="shared" si="31"/>
        <v>0</v>
      </c>
      <c r="AE880" s="78" t="str">
        <f t="shared" si="18"/>
        <v/>
      </c>
      <c r="AF880" s="35" t="str">
        <f t="shared" si="19"/>
        <v/>
      </c>
      <c r="AG880" s="77" t="str">
        <f t="shared" si="20"/>
        <v/>
      </c>
      <c r="AH880" s="77" t="str">
        <f t="shared" si="21"/>
        <v/>
      </c>
      <c r="AI880" s="35">
        <f t="shared" si="22"/>
        <v>0</v>
      </c>
      <c r="AJ880" s="35">
        <f t="shared" si="23"/>
        <v>0</v>
      </c>
      <c r="AK880" s="35">
        <f t="shared" si="24"/>
        <v>0</v>
      </c>
      <c r="AL880" s="35">
        <f t="shared" si="25"/>
        <v>0</v>
      </c>
      <c r="AM880" s="35" t="n"/>
      <c r="AN880" s="44" t="str">
        <f t="shared" si="26"/>
        <v/>
      </c>
      <c r="AO880" s="44" t="str">
        <f t="shared" si="27"/>
        <v/>
      </c>
      <c r="AP880" s="35" t="str">
        <f>IF('DQE marché-cadre'!$D883="","",'DQE marché-cadre'!$D883)</f>
        <v/>
      </c>
      <c r="AQ880" s="35" t="str">
        <f>IF('DQE marché-cadre'!$E883="","",'DQE marché-cadre'!$E883)</f>
        <v/>
      </c>
      <c r="AR880" s="77" t="str">
        <f>DQE!$F883</f>
        <v/>
      </c>
      <c r="AS880" s="77" t="str">
        <f>BPDE!$G883</f>
        <v/>
      </c>
      <c r="AT880" s="35" t="str">
        <f t="shared" si="28"/>
        <v/>
      </c>
    </row>
    <row r="881">
      <c r="A881" s="35" t="str">
        <f>IF(BPU!$A884="","",BPU!$A884)</f>
        <v/>
      </c>
      <c r="B881" s="44" t="str">
        <f>IF(BPU!$B884="","",BPU!$B884)</f>
        <v/>
      </c>
      <c r="C881" s="35" t="str">
        <f>IF(BPU!$C884="","",BPU!$C884)</f>
        <v/>
      </c>
      <c r="D881" s="44" t="str">
        <f>IF(DQE!$D884="","",DQE!$D884)</f>
        <v/>
      </c>
      <c r="E881" s="37" t="str">
        <f>IF(BPU!$D884="","",BPU!$D884)</f>
        <v/>
      </c>
      <c r="F881" s="35" t="str">
        <f t="shared" si="0"/>
        <v/>
      </c>
      <c r="G881" s="44" t="str">
        <f t="shared" si="1"/>
        <v/>
      </c>
      <c r="H881" s="36" t="n"/>
      <c r="I881" s="23" t="n"/>
      <c r="J881" s="36" t="n"/>
      <c r="K881" s="36" t="n"/>
      <c r="L881" s="44" t="str">
        <f t="shared" si="2"/>
        <v/>
      </c>
      <c r="M881" s="35" t="str">
        <f t="shared" si="3"/>
        <v/>
      </c>
      <c r="N881" s="35" t="str">
        <f t="shared" si="4"/>
        <v/>
      </c>
      <c r="O881" s="35" t="str">
        <f t="shared" si="5"/>
        <v/>
      </c>
      <c r="P881" s="35" t="str">
        <f t="shared" si="6"/>
        <v/>
      </c>
      <c r="Q881" s="35" t="str">
        <f t="shared" si="7"/>
        <v/>
      </c>
      <c r="R881" s="35" t="str">
        <f t="shared" si="8"/>
        <v/>
      </c>
      <c r="S881" s="35" t="str">
        <f t="shared" si="9"/>
        <v/>
      </c>
      <c r="T881" s="35" t="str">
        <f t="shared" si="10"/>
        <v/>
      </c>
      <c r="U881" s="35" t="str">
        <f t="shared" si="11"/>
        <v/>
      </c>
      <c r="V881" s="35" t="str">
        <f t="shared" si="12"/>
        <v/>
      </c>
      <c r="W881" s="77" t="str">
        <f t="shared" si="13"/>
        <v/>
      </c>
      <c r="X881" s="35" t="str">
        <f t="shared" si="14"/>
        <v/>
      </c>
      <c r="Y881" s="35" t="str">
        <f t="shared" si="15"/>
        <v/>
      </c>
      <c r="Z881" s="35" t="str">
        <f t="shared" si="16"/>
        <v/>
      </c>
      <c r="AA881" s="35" t="str">
        <f t="shared" si="17"/>
        <v/>
      </c>
      <c r="AB881" s="77">
        <f t="shared" si="29"/>
        <v>6336</v>
      </c>
      <c r="AC881" s="77">
        <f t="shared" si="30"/>
        <v>0</v>
      </c>
      <c r="AD881" s="77">
        <f t="shared" si="31"/>
        <v>0</v>
      </c>
      <c r="AE881" s="78" t="str">
        <f t="shared" si="18"/>
        <v/>
      </c>
      <c r="AF881" s="35" t="str">
        <f t="shared" si="19"/>
        <v/>
      </c>
      <c r="AG881" s="77" t="str">
        <f t="shared" si="20"/>
        <v/>
      </c>
      <c r="AH881" s="77" t="str">
        <f t="shared" si="21"/>
        <v/>
      </c>
      <c r="AI881" s="35">
        <f t="shared" si="22"/>
        <v>0</v>
      </c>
      <c r="AJ881" s="35">
        <f t="shared" si="23"/>
        <v>0</v>
      </c>
      <c r="AK881" s="35">
        <f t="shared" si="24"/>
        <v>0</v>
      </c>
      <c r="AL881" s="35">
        <f t="shared" si="25"/>
        <v>0</v>
      </c>
      <c r="AM881" s="35" t="n"/>
      <c r="AN881" s="44" t="str">
        <f t="shared" si="26"/>
        <v/>
      </c>
      <c r="AO881" s="44" t="str">
        <f t="shared" si="27"/>
        <v/>
      </c>
      <c r="AP881" s="35" t="str">
        <f>IF('DQE marché-cadre'!$D884="","",'DQE marché-cadre'!$D884)</f>
        <v/>
      </c>
      <c r="AQ881" s="35" t="str">
        <f>IF('DQE marché-cadre'!$E884="","",'DQE marché-cadre'!$E884)</f>
        <v/>
      </c>
      <c r="AR881" s="77" t="str">
        <f>DQE!$F884</f>
        <v/>
      </c>
      <c r="AS881" s="77" t="str">
        <f>BPDE!$G884</f>
        <v/>
      </c>
      <c r="AT881" s="35" t="str">
        <f t="shared" si="28"/>
        <v/>
      </c>
    </row>
    <row r="882">
      <c r="A882" s="35" t="str">
        <f>IF(BPU!$A885="","",BPU!$A885)</f>
        <v/>
      </c>
      <c r="B882" s="44" t="str">
        <f>IF(BPU!$B885="","",BPU!$B885)</f>
        <v/>
      </c>
      <c r="C882" s="35" t="str">
        <f>IF(BPU!$C885="","",BPU!$C885)</f>
        <v/>
      </c>
      <c r="D882" s="44" t="str">
        <f>IF(DQE!$D885="","",DQE!$D885)</f>
        <v/>
      </c>
      <c r="E882" s="37" t="str">
        <f>IF(BPU!$D885="","",BPU!$D885)</f>
        <v/>
      </c>
      <c r="F882" s="35" t="str">
        <f t="shared" si="0"/>
        <v/>
      </c>
      <c r="G882" s="44" t="str">
        <f t="shared" si="1"/>
        <v/>
      </c>
      <c r="H882" s="36" t="n"/>
      <c r="I882" s="23" t="n"/>
      <c r="J882" s="36" t="n"/>
      <c r="K882" s="36" t="n"/>
      <c r="L882" s="44" t="str">
        <f t="shared" si="2"/>
        <v/>
      </c>
      <c r="M882" s="35" t="str">
        <f t="shared" si="3"/>
        <v/>
      </c>
      <c r="N882" s="35" t="str">
        <f t="shared" si="4"/>
        <v/>
      </c>
      <c r="O882" s="35" t="str">
        <f t="shared" si="5"/>
        <v/>
      </c>
      <c r="P882" s="35" t="str">
        <f t="shared" si="6"/>
        <v/>
      </c>
      <c r="Q882" s="35" t="str">
        <f t="shared" si="7"/>
        <v/>
      </c>
      <c r="R882" s="35" t="str">
        <f t="shared" si="8"/>
        <v/>
      </c>
      <c r="S882" s="35" t="str">
        <f t="shared" si="9"/>
        <v/>
      </c>
      <c r="T882" s="35" t="str">
        <f t="shared" si="10"/>
        <v/>
      </c>
      <c r="U882" s="35" t="str">
        <f t="shared" si="11"/>
        <v/>
      </c>
      <c r="V882" s="35" t="str">
        <f t="shared" si="12"/>
        <v/>
      </c>
      <c r="W882" s="77" t="str">
        <f t="shared" si="13"/>
        <v/>
      </c>
      <c r="X882" s="35" t="str">
        <f t="shared" si="14"/>
        <v/>
      </c>
      <c r="Y882" s="35" t="str">
        <f t="shared" si="15"/>
        <v/>
      </c>
      <c r="Z882" s="35" t="str">
        <f t="shared" si="16"/>
        <v/>
      </c>
      <c r="AA882" s="35" t="str">
        <f t="shared" si="17"/>
        <v/>
      </c>
      <c r="AB882" s="77">
        <f t="shared" si="29"/>
        <v>6336</v>
      </c>
      <c r="AC882" s="77">
        <f t="shared" si="30"/>
        <v>0</v>
      </c>
      <c r="AD882" s="77">
        <f t="shared" si="31"/>
        <v>0</v>
      </c>
      <c r="AE882" s="78" t="str">
        <f t="shared" si="18"/>
        <v/>
      </c>
      <c r="AF882" s="35" t="str">
        <f t="shared" si="19"/>
        <v/>
      </c>
      <c r="AG882" s="77" t="str">
        <f t="shared" si="20"/>
        <v/>
      </c>
      <c r="AH882" s="77" t="str">
        <f t="shared" si="21"/>
        <v/>
      </c>
      <c r="AI882" s="35">
        <f t="shared" si="22"/>
        <v>0</v>
      </c>
      <c r="AJ882" s="35">
        <f t="shared" si="23"/>
        <v>0</v>
      </c>
      <c r="AK882" s="35">
        <f t="shared" si="24"/>
        <v>0</v>
      </c>
      <c r="AL882" s="35">
        <f t="shared" si="25"/>
        <v>0</v>
      </c>
      <c r="AM882" s="35" t="n"/>
      <c r="AN882" s="44" t="str">
        <f t="shared" si="26"/>
        <v/>
      </c>
      <c r="AO882" s="44" t="str">
        <f t="shared" si="27"/>
        <v/>
      </c>
      <c r="AP882" s="35" t="str">
        <f>IF('DQE marché-cadre'!$D885="","",'DQE marché-cadre'!$D885)</f>
        <v/>
      </c>
      <c r="AQ882" s="35" t="str">
        <f>IF('DQE marché-cadre'!$E885="","",'DQE marché-cadre'!$E885)</f>
        <v/>
      </c>
      <c r="AR882" s="77" t="str">
        <f>DQE!$F885</f>
        <v/>
      </c>
      <c r="AS882" s="77" t="str">
        <f>BPDE!$G885</f>
        <v/>
      </c>
      <c r="AT882" s="35" t="str">
        <f t="shared" si="28"/>
        <v/>
      </c>
    </row>
    <row r="883">
      <c r="A883" s="35" t="str">
        <f>IF(BPU!$A886="","",BPU!$A886)</f>
        <v/>
      </c>
      <c r="B883" s="44" t="str">
        <f>IF(BPU!$B886="","",BPU!$B886)</f>
        <v/>
      </c>
      <c r="C883" s="35" t="str">
        <f>IF(BPU!$C886="","",BPU!$C886)</f>
        <v/>
      </c>
      <c r="D883" s="44" t="str">
        <f>IF(DQE!$D886="","",DQE!$D886)</f>
        <v/>
      </c>
      <c r="E883" s="37" t="str">
        <f>IF(BPU!$D886="","",BPU!$D886)</f>
        <v/>
      </c>
      <c r="F883" s="35" t="str">
        <f t="shared" si="0"/>
        <v/>
      </c>
      <c r="G883" s="44" t="str">
        <f t="shared" si="1"/>
        <v/>
      </c>
      <c r="H883" s="36" t="n"/>
      <c r="I883" s="23" t="n"/>
      <c r="J883" s="36" t="n"/>
      <c r="K883" s="36" t="n"/>
      <c r="L883" s="44" t="str">
        <f t="shared" si="2"/>
        <v/>
      </c>
      <c r="M883" s="35" t="str">
        <f t="shared" si="3"/>
        <v/>
      </c>
      <c r="N883" s="35" t="str">
        <f t="shared" si="4"/>
        <v/>
      </c>
      <c r="O883" s="35" t="str">
        <f t="shared" si="5"/>
        <v/>
      </c>
      <c r="P883" s="35" t="str">
        <f t="shared" si="6"/>
        <v/>
      </c>
      <c r="Q883" s="35" t="str">
        <f t="shared" si="7"/>
        <v/>
      </c>
      <c r="R883" s="35" t="str">
        <f t="shared" si="8"/>
        <v/>
      </c>
      <c r="S883" s="35" t="str">
        <f t="shared" si="9"/>
        <v/>
      </c>
      <c r="T883" s="35" t="str">
        <f t="shared" si="10"/>
        <v/>
      </c>
      <c r="U883" s="35" t="str">
        <f t="shared" si="11"/>
        <v/>
      </c>
      <c r="V883" s="35" t="str">
        <f t="shared" si="12"/>
        <v/>
      </c>
      <c r="W883" s="77" t="str">
        <f t="shared" si="13"/>
        <v/>
      </c>
      <c r="X883" s="35" t="str">
        <f t="shared" si="14"/>
        <v/>
      </c>
      <c r="Y883" s="35" t="str">
        <f t="shared" si="15"/>
        <v/>
      </c>
      <c r="Z883" s="35" t="str">
        <f t="shared" si="16"/>
        <v/>
      </c>
      <c r="AA883" s="35" t="str">
        <f t="shared" si="17"/>
        <v/>
      </c>
      <c r="AB883" s="77">
        <f t="shared" si="29"/>
        <v>6336</v>
      </c>
      <c r="AC883" s="77">
        <f t="shared" si="30"/>
        <v>0</v>
      </c>
      <c r="AD883" s="77">
        <f t="shared" si="31"/>
        <v>0</v>
      </c>
      <c r="AE883" s="78" t="str">
        <f t="shared" si="18"/>
        <v/>
      </c>
      <c r="AF883" s="35" t="str">
        <f t="shared" si="19"/>
        <v/>
      </c>
      <c r="AG883" s="77" t="str">
        <f t="shared" si="20"/>
        <v/>
      </c>
      <c r="AH883" s="77" t="str">
        <f t="shared" si="21"/>
        <v/>
      </c>
      <c r="AI883" s="35">
        <f t="shared" si="22"/>
        <v>0</v>
      </c>
      <c r="AJ883" s="35">
        <f t="shared" si="23"/>
        <v>0</v>
      </c>
      <c r="AK883" s="35">
        <f t="shared" si="24"/>
        <v>0</v>
      </c>
      <c r="AL883" s="35">
        <f t="shared" si="25"/>
        <v>0</v>
      </c>
      <c r="AM883" s="35" t="n"/>
      <c r="AN883" s="44" t="str">
        <f t="shared" si="26"/>
        <v/>
      </c>
      <c r="AO883" s="44" t="str">
        <f t="shared" si="27"/>
        <v/>
      </c>
      <c r="AP883" s="35" t="str">
        <f>IF('DQE marché-cadre'!$D886="","",'DQE marché-cadre'!$D886)</f>
        <v/>
      </c>
      <c r="AQ883" s="35" t="str">
        <f>IF('DQE marché-cadre'!$E886="","",'DQE marché-cadre'!$E886)</f>
        <v/>
      </c>
      <c r="AR883" s="77" t="str">
        <f>DQE!$F886</f>
        <v/>
      </c>
      <c r="AS883" s="77" t="str">
        <f>BPDE!$G886</f>
        <v/>
      </c>
      <c r="AT883" s="35" t="str">
        <f t="shared" si="28"/>
        <v/>
      </c>
    </row>
    <row r="884">
      <c r="A884" s="35" t="str">
        <f>IF(BPU!$A887="","",BPU!$A887)</f>
        <v/>
      </c>
      <c r="B884" s="44" t="str">
        <f>IF(BPU!$B887="","",BPU!$B887)</f>
        <v/>
      </c>
      <c r="C884" s="35" t="str">
        <f>IF(BPU!$C887="","",BPU!$C887)</f>
        <v/>
      </c>
      <c r="D884" s="44" t="str">
        <f>IF(DQE!$D887="","",DQE!$D887)</f>
        <v/>
      </c>
      <c r="E884" s="37" t="str">
        <f>IF(BPU!$D887="","",BPU!$D887)</f>
        <v/>
      </c>
      <c r="F884" s="35" t="str">
        <f t="shared" si="0"/>
        <v/>
      </c>
      <c r="G884" s="44" t="str">
        <f t="shared" si="1"/>
        <v/>
      </c>
      <c r="H884" s="36" t="n"/>
      <c r="I884" s="23" t="n"/>
      <c r="J884" s="36" t="n"/>
      <c r="K884" s="36" t="n"/>
      <c r="L884" s="44" t="str">
        <f t="shared" si="2"/>
        <v/>
      </c>
      <c r="M884" s="35" t="str">
        <f t="shared" si="3"/>
        <v/>
      </c>
      <c r="N884" s="35" t="str">
        <f t="shared" si="4"/>
        <v/>
      </c>
      <c r="O884" s="35" t="str">
        <f t="shared" si="5"/>
        <v/>
      </c>
      <c r="P884" s="35" t="str">
        <f t="shared" si="6"/>
        <v/>
      </c>
      <c r="Q884" s="35" t="str">
        <f t="shared" si="7"/>
        <v/>
      </c>
      <c r="R884" s="35" t="str">
        <f t="shared" si="8"/>
        <v/>
      </c>
      <c r="S884" s="35" t="str">
        <f t="shared" si="9"/>
        <v/>
      </c>
      <c r="T884" s="35" t="str">
        <f t="shared" si="10"/>
        <v/>
      </c>
      <c r="U884" s="35" t="str">
        <f t="shared" si="11"/>
        <v/>
      </c>
      <c r="V884" s="35" t="str">
        <f t="shared" si="12"/>
        <v/>
      </c>
      <c r="W884" s="77" t="str">
        <f t="shared" si="13"/>
        <v/>
      </c>
      <c r="X884" s="35" t="str">
        <f t="shared" si="14"/>
        <v/>
      </c>
      <c r="Y884" s="35" t="str">
        <f t="shared" si="15"/>
        <v/>
      </c>
      <c r="Z884" s="35" t="str">
        <f t="shared" si="16"/>
        <v/>
      </c>
      <c r="AA884" s="35" t="str">
        <f t="shared" si="17"/>
        <v/>
      </c>
      <c r="AB884" s="77">
        <f t="shared" si="29"/>
        <v>6336</v>
      </c>
      <c r="AC884" s="77">
        <f t="shared" si="30"/>
        <v>0</v>
      </c>
      <c r="AD884" s="77">
        <f t="shared" si="31"/>
        <v>0</v>
      </c>
      <c r="AE884" s="78" t="str">
        <f t="shared" si="18"/>
        <v/>
      </c>
      <c r="AF884" s="35" t="str">
        <f t="shared" si="19"/>
        <v/>
      </c>
      <c r="AG884" s="77" t="str">
        <f t="shared" si="20"/>
        <v/>
      </c>
      <c r="AH884" s="77" t="str">
        <f t="shared" si="21"/>
        <v/>
      </c>
      <c r="AI884" s="35">
        <f t="shared" si="22"/>
        <v>0</v>
      </c>
      <c r="AJ884" s="35">
        <f t="shared" si="23"/>
        <v>0</v>
      </c>
      <c r="AK884" s="35">
        <f t="shared" si="24"/>
        <v>0</v>
      </c>
      <c r="AL884" s="35">
        <f t="shared" si="25"/>
        <v>0</v>
      </c>
      <c r="AM884" s="35" t="n"/>
      <c r="AN884" s="44" t="str">
        <f t="shared" si="26"/>
        <v/>
      </c>
      <c r="AO884" s="44" t="str">
        <f t="shared" si="27"/>
        <v/>
      </c>
      <c r="AP884" s="35" t="str">
        <f>IF('DQE marché-cadre'!$D887="","",'DQE marché-cadre'!$D887)</f>
        <v/>
      </c>
      <c r="AQ884" s="35" t="str">
        <f>IF('DQE marché-cadre'!$E887="","",'DQE marché-cadre'!$E887)</f>
        <v/>
      </c>
      <c r="AR884" s="77" t="str">
        <f>DQE!$F887</f>
        <v/>
      </c>
      <c r="AS884" s="77" t="str">
        <f>BPDE!$G887</f>
        <v/>
      </c>
      <c r="AT884" s="35" t="str">
        <f t="shared" si="28"/>
        <v/>
      </c>
    </row>
    <row r="885">
      <c r="A885" s="35" t="str">
        <f>IF(BPU!$A888="","",BPU!$A888)</f>
        <v/>
      </c>
      <c r="B885" s="44" t="str">
        <f>IF(BPU!$B888="","",BPU!$B888)</f>
        <v/>
      </c>
      <c r="C885" s="35" t="str">
        <f>IF(BPU!$C888="","",BPU!$C888)</f>
        <v/>
      </c>
      <c r="D885" s="44" t="str">
        <f>IF(DQE!$D888="","",DQE!$D888)</f>
        <v/>
      </c>
      <c r="E885" s="37" t="str">
        <f>IF(BPU!$D888="","",BPU!$D888)</f>
        <v/>
      </c>
      <c r="F885" s="35" t="str">
        <f t="shared" si="0"/>
        <v/>
      </c>
      <c r="G885" s="44" t="str">
        <f t="shared" si="1"/>
        <v/>
      </c>
      <c r="H885" s="36" t="n"/>
      <c r="I885" s="23" t="n"/>
      <c r="J885" s="36" t="n"/>
      <c r="K885" s="36" t="n"/>
      <c r="L885" s="44" t="str">
        <f t="shared" si="2"/>
        <v/>
      </c>
      <c r="M885" s="35" t="str">
        <f t="shared" si="3"/>
        <v/>
      </c>
      <c r="N885" s="35" t="str">
        <f t="shared" si="4"/>
        <v/>
      </c>
      <c r="O885" s="35" t="str">
        <f t="shared" si="5"/>
        <v/>
      </c>
      <c r="P885" s="35" t="str">
        <f t="shared" si="6"/>
        <v/>
      </c>
      <c r="Q885" s="35" t="str">
        <f t="shared" si="7"/>
        <v/>
      </c>
      <c r="R885" s="35" t="str">
        <f t="shared" si="8"/>
        <v/>
      </c>
      <c r="S885" s="35" t="str">
        <f t="shared" si="9"/>
        <v/>
      </c>
      <c r="T885" s="35" t="str">
        <f t="shared" si="10"/>
        <v/>
      </c>
      <c r="U885" s="35" t="str">
        <f t="shared" si="11"/>
        <v/>
      </c>
      <c r="V885" s="35" t="str">
        <f t="shared" si="12"/>
        <v/>
      </c>
      <c r="W885" s="77" t="str">
        <f t="shared" si="13"/>
        <v/>
      </c>
      <c r="X885" s="35" t="str">
        <f t="shared" si="14"/>
        <v/>
      </c>
      <c r="Y885" s="35" t="str">
        <f t="shared" si="15"/>
        <v/>
      </c>
      <c r="Z885" s="35" t="str">
        <f t="shared" si="16"/>
        <v/>
      </c>
      <c r="AA885" s="35" t="str">
        <f t="shared" si="17"/>
        <v/>
      </c>
      <c r="AB885" s="77">
        <f t="shared" si="29"/>
        <v>6336</v>
      </c>
      <c r="AC885" s="77">
        <f t="shared" si="30"/>
        <v>0</v>
      </c>
      <c r="AD885" s="77">
        <f t="shared" si="31"/>
        <v>0</v>
      </c>
      <c r="AE885" s="78" t="str">
        <f t="shared" si="18"/>
        <v/>
      </c>
      <c r="AF885" s="35" t="str">
        <f t="shared" si="19"/>
        <v/>
      </c>
      <c r="AG885" s="77" t="str">
        <f t="shared" si="20"/>
        <v/>
      </c>
      <c r="AH885" s="77" t="str">
        <f t="shared" si="21"/>
        <v/>
      </c>
      <c r="AI885" s="35">
        <f t="shared" si="22"/>
        <v>0</v>
      </c>
      <c r="AJ885" s="35">
        <f t="shared" si="23"/>
        <v>0</v>
      </c>
      <c r="AK885" s="35">
        <f t="shared" si="24"/>
        <v>0</v>
      </c>
      <c r="AL885" s="35">
        <f t="shared" si="25"/>
        <v>0</v>
      </c>
      <c r="AM885" s="35" t="n"/>
      <c r="AN885" s="44" t="str">
        <f t="shared" si="26"/>
        <v/>
      </c>
      <c r="AO885" s="44" t="str">
        <f t="shared" si="27"/>
        <v/>
      </c>
      <c r="AP885" s="35" t="str">
        <f>IF('DQE marché-cadre'!$D888="","",'DQE marché-cadre'!$D888)</f>
        <v/>
      </c>
      <c r="AQ885" s="35" t="str">
        <f>IF('DQE marché-cadre'!$E888="","",'DQE marché-cadre'!$E888)</f>
        <v/>
      </c>
      <c r="AR885" s="77" t="str">
        <f>DQE!$F888</f>
        <v/>
      </c>
      <c r="AS885" s="77" t="str">
        <f>BPDE!$G888</f>
        <v/>
      </c>
      <c r="AT885" s="35" t="str">
        <f t="shared" si="28"/>
        <v/>
      </c>
    </row>
    <row r="886">
      <c r="A886" s="35" t="str">
        <f>IF(BPU!$A889="","",BPU!$A889)</f>
        <v/>
      </c>
      <c r="B886" s="44" t="str">
        <f>IF(BPU!$B889="","",BPU!$B889)</f>
        <v/>
      </c>
      <c r="C886" s="35" t="str">
        <f>IF(BPU!$C889="","",BPU!$C889)</f>
        <v/>
      </c>
      <c r="D886" s="44" t="str">
        <f>IF(DQE!$D889="","",DQE!$D889)</f>
        <v/>
      </c>
      <c r="E886" s="37" t="str">
        <f>IF(BPU!$D889="","",BPU!$D889)</f>
        <v/>
      </c>
      <c r="F886" s="35" t="str">
        <f t="shared" si="0"/>
        <v/>
      </c>
      <c r="G886" s="44" t="str">
        <f t="shared" si="1"/>
        <v/>
      </c>
      <c r="H886" s="36" t="n"/>
      <c r="I886" s="23" t="n"/>
      <c r="J886" s="36" t="n"/>
      <c r="K886" s="36" t="n"/>
      <c r="L886" s="44" t="str">
        <f t="shared" si="2"/>
        <v/>
      </c>
      <c r="M886" s="35" t="str">
        <f t="shared" si="3"/>
        <v/>
      </c>
      <c r="N886" s="35" t="str">
        <f t="shared" si="4"/>
        <v/>
      </c>
      <c r="O886" s="35" t="str">
        <f t="shared" si="5"/>
        <v/>
      </c>
      <c r="P886" s="35" t="str">
        <f t="shared" si="6"/>
        <v/>
      </c>
      <c r="Q886" s="35" t="str">
        <f t="shared" si="7"/>
        <v/>
      </c>
      <c r="R886" s="35" t="str">
        <f t="shared" si="8"/>
        <v/>
      </c>
      <c r="S886" s="35" t="str">
        <f t="shared" si="9"/>
        <v/>
      </c>
      <c r="T886" s="35" t="str">
        <f t="shared" si="10"/>
        <v/>
      </c>
      <c r="U886" s="35" t="str">
        <f t="shared" si="11"/>
        <v/>
      </c>
      <c r="V886" s="35" t="str">
        <f t="shared" si="12"/>
        <v/>
      </c>
      <c r="W886" s="77" t="str">
        <f t="shared" si="13"/>
        <v/>
      </c>
      <c r="X886" s="35" t="str">
        <f t="shared" si="14"/>
        <v/>
      </c>
      <c r="Y886" s="35" t="str">
        <f t="shared" si="15"/>
        <v/>
      </c>
      <c r="Z886" s="35" t="str">
        <f t="shared" si="16"/>
        <v/>
      </c>
      <c r="AA886" s="35" t="str">
        <f t="shared" si="17"/>
        <v/>
      </c>
      <c r="AB886" s="77">
        <f t="shared" si="29"/>
        <v>6336</v>
      </c>
      <c r="AC886" s="77">
        <f t="shared" si="30"/>
        <v>0</v>
      </c>
      <c r="AD886" s="77">
        <f t="shared" si="31"/>
        <v>0</v>
      </c>
      <c r="AE886" s="78" t="str">
        <f t="shared" si="18"/>
        <v/>
      </c>
      <c r="AF886" s="35" t="str">
        <f t="shared" si="19"/>
        <v/>
      </c>
      <c r="AG886" s="77" t="str">
        <f t="shared" si="20"/>
        <v/>
      </c>
      <c r="AH886" s="77" t="str">
        <f t="shared" si="21"/>
        <v/>
      </c>
      <c r="AI886" s="35">
        <f t="shared" si="22"/>
        <v>0</v>
      </c>
      <c r="AJ886" s="35">
        <f t="shared" si="23"/>
        <v>0</v>
      </c>
      <c r="AK886" s="35">
        <f t="shared" si="24"/>
        <v>0</v>
      </c>
      <c r="AL886" s="35">
        <f t="shared" si="25"/>
        <v>0</v>
      </c>
      <c r="AM886" s="35" t="n"/>
      <c r="AN886" s="44" t="str">
        <f t="shared" si="26"/>
        <v/>
      </c>
      <c r="AO886" s="44" t="str">
        <f t="shared" si="27"/>
        <v/>
      </c>
      <c r="AP886" s="35" t="str">
        <f>IF('DQE marché-cadre'!$D889="","",'DQE marché-cadre'!$D889)</f>
        <v/>
      </c>
      <c r="AQ886" s="35" t="str">
        <f>IF('DQE marché-cadre'!$E889="","",'DQE marché-cadre'!$E889)</f>
        <v/>
      </c>
      <c r="AR886" s="77" t="str">
        <f>DQE!$F889</f>
        <v/>
      </c>
      <c r="AS886" s="77" t="str">
        <f>BPDE!$G889</f>
        <v/>
      </c>
      <c r="AT886" s="35" t="str">
        <f t="shared" si="28"/>
        <v/>
      </c>
    </row>
    <row r="887">
      <c r="A887" s="35" t="str">
        <f>IF(BPU!$A890="","",BPU!$A890)</f>
        <v/>
      </c>
      <c r="B887" s="44" t="str">
        <f>IF(BPU!$B890="","",BPU!$B890)</f>
        <v/>
      </c>
      <c r="C887" s="35" t="str">
        <f>IF(BPU!$C890="","",BPU!$C890)</f>
        <v/>
      </c>
      <c r="D887" s="44" t="str">
        <f>IF(DQE!$D890="","",DQE!$D890)</f>
        <v/>
      </c>
      <c r="E887" s="37" t="str">
        <f>IF(BPU!$D890="","",BPU!$D890)</f>
        <v/>
      </c>
      <c r="F887" s="35" t="str">
        <f t="shared" si="0"/>
        <v/>
      </c>
      <c r="G887" s="44" t="str">
        <f t="shared" si="1"/>
        <v/>
      </c>
      <c r="H887" s="36" t="n"/>
      <c r="I887" s="23" t="n"/>
      <c r="J887" s="36" t="n"/>
      <c r="K887" s="36" t="n"/>
      <c r="L887" s="44" t="str">
        <f t="shared" si="2"/>
        <v/>
      </c>
      <c r="M887" s="35" t="str">
        <f t="shared" si="3"/>
        <v/>
      </c>
      <c r="N887" s="35" t="str">
        <f t="shared" si="4"/>
        <v/>
      </c>
      <c r="O887" s="35" t="str">
        <f t="shared" si="5"/>
        <v/>
      </c>
      <c r="P887" s="35" t="str">
        <f t="shared" si="6"/>
        <v/>
      </c>
      <c r="Q887" s="35" t="str">
        <f t="shared" si="7"/>
        <v/>
      </c>
      <c r="R887" s="35" t="str">
        <f t="shared" si="8"/>
        <v/>
      </c>
      <c r="S887" s="35" t="str">
        <f t="shared" si="9"/>
        <v/>
      </c>
      <c r="T887" s="35" t="str">
        <f t="shared" si="10"/>
        <v/>
      </c>
      <c r="U887" s="35" t="str">
        <f t="shared" si="11"/>
        <v/>
      </c>
      <c r="V887" s="35" t="str">
        <f t="shared" si="12"/>
        <v/>
      </c>
      <c r="W887" s="77" t="str">
        <f t="shared" si="13"/>
        <v/>
      </c>
      <c r="X887" s="35" t="str">
        <f t="shared" si="14"/>
        <v/>
      </c>
      <c r="Y887" s="35" t="str">
        <f t="shared" si="15"/>
        <v/>
      </c>
      <c r="Z887" s="35" t="str">
        <f t="shared" si="16"/>
        <v/>
      </c>
      <c r="AA887" s="35" t="str">
        <f t="shared" si="17"/>
        <v/>
      </c>
      <c r="AB887" s="77">
        <f t="shared" si="29"/>
        <v>6336</v>
      </c>
      <c r="AC887" s="77">
        <f t="shared" si="30"/>
        <v>0</v>
      </c>
      <c r="AD887" s="77">
        <f t="shared" si="31"/>
        <v>0</v>
      </c>
      <c r="AE887" s="78" t="str">
        <f t="shared" si="18"/>
        <v/>
      </c>
      <c r="AF887" s="35" t="str">
        <f t="shared" si="19"/>
        <v/>
      </c>
      <c r="AG887" s="77" t="str">
        <f t="shared" si="20"/>
        <v/>
      </c>
      <c r="AH887" s="77" t="str">
        <f t="shared" si="21"/>
        <v/>
      </c>
      <c r="AI887" s="35">
        <f t="shared" si="22"/>
        <v>0</v>
      </c>
      <c r="AJ887" s="35">
        <f t="shared" si="23"/>
        <v>0</v>
      </c>
      <c r="AK887" s="35">
        <f t="shared" si="24"/>
        <v>0</v>
      </c>
      <c r="AL887" s="35">
        <f t="shared" si="25"/>
        <v>0</v>
      </c>
      <c r="AM887" s="35" t="n"/>
      <c r="AN887" s="44" t="str">
        <f t="shared" si="26"/>
        <v/>
      </c>
      <c r="AO887" s="44" t="str">
        <f t="shared" si="27"/>
        <v/>
      </c>
      <c r="AP887" s="35" t="str">
        <f>IF('DQE marché-cadre'!$D890="","",'DQE marché-cadre'!$D890)</f>
        <v/>
      </c>
      <c r="AQ887" s="35" t="str">
        <f>IF('DQE marché-cadre'!$E890="","",'DQE marché-cadre'!$E890)</f>
        <v/>
      </c>
      <c r="AR887" s="77" t="str">
        <f>DQE!$F890</f>
        <v/>
      </c>
      <c r="AS887" s="77" t="str">
        <f>BPDE!$G890</f>
        <v/>
      </c>
      <c r="AT887" s="35" t="str">
        <f t="shared" si="28"/>
        <v/>
      </c>
    </row>
    <row r="888">
      <c r="A888" s="35" t="str">
        <f>IF(BPU!$A891="","",BPU!$A891)</f>
        <v/>
      </c>
      <c r="B888" s="44" t="str">
        <f>IF(BPU!$B891="","",BPU!$B891)</f>
        <v/>
      </c>
      <c r="C888" s="35" t="str">
        <f>IF(BPU!$C891="","",BPU!$C891)</f>
        <v/>
      </c>
      <c r="D888" s="44" t="str">
        <f>IF(DQE!$D891="","",DQE!$D891)</f>
        <v/>
      </c>
      <c r="E888" s="37" t="str">
        <f>IF(BPU!$D891="","",BPU!$D891)</f>
        <v/>
      </c>
      <c r="F888" s="35" t="str">
        <f t="shared" si="0"/>
        <v/>
      </c>
      <c r="G888" s="44" t="str">
        <f t="shared" si="1"/>
        <v/>
      </c>
      <c r="H888" s="36" t="n"/>
      <c r="I888" s="23" t="n"/>
      <c r="J888" s="36" t="n"/>
      <c r="K888" s="36" t="n"/>
      <c r="L888" s="44" t="str">
        <f t="shared" si="2"/>
        <v/>
      </c>
      <c r="M888" s="35" t="str">
        <f t="shared" si="3"/>
        <v/>
      </c>
      <c r="N888" s="35" t="str">
        <f t="shared" si="4"/>
        <v/>
      </c>
      <c r="O888" s="35" t="str">
        <f t="shared" si="5"/>
        <v/>
      </c>
      <c r="P888" s="35" t="str">
        <f t="shared" si="6"/>
        <v/>
      </c>
      <c r="Q888" s="35" t="str">
        <f t="shared" si="7"/>
        <v/>
      </c>
      <c r="R888" s="35" t="str">
        <f t="shared" si="8"/>
        <v/>
      </c>
      <c r="S888" s="35" t="str">
        <f t="shared" si="9"/>
        <v/>
      </c>
      <c r="T888" s="35" t="str">
        <f t="shared" si="10"/>
        <v/>
      </c>
      <c r="U888" s="35" t="str">
        <f t="shared" si="11"/>
        <v/>
      </c>
      <c r="V888" s="35" t="str">
        <f t="shared" si="12"/>
        <v/>
      </c>
      <c r="W888" s="77" t="str">
        <f t="shared" si="13"/>
        <v/>
      </c>
      <c r="X888" s="35" t="str">
        <f t="shared" si="14"/>
        <v/>
      </c>
      <c r="Y888" s="35" t="str">
        <f t="shared" si="15"/>
        <v/>
      </c>
      <c r="Z888" s="35" t="str">
        <f t="shared" si="16"/>
        <v/>
      </c>
      <c r="AA888" s="35" t="str">
        <f t="shared" si="17"/>
        <v/>
      </c>
      <c r="AB888" s="77">
        <f t="shared" si="29"/>
        <v>6336</v>
      </c>
      <c r="AC888" s="77">
        <f t="shared" si="30"/>
        <v>0</v>
      </c>
      <c r="AD888" s="77">
        <f t="shared" si="31"/>
        <v>0</v>
      </c>
      <c r="AE888" s="78" t="str">
        <f t="shared" si="18"/>
        <v/>
      </c>
      <c r="AF888" s="35" t="str">
        <f t="shared" si="19"/>
        <v/>
      </c>
      <c r="AG888" s="77" t="str">
        <f t="shared" si="20"/>
        <v/>
      </c>
      <c r="AH888" s="77" t="str">
        <f t="shared" si="21"/>
        <v/>
      </c>
      <c r="AI888" s="35">
        <f t="shared" si="22"/>
        <v>0</v>
      </c>
      <c r="AJ888" s="35">
        <f t="shared" si="23"/>
        <v>0</v>
      </c>
      <c r="AK888" s="35">
        <f t="shared" si="24"/>
        <v>0</v>
      </c>
      <c r="AL888" s="35">
        <f t="shared" si="25"/>
        <v>0</v>
      </c>
      <c r="AM888" s="35" t="n"/>
      <c r="AN888" s="44" t="str">
        <f t="shared" si="26"/>
        <v/>
      </c>
      <c r="AO888" s="44" t="str">
        <f t="shared" si="27"/>
        <v/>
      </c>
      <c r="AP888" s="35" t="str">
        <f>IF('DQE marché-cadre'!$D891="","",'DQE marché-cadre'!$D891)</f>
        <v/>
      </c>
      <c r="AQ888" s="35" t="str">
        <f>IF('DQE marché-cadre'!$E891="","",'DQE marché-cadre'!$E891)</f>
        <v/>
      </c>
      <c r="AR888" s="77" t="str">
        <f>DQE!$F891</f>
        <v/>
      </c>
      <c r="AS888" s="77" t="str">
        <f>BPDE!$G891</f>
        <v/>
      </c>
      <c r="AT888" s="35" t="str">
        <f t="shared" si="28"/>
        <v/>
      </c>
    </row>
    <row r="889">
      <c r="A889" s="35" t="str">
        <f>IF(BPU!$A892="","",BPU!$A892)</f>
        <v/>
      </c>
      <c r="B889" s="44" t="str">
        <f>IF(BPU!$B892="","",BPU!$B892)</f>
        <v/>
      </c>
      <c r="C889" s="35" t="str">
        <f>IF(BPU!$C892="","",BPU!$C892)</f>
        <v/>
      </c>
      <c r="D889" s="44" t="str">
        <f>IF(DQE!$D892="","",DQE!$D892)</f>
        <v/>
      </c>
      <c r="E889" s="37" t="str">
        <f>IF(BPU!$D892="","",BPU!$D892)</f>
        <v/>
      </c>
      <c r="F889" s="35" t="str">
        <f t="shared" si="0"/>
        <v/>
      </c>
      <c r="G889" s="44" t="str">
        <f t="shared" si="1"/>
        <v/>
      </c>
      <c r="H889" s="36" t="n"/>
      <c r="I889" s="23" t="n"/>
      <c r="J889" s="36" t="n"/>
      <c r="K889" s="36" t="n"/>
      <c r="L889" s="44" t="str">
        <f t="shared" si="2"/>
        <v/>
      </c>
      <c r="M889" s="35" t="str">
        <f t="shared" si="3"/>
        <v/>
      </c>
      <c r="N889" s="35" t="str">
        <f t="shared" si="4"/>
        <v/>
      </c>
      <c r="O889" s="35" t="str">
        <f t="shared" si="5"/>
        <v/>
      </c>
      <c r="P889" s="35" t="str">
        <f t="shared" si="6"/>
        <v/>
      </c>
      <c r="Q889" s="35" t="str">
        <f t="shared" si="7"/>
        <v/>
      </c>
      <c r="R889" s="35" t="str">
        <f t="shared" si="8"/>
        <v/>
      </c>
      <c r="S889" s="35" t="str">
        <f t="shared" si="9"/>
        <v/>
      </c>
      <c r="T889" s="35" t="str">
        <f t="shared" si="10"/>
        <v/>
      </c>
      <c r="U889" s="35" t="str">
        <f t="shared" si="11"/>
        <v/>
      </c>
      <c r="V889" s="35" t="str">
        <f t="shared" si="12"/>
        <v/>
      </c>
      <c r="W889" s="77" t="str">
        <f t="shared" si="13"/>
        <v/>
      </c>
      <c r="X889" s="35" t="str">
        <f t="shared" si="14"/>
        <v/>
      </c>
      <c r="Y889" s="35" t="str">
        <f t="shared" si="15"/>
        <v/>
      </c>
      <c r="Z889" s="35" t="str">
        <f t="shared" si="16"/>
        <v/>
      </c>
      <c r="AA889" s="35" t="str">
        <f t="shared" si="17"/>
        <v/>
      </c>
      <c r="AB889" s="77">
        <f t="shared" si="29"/>
        <v>6336</v>
      </c>
      <c r="AC889" s="77">
        <f t="shared" si="30"/>
        <v>0</v>
      </c>
      <c r="AD889" s="77">
        <f t="shared" si="31"/>
        <v>0</v>
      </c>
      <c r="AE889" s="78" t="str">
        <f t="shared" si="18"/>
        <v/>
      </c>
      <c r="AF889" s="35" t="str">
        <f t="shared" si="19"/>
        <v/>
      </c>
      <c r="AG889" s="77" t="str">
        <f t="shared" si="20"/>
        <v/>
      </c>
      <c r="AH889" s="77" t="str">
        <f t="shared" si="21"/>
        <v/>
      </c>
      <c r="AI889" s="35">
        <f t="shared" si="22"/>
        <v>0</v>
      </c>
      <c r="AJ889" s="35">
        <f t="shared" si="23"/>
        <v>0</v>
      </c>
      <c r="AK889" s="35">
        <f t="shared" si="24"/>
        <v>0</v>
      </c>
      <c r="AL889" s="35">
        <f t="shared" si="25"/>
        <v>0</v>
      </c>
      <c r="AM889" s="35" t="n"/>
      <c r="AN889" s="44" t="str">
        <f t="shared" si="26"/>
        <v/>
      </c>
      <c r="AO889" s="44" t="str">
        <f t="shared" si="27"/>
        <v/>
      </c>
      <c r="AP889" s="35" t="str">
        <f>IF('DQE marché-cadre'!$D892="","",'DQE marché-cadre'!$D892)</f>
        <v/>
      </c>
      <c r="AQ889" s="35" t="str">
        <f>IF('DQE marché-cadre'!$E892="","",'DQE marché-cadre'!$E892)</f>
        <v/>
      </c>
      <c r="AR889" s="77" t="str">
        <f>DQE!$F892</f>
        <v/>
      </c>
      <c r="AS889" s="77" t="str">
        <f>BPDE!$G892</f>
        <v/>
      </c>
      <c r="AT889" s="35" t="str">
        <f t="shared" si="28"/>
        <v/>
      </c>
    </row>
    <row r="890">
      <c r="A890" s="35" t="str">
        <f>IF(BPU!$A893="","",BPU!$A893)</f>
        <v/>
      </c>
      <c r="B890" s="44" t="str">
        <f>IF(BPU!$B893="","",BPU!$B893)</f>
        <v/>
      </c>
      <c r="C890" s="35" t="str">
        <f>IF(BPU!$C893="","",BPU!$C893)</f>
        <v/>
      </c>
      <c r="D890" s="44" t="str">
        <f>IF(DQE!$D893="","",DQE!$D893)</f>
        <v/>
      </c>
      <c r="E890" s="37" t="str">
        <f>IF(BPU!$D893="","",BPU!$D893)</f>
        <v/>
      </c>
      <c r="F890" s="35" t="str">
        <f t="shared" si="0"/>
        <v/>
      </c>
      <c r="G890" s="44" t="str">
        <f t="shared" si="1"/>
        <v/>
      </c>
      <c r="H890" s="36" t="n"/>
      <c r="I890" s="23" t="n"/>
      <c r="J890" s="36" t="n"/>
      <c r="K890" s="36" t="n"/>
      <c r="L890" s="44" t="str">
        <f t="shared" si="2"/>
        <v/>
      </c>
      <c r="M890" s="35" t="str">
        <f t="shared" si="3"/>
        <v/>
      </c>
      <c r="N890" s="35" t="str">
        <f t="shared" si="4"/>
        <v/>
      </c>
      <c r="O890" s="35" t="str">
        <f t="shared" si="5"/>
        <v/>
      </c>
      <c r="P890" s="35" t="str">
        <f t="shared" si="6"/>
        <v/>
      </c>
      <c r="Q890" s="35" t="str">
        <f t="shared" si="7"/>
        <v/>
      </c>
      <c r="R890" s="35" t="str">
        <f t="shared" si="8"/>
        <v/>
      </c>
      <c r="S890" s="35" t="str">
        <f t="shared" si="9"/>
        <v/>
      </c>
      <c r="T890" s="35" t="str">
        <f t="shared" si="10"/>
        <v/>
      </c>
      <c r="U890" s="35" t="str">
        <f t="shared" si="11"/>
        <v/>
      </c>
      <c r="V890" s="35" t="str">
        <f t="shared" si="12"/>
        <v/>
      </c>
      <c r="W890" s="77" t="str">
        <f t="shared" si="13"/>
        <v/>
      </c>
      <c r="X890" s="35" t="str">
        <f t="shared" si="14"/>
        <v/>
      </c>
      <c r="Y890" s="35" t="str">
        <f t="shared" si="15"/>
        <v/>
      </c>
      <c r="Z890" s="35" t="str">
        <f t="shared" si="16"/>
        <v/>
      </c>
      <c r="AA890" s="35" t="str">
        <f t="shared" si="17"/>
        <v/>
      </c>
      <c r="AB890" s="77">
        <f t="shared" si="29"/>
        <v>6336</v>
      </c>
      <c r="AC890" s="77">
        <f t="shared" si="30"/>
        <v>0</v>
      </c>
      <c r="AD890" s="77">
        <f t="shared" si="31"/>
        <v>0</v>
      </c>
      <c r="AE890" s="78" t="str">
        <f t="shared" si="18"/>
        <v/>
      </c>
      <c r="AF890" s="35" t="str">
        <f t="shared" si="19"/>
        <v/>
      </c>
      <c r="AG890" s="77" t="str">
        <f t="shared" si="20"/>
        <v/>
      </c>
      <c r="AH890" s="77" t="str">
        <f t="shared" si="21"/>
        <v/>
      </c>
      <c r="AI890" s="35">
        <f t="shared" si="22"/>
        <v>0</v>
      </c>
      <c r="AJ890" s="35">
        <f t="shared" si="23"/>
        <v>0</v>
      </c>
      <c r="AK890" s="35">
        <f t="shared" si="24"/>
        <v>0</v>
      </c>
      <c r="AL890" s="35">
        <f t="shared" si="25"/>
        <v>0</v>
      </c>
      <c r="AM890" s="35" t="n"/>
      <c r="AN890" s="44" t="str">
        <f t="shared" si="26"/>
        <v/>
      </c>
      <c r="AO890" s="44" t="str">
        <f t="shared" si="27"/>
        <v/>
      </c>
      <c r="AP890" s="35" t="str">
        <f>IF('DQE marché-cadre'!$D893="","",'DQE marché-cadre'!$D893)</f>
        <v/>
      </c>
      <c r="AQ890" s="35" t="str">
        <f>IF('DQE marché-cadre'!$E893="","",'DQE marché-cadre'!$E893)</f>
        <v/>
      </c>
      <c r="AR890" s="77" t="str">
        <f>DQE!$F893</f>
        <v/>
      </c>
      <c r="AS890" s="77" t="str">
        <f>BPDE!$G893</f>
        <v/>
      </c>
      <c r="AT890" s="35" t="str">
        <f t="shared" si="28"/>
        <v/>
      </c>
    </row>
    <row r="891">
      <c r="A891" s="35" t="str">
        <f>IF(BPU!$A894="","",BPU!$A894)</f>
        <v/>
      </c>
      <c r="B891" s="44" t="str">
        <f>IF(BPU!$B894="","",BPU!$B894)</f>
        <v/>
      </c>
      <c r="C891" s="35" t="str">
        <f>IF(BPU!$C894="","",BPU!$C894)</f>
        <v/>
      </c>
      <c r="D891" s="44" t="str">
        <f>IF(DQE!$D894="","",DQE!$D894)</f>
        <v/>
      </c>
      <c r="E891" s="37" t="str">
        <f>IF(BPU!$D894="","",BPU!$D894)</f>
        <v/>
      </c>
      <c r="F891" s="35" t="str">
        <f t="shared" si="0"/>
        <v/>
      </c>
      <c r="G891" s="44" t="str">
        <f t="shared" si="1"/>
        <v/>
      </c>
      <c r="H891" s="36" t="n"/>
      <c r="I891" s="23" t="n"/>
      <c r="J891" s="36" t="n"/>
      <c r="K891" s="36" t="n"/>
      <c r="L891" s="44" t="str">
        <f t="shared" si="2"/>
        <v/>
      </c>
      <c r="M891" s="35" t="str">
        <f t="shared" si="3"/>
        <v/>
      </c>
      <c r="N891" s="35" t="str">
        <f t="shared" si="4"/>
        <v/>
      </c>
      <c r="O891" s="35" t="str">
        <f t="shared" si="5"/>
        <v/>
      </c>
      <c r="P891" s="35" t="str">
        <f t="shared" si="6"/>
        <v/>
      </c>
      <c r="Q891" s="35" t="str">
        <f t="shared" si="7"/>
        <v/>
      </c>
      <c r="R891" s="35" t="str">
        <f t="shared" si="8"/>
        <v/>
      </c>
      <c r="S891" s="35" t="str">
        <f t="shared" si="9"/>
        <v/>
      </c>
      <c r="T891" s="35" t="str">
        <f t="shared" si="10"/>
        <v/>
      </c>
      <c r="U891" s="35" t="str">
        <f t="shared" si="11"/>
        <v/>
      </c>
      <c r="V891" s="35" t="str">
        <f t="shared" si="12"/>
        <v/>
      </c>
      <c r="W891" s="77" t="str">
        <f t="shared" si="13"/>
        <v/>
      </c>
      <c r="X891" s="35" t="str">
        <f t="shared" si="14"/>
        <v/>
      </c>
      <c r="Y891" s="35" t="str">
        <f t="shared" si="15"/>
        <v/>
      </c>
      <c r="Z891" s="35" t="str">
        <f t="shared" si="16"/>
        <v/>
      </c>
      <c r="AA891" s="35" t="str">
        <f t="shared" si="17"/>
        <v/>
      </c>
      <c r="AB891" s="77">
        <f t="shared" si="29"/>
        <v>6336</v>
      </c>
      <c r="AC891" s="77">
        <f t="shared" si="30"/>
        <v>0</v>
      </c>
      <c r="AD891" s="77">
        <f t="shared" si="31"/>
        <v>0</v>
      </c>
      <c r="AE891" s="78" t="str">
        <f t="shared" si="18"/>
        <v/>
      </c>
      <c r="AF891" s="35" t="str">
        <f t="shared" si="19"/>
        <v/>
      </c>
      <c r="AG891" s="77" t="str">
        <f t="shared" si="20"/>
        <v/>
      </c>
      <c r="AH891" s="77" t="str">
        <f t="shared" si="21"/>
        <v/>
      </c>
      <c r="AI891" s="35">
        <f t="shared" si="22"/>
        <v>0</v>
      </c>
      <c r="AJ891" s="35">
        <f t="shared" si="23"/>
        <v>0</v>
      </c>
      <c r="AK891" s="35">
        <f t="shared" si="24"/>
        <v>0</v>
      </c>
      <c r="AL891" s="35">
        <f t="shared" si="25"/>
        <v>0</v>
      </c>
      <c r="AM891" s="35" t="n"/>
      <c r="AN891" s="44" t="str">
        <f t="shared" si="26"/>
        <v/>
      </c>
      <c r="AO891" s="44" t="str">
        <f t="shared" si="27"/>
        <v/>
      </c>
      <c r="AP891" s="35" t="str">
        <f>IF('DQE marché-cadre'!$D894="","",'DQE marché-cadre'!$D894)</f>
        <v/>
      </c>
      <c r="AQ891" s="35" t="str">
        <f>IF('DQE marché-cadre'!$E894="","",'DQE marché-cadre'!$E894)</f>
        <v/>
      </c>
      <c r="AR891" s="77" t="str">
        <f>DQE!$F894</f>
        <v/>
      </c>
      <c r="AS891" s="77" t="str">
        <f>BPDE!$G894</f>
        <v/>
      </c>
      <c r="AT891" s="35" t="str">
        <f t="shared" si="28"/>
        <v/>
      </c>
    </row>
    <row r="892">
      <c r="A892" s="35" t="str">
        <f>IF(BPU!$A895="","",BPU!$A895)</f>
        <v/>
      </c>
      <c r="B892" s="44" t="str">
        <f>IF(BPU!$B895="","",BPU!$B895)</f>
        <v/>
      </c>
      <c r="C892" s="35" t="str">
        <f>IF(BPU!$C895="","",BPU!$C895)</f>
        <v/>
      </c>
      <c r="D892" s="44" t="str">
        <f>IF(DQE!$D895="","",DQE!$D895)</f>
        <v/>
      </c>
      <c r="E892" s="37" t="str">
        <f>IF(BPU!$D895="","",BPU!$D895)</f>
        <v/>
      </c>
      <c r="F892" s="35" t="str">
        <f t="shared" si="0"/>
        <v/>
      </c>
      <c r="G892" s="44" t="str">
        <f t="shared" si="1"/>
        <v/>
      </c>
      <c r="H892" s="36" t="n"/>
      <c r="I892" s="23" t="n"/>
      <c r="J892" s="36" t="n"/>
      <c r="K892" s="36" t="n"/>
      <c r="L892" s="44" t="str">
        <f t="shared" si="2"/>
        <v/>
      </c>
      <c r="M892" s="35" t="str">
        <f t="shared" si="3"/>
        <v/>
      </c>
      <c r="N892" s="35" t="str">
        <f t="shared" si="4"/>
        <v/>
      </c>
      <c r="O892" s="35" t="str">
        <f t="shared" si="5"/>
        <v/>
      </c>
      <c r="P892" s="35" t="str">
        <f t="shared" si="6"/>
        <v/>
      </c>
      <c r="Q892" s="35" t="str">
        <f t="shared" si="7"/>
        <v/>
      </c>
      <c r="R892" s="35" t="str">
        <f t="shared" si="8"/>
        <v/>
      </c>
      <c r="S892" s="35" t="str">
        <f t="shared" si="9"/>
        <v/>
      </c>
      <c r="T892" s="35" t="str">
        <f t="shared" si="10"/>
        <v/>
      </c>
      <c r="U892" s="35" t="str">
        <f t="shared" si="11"/>
        <v/>
      </c>
      <c r="V892" s="35" t="str">
        <f t="shared" si="12"/>
        <v/>
      </c>
      <c r="W892" s="77" t="str">
        <f t="shared" si="13"/>
        <v/>
      </c>
      <c r="X892" s="35" t="str">
        <f t="shared" si="14"/>
        <v/>
      </c>
      <c r="Y892" s="35" t="str">
        <f t="shared" si="15"/>
        <v/>
      </c>
      <c r="Z892" s="35" t="str">
        <f t="shared" si="16"/>
        <v/>
      </c>
      <c r="AA892" s="35" t="str">
        <f t="shared" si="17"/>
        <v/>
      </c>
      <c r="AB892" s="77">
        <f t="shared" si="29"/>
        <v>6336</v>
      </c>
      <c r="AC892" s="77">
        <f t="shared" si="30"/>
        <v>0</v>
      </c>
      <c r="AD892" s="77">
        <f t="shared" si="31"/>
        <v>0</v>
      </c>
      <c r="AE892" s="78" t="str">
        <f t="shared" si="18"/>
        <v/>
      </c>
      <c r="AF892" s="35" t="str">
        <f t="shared" si="19"/>
        <v/>
      </c>
      <c r="AG892" s="77" t="str">
        <f t="shared" si="20"/>
        <v/>
      </c>
      <c r="AH892" s="77" t="str">
        <f t="shared" si="21"/>
        <v/>
      </c>
      <c r="AI892" s="35">
        <f t="shared" si="22"/>
        <v>0</v>
      </c>
      <c r="AJ892" s="35">
        <f t="shared" si="23"/>
        <v>0</v>
      </c>
      <c r="AK892" s="35">
        <f t="shared" si="24"/>
        <v>0</v>
      </c>
      <c r="AL892" s="35">
        <f t="shared" si="25"/>
        <v>0</v>
      </c>
      <c r="AM892" s="35" t="n"/>
      <c r="AN892" s="44" t="str">
        <f t="shared" si="26"/>
        <v/>
      </c>
      <c r="AO892" s="44" t="str">
        <f t="shared" si="27"/>
        <v/>
      </c>
      <c r="AP892" s="35" t="str">
        <f>IF('DQE marché-cadre'!$D895="","",'DQE marché-cadre'!$D895)</f>
        <v/>
      </c>
      <c r="AQ892" s="35" t="str">
        <f>IF('DQE marché-cadre'!$E895="","",'DQE marché-cadre'!$E895)</f>
        <v/>
      </c>
      <c r="AR892" s="77" t="str">
        <f>DQE!$F895</f>
        <v/>
      </c>
      <c r="AS892" s="77" t="str">
        <f>BPDE!$G895</f>
        <v/>
      </c>
      <c r="AT892" s="35" t="str">
        <f t="shared" si="28"/>
        <v/>
      </c>
    </row>
    <row r="893">
      <c r="A893" s="35" t="str">
        <f>IF(BPU!$A896="","",BPU!$A896)</f>
        <v/>
      </c>
      <c r="B893" s="44" t="str">
        <f>IF(BPU!$B896="","",BPU!$B896)</f>
        <v/>
      </c>
      <c r="C893" s="35" t="str">
        <f>IF(BPU!$C896="","",BPU!$C896)</f>
        <v/>
      </c>
      <c r="D893" s="44" t="str">
        <f>IF(DQE!$D896="","",DQE!$D896)</f>
        <v/>
      </c>
      <c r="E893" s="37" t="str">
        <f>IF(BPU!$D896="","",BPU!$D896)</f>
        <v/>
      </c>
      <c r="F893" s="35" t="str">
        <f t="shared" si="0"/>
        <v/>
      </c>
      <c r="G893" s="44" t="str">
        <f t="shared" si="1"/>
        <v/>
      </c>
      <c r="H893" s="36" t="n"/>
      <c r="I893" s="23" t="n"/>
      <c r="J893" s="36" t="n"/>
      <c r="K893" s="36" t="n"/>
      <c r="L893" s="44" t="str">
        <f t="shared" si="2"/>
        <v/>
      </c>
      <c r="M893" s="35" t="str">
        <f t="shared" si="3"/>
        <v/>
      </c>
      <c r="N893" s="35" t="str">
        <f t="shared" si="4"/>
        <v/>
      </c>
      <c r="O893" s="35" t="str">
        <f t="shared" si="5"/>
        <v/>
      </c>
      <c r="P893" s="35" t="str">
        <f t="shared" si="6"/>
        <v/>
      </c>
      <c r="Q893" s="35" t="str">
        <f t="shared" si="7"/>
        <v/>
      </c>
      <c r="R893" s="35" t="str">
        <f t="shared" si="8"/>
        <v/>
      </c>
      <c r="S893" s="35" t="str">
        <f t="shared" si="9"/>
        <v/>
      </c>
      <c r="T893" s="35" t="str">
        <f t="shared" si="10"/>
        <v/>
      </c>
      <c r="U893" s="35" t="str">
        <f t="shared" si="11"/>
        <v/>
      </c>
      <c r="V893" s="35" t="str">
        <f t="shared" si="12"/>
        <v/>
      </c>
      <c r="W893" s="77" t="str">
        <f t="shared" si="13"/>
        <v/>
      </c>
      <c r="X893" s="35" t="str">
        <f t="shared" si="14"/>
        <v/>
      </c>
      <c r="Y893" s="35" t="str">
        <f t="shared" si="15"/>
        <v/>
      </c>
      <c r="Z893" s="35" t="str">
        <f t="shared" si="16"/>
        <v/>
      </c>
      <c r="AA893" s="35" t="str">
        <f t="shared" si="17"/>
        <v/>
      </c>
      <c r="AB893" s="77">
        <f t="shared" si="29"/>
        <v>6336</v>
      </c>
      <c r="AC893" s="77">
        <f t="shared" si="30"/>
        <v>0</v>
      </c>
      <c r="AD893" s="77">
        <f t="shared" si="31"/>
        <v>0</v>
      </c>
      <c r="AE893" s="78" t="str">
        <f t="shared" si="18"/>
        <v/>
      </c>
      <c r="AF893" s="35" t="str">
        <f t="shared" si="19"/>
        <v/>
      </c>
      <c r="AG893" s="77" t="str">
        <f t="shared" si="20"/>
        <v/>
      </c>
      <c r="AH893" s="77" t="str">
        <f t="shared" si="21"/>
        <v/>
      </c>
      <c r="AI893" s="35">
        <f t="shared" si="22"/>
        <v>0</v>
      </c>
      <c r="AJ893" s="35">
        <f t="shared" si="23"/>
        <v>0</v>
      </c>
      <c r="AK893" s="35">
        <f t="shared" si="24"/>
        <v>0</v>
      </c>
      <c r="AL893" s="35">
        <f t="shared" si="25"/>
        <v>0</v>
      </c>
      <c r="AM893" s="35" t="n"/>
      <c r="AN893" s="44" t="str">
        <f t="shared" si="26"/>
        <v/>
      </c>
      <c r="AO893" s="44" t="str">
        <f t="shared" si="27"/>
        <v/>
      </c>
      <c r="AP893" s="35" t="str">
        <f>IF('DQE marché-cadre'!$D896="","",'DQE marché-cadre'!$D896)</f>
        <v/>
      </c>
      <c r="AQ893" s="35" t="str">
        <f>IF('DQE marché-cadre'!$E896="","",'DQE marché-cadre'!$E896)</f>
        <v/>
      </c>
      <c r="AR893" s="77" t="str">
        <f>DQE!$F896</f>
        <v/>
      </c>
      <c r="AS893" s="77" t="str">
        <f>BPDE!$G896</f>
        <v/>
      </c>
      <c r="AT893" s="35" t="str">
        <f t="shared" si="28"/>
        <v/>
      </c>
    </row>
    <row r="894">
      <c r="A894" s="35" t="str">
        <f>IF(BPU!$A897="","",BPU!$A897)</f>
        <v/>
      </c>
      <c r="B894" s="44" t="str">
        <f>IF(BPU!$B897="","",BPU!$B897)</f>
        <v/>
      </c>
      <c r="C894" s="35" t="str">
        <f>IF(BPU!$C897="","",BPU!$C897)</f>
        <v/>
      </c>
      <c r="D894" s="44" t="str">
        <f>IF(DQE!$D897="","",DQE!$D897)</f>
        <v/>
      </c>
      <c r="E894" s="37" t="str">
        <f>IF(BPU!$D897="","",BPU!$D897)</f>
        <v/>
      </c>
      <c r="F894" s="35" t="str">
        <f t="shared" si="0"/>
        <v/>
      </c>
      <c r="G894" s="44" t="str">
        <f t="shared" si="1"/>
        <v/>
      </c>
      <c r="H894" s="36" t="n"/>
      <c r="I894" s="23" t="n"/>
      <c r="J894" s="36" t="n"/>
      <c r="K894" s="36" t="n"/>
      <c r="L894" s="44" t="str">
        <f t="shared" si="2"/>
        <v/>
      </c>
      <c r="M894" s="35" t="str">
        <f t="shared" si="3"/>
        <v/>
      </c>
      <c r="N894" s="35" t="str">
        <f t="shared" si="4"/>
        <v/>
      </c>
      <c r="O894" s="35" t="str">
        <f t="shared" si="5"/>
        <v/>
      </c>
      <c r="P894" s="35" t="str">
        <f t="shared" si="6"/>
        <v/>
      </c>
      <c r="Q894" s="35" t="str">
        <f t="shared" si="7"/>
        <v/>
      </c>
      <c r="R894" s="35" t="str">
        <f t="shared" si="8"/>
        <v/>
      </c>
      <c r="S894" s="35" t="str">
        <f t="shared" si="9"/>
        <v/>
      </c>
      <c r="T894" s="35" t="str">
        <f t="shared" si="10"/>
        <v/>
      </c>
      <c r="U894" s="35" t="str">
        <f t="shared" si="11"/>
        <v/>
      </c>
      <c r="V894" s="35" t="str">
        <f t="shared" si="12"/>
        <v/>
      </c>
      <c r="W894" s="77" t="str">
        <f t="shared" si="13"/>
        <v/>
      </c>
      <c r="X894" s="35" t="str">
        <f t="shared" si="14"/>
        <v/>
      </c>
      <c r="Y894" s="35" t="str">
        <f t="shared" si="15"/>
        <v/>
      </c>
      <c r="Z894" s="35" t="str">
        <f t="shared" si="16"/>
        <v/>
      </c>
      <c r="AA894" s="35" t="str">
        <f t="shared" si="17"/>
        <v/>
      </c>
      <c r="AB894" s="77">
        <f t="shared" si="29"/>
        <v>6336</v>
      </c>
      <c r="AC894" s="77">
        <f t="shared" si="30"/>
        <v>0</v>
      </c>
      <c r="AD894" s="77">
        <f t="shared" si="31"/>
        <v>0</v>
      </c>
      <c r="AE894" s="78" t="str">
        <f t="shared" si="18"/>
        <v/>
      </c>
      <c r="AF894" s="35" t="str">
        <f t="shared" si="19"/>
        <v/>
      </c>
      <c r="AG894" s="77" t="str">
        <f t="shared" si="20"/>
        <v/>
      </c>
      <c r="AH894" s="77" t="str">
        <f t="shared" si="21"/>
        <v/>
      </c>
      <c r="AI894" s="35">
        <f t="shared" si="22"/>
        <v>0</v>
      </c>
      <c r="AJ894" s="35">
        <f t="shared" si="23"/>
        <v>0</v>
      </c>
      <c r="AK894" s="35">
        <f t="shared" si="24"/>
        <v>0</v>
      </c>
      <c r="AL894" s="35">
        <f t="shared" si="25"/>
        <v>0</v>
      </c>
      <c r="AM894" s="35" t="n"/>
      <c r="AN894" s="44" t="str">
        <f t="shared" si="26"/>
        <v/>
      </c>
      <c r="AO894" s="44" t="str">
        <f t="shared" si="27"/>
        <v/>
      </c>
      <c r="AP894" s="35" t="str">
        <f>IF('DQE marché-cadre'!$D897="","",'DQE marché-cadre'!$D897)</f>
        <v/>
      </c>
      <c r="AQ894" s="35" t="str">
        <f>IF('DQE marché-cadre'!$E897="","",'DQE marché-cadre'!$E897)</f>
        <v/>
      </c>
      <c r="AR894" s="77" t="str">
        <f>DQE!$F897</f>
        <v/>
      </c>
      <c r="AS894" s="77" t="str">
        <f>BPDE!$G897</f>
        <v/>
      </c>
      <c r="AT894" s="35" t="str">
        <f t="shared" si="28"/>
        <v/>
      </c>
    </row>
    <row r="895">
      <c r="A895" s="35" t="str">
        <f>IF(BPU!$A898="","",BPU!$A898)</f>
        <v/>
      </c>
      <c r="B895" s="44" t="str">
        <f>IF(BPU!$B898="","",BPU!$B898)</f>
        <v/>
      </c>
      <c r="C895" s="35" t="str">
        <f>IF(BPU!$C898="","",BPU!$C898)</f>
        <v/>
      </c>
      <c r="D895" s="44" t="str">
        <f>IF(DQE!$D898="","",DQE!$D898)</f>
        <v/>
      </c>
      <c r="E895" s="37" t="str">
        <f>IF(BPU!$D898="","",BPU!$D898)</f>
        <v/>
      </c>
      <c r="F895" s="35" t="str">
        <f t="shared" si="0"/>
        <v/>
      </c>
      <c r="G895" s="44" t="str">
        <f t="shared" si="1"/>
        <v/>
      </c>
      <c r="H895" s="36" t="n"/>
      <c r="I895" s="23" t="n"/>
      <c r="J895" s="36" t="n"/>
      <c r="K895" s="36" t="n"/>
      <c r="L895" s="44" t="str">
        <f t="shared" si="2"/>
        <v/>
      </c>
      <c r="M895" s="35" t="str">
        <f t="shared" si="3"/>
        <v/>
      </c>
      <c r="N895" s="35" t="str">
        <f t="shared" si="4"/>
        <v/>
      </c>
      <c r="O895" s="35" t="str">
        <f t="shared" si="5"/>
        <v/>
      </c>
      <c r="P895" s="35" t="str">
        <f t="shared" si="6"/>
        <v/>
      </c>
      <c r="Q895" s="35" t="str">
        <f t="shared" si="7"/>
        <v/>
      </c>
      <c r="R895" s="35" t="str">
        <f t="shared" si="8"/>
        <v/>
      </c>
      <c r="S895" s="35" t="str">
        <f t="shared" si="9"/>
        <v/>
      </c>
      <c r="T895" s="35" t="str">
        <f t="shared" si="10"/>
        <v/>
      </c>
      <c r="U895" s="35" t="str">
        <f t="shared" si="11"/>
        <v/>
      </c>
      <c r="V895" s="35" t="str">
        <f t="shared" si="12"/>
        <v/>
      </c>
      <c r="W895" s="77" t="str">
        <f t="shared" si="13"/>
        <v/>
      </c>
      <c r="X895" s="35" t="str">
        <f t="shared" si="14"/>
        <v/>
      </c>
      <c r="Y895" s="35" t="str">
        <f t="shared" si="15"/>
        <v/>
      </c>
      <c r="Z895" s="35" t="str">
        <f t="shared" si="16"/>
        <v/>
      </c>
      <c r="AA895" s="35" t="str">
        <f t="shared" si="17"/>
        <v/>
      </c>
      <c r="AB895" s="77">
        <f t="shared" si="29"/>
        <v>6336</v>
      </c>
      <c r="AC895" s="77">
        <f t="shared" si="30"/>
        <v>0</v>
      </c>
      <c r="AD895" s="77">
        <f t="shared" si="31"/>
        <v>0</v>
      </c>
      <c r="AE895" s="78" t="str">
        <f t="shared" si="18"/>
        <v/>
      </c>
      <c r="AF895" s="35" t="str">
        <f t="shared" si="19"/>
        <v/>
      </c>
      <c r="AG895" s="77" t="str">
        <f t="shared" si="20"/>
        <v/>
      </c>
      <c r="AH895" s="77" t="str">
        <f t="shared" si="21"/>
        <v/>
      </c>
      <c r="AI895" s="35">
        <f t="shared" si="22"/>
        <v>0</v>
      </c>
      <c r="AJ895" s="35">
        <f t="shared" si="23"/>
        <v>0</v>
      </c>
      <c r="AK895" s="35">
        <f t="shared" si="24"/>
        <v>0</v>
      </c>
      <c r="AL895" s="35">
        <f t="shared" si="25"/>
        <v>0</v>
      </c>
      <c r="AM895" s="35" t="n"/>
      <c r="AN895" s="44" t="str">
        <f t="shared" si="26"/>
        <v/>
      </c>
      <c r="AO895" s="44" t="str">
        <f t="shared" si="27"/>
        <v/>
      </c>
      <c r="AP895" s="35" t="str">
        <f>IF('DQE marché-cadre'!$D898="","",'DQE marché-cadre'!$D898)</f>
        <v/>
      </c>
      <c r="AQ895" s="35" t="str">
        <f>IF('DQE marché-cadre'!$E898="","",'DQE marché-cadre'!$E898)</f>
        <v/>
      </c>
      <c r="AR895" s="77" t="str">
        <f>DQE!$F898</f>
        <v/>
      </c>
      <c r="AS895" s="77" t="str">
        <f>BPDE!$G898</f>
        <v/>
      </c>
      <c r="AT895" s="35" t="str">
        <f t="shared" si="28"/>
        <v/>
      </c>
    </row>
    <row r="896">
      <c r="A896" s="35" t="str">
        <f>IF(BPU!$A899="","",BPU!$A899)</f>
        <v/>
      </c>
      <c r="B896" s="44" t="str">
        <f>IF(BPU!$B899="","",BPU!$B899)</f>
        <v/>
      </c>
      <c r="C896" s="35" t="str">
        <f>IF(BPU!$C899="","",BPU!$C899)</f>
        <v/>
      </c>
      <c r="D896" s="44" t="str">
        <f>IF(DQE!$D899="","",DQE!$D899)</f>
        <v/>
      </c>
      <c r="E896" s="37" t="str">
        <f>IF(BPU!$D899="","",BPU!$D899)</f>
        <v/>
      </c>
      <c r="F896" s="35" t="str">
        <f t="shared" si="0"/>
        <v/>
      </c>
      <c r="G896" s="44" t="str">
        <f t="shared" si="1"/>
        <v/>
      </c>
      <c r="H896" s="36" t="n"/>
      <c r="I896" s="23" t="n"/>
      <c r="J896" s="36" t="n"/>
      <c r="K896" s="36" t="n"/>
      <c r="L896" s="44" t="str">
        <f t="shared" si="2"/>
        <v/>
      </c>
      <c r="M896" s="35" t="str">
        <f t="shared" si="3"/>
        <v/>
      </c>
      <c r="N896" s="35" t="str">
        <f t="shared" si="4"/>
        <v/>
      </c>
      <c r="O896" s="35" t="str">
        <f t="shared" si="5"/>
        <v/>
      </c>
      <c r="P896" s="35" t="str">
        <f t="shared" si="6"/>
        <v/>
      </c>
      <c r="Q896" s="35" t="str">
        <f t="shared" si="7"/>
        <v/>
      </c>
      <c r="R896" s="35" t="str">
        <f t="shared" si="8"/>
        <v/>
      </c>
      <c r="S896" s="35" t="str">
        <f t="shared" si="9"/>
        <v/>
      </c>
      <c r="T896" s="35" t="str">
        <f t="shared" si="10"/>
        <v/>
      </c>
      <c r="U896" s="35" t="str">
        <f t="shared" si="11"/>
        <v/>
      </c>
      <c r="V896" s="35" t="str">
        <f t="shared" si="12"/>
        <v/>
      </c>
      <c r="W896" s="77" t="str">
        <f t="shared" si="13"/>
        <v/>
      </c>
      <c r="X896" s="35" t="str">
        <f t="shared" si="14"/>
        <v/>
      </c>
      <c r="Y896" s="35" t="str">
        <f t="shared" si="15"/>
        <v/>
      </c>
      <c r="Z896" s="35" t="str">
        <f t="shared" si="16"/>
        <v/>
      </c>
      <c r="AA896" s="35" t="str">
        <f t="shared" si="17"/>
        <v/>
      </c>
      <c r="AB896" s="77">
        <f t="shared" si="29"/>
        <v>6336</v>
      </c>
      <c r="AC896" s="77">
        <f t="shared" si="30"/>
        <v>0</v>
      </c>
      <c r="AD896" s="77">
        <f t="shared" si="31"/>
        <v>0</v>
      </c>
      <c r="AE896" s="78" t="str">
        <f t="shared" si="18"/>
        <v/>
      </c>
      <c r="AF896" s="35" t="str">
        <f t="shared" si="19"/>
        <v/>
      </c>
      <c r="AG896" s="77" t="str">
        <f t="shared" si="20"/>
        <v/>
      </c>
      <c r="AH896" s="77" t="str">
        <f t="shared" si="21"/>
        <v/>
      </c>
      <c r="AI896" s="35">
        <f t="shared" si="22"/>
        <v>0</v>
      </c>
      <c r="AJ896" s="35">
        <f t="shared" si="23"/>
        <v>0</v>
      </c>
      <c r="AK896" s="35">
        <f t="shared" si="24"/>
        <v>0</v>
      </c>
      <c r="AL896" s="35">
        <f t="shared" si="25"/>
        <v>0</v>
      </c>
      <c r="AM896" s="35" t="n"/>
      <c r="AN896" s="44" t="str">
        <f t="shared" si="26"/>
        <v/>
      </c>
      <c r="AO896" s="44" t="str">
        <f t="shared" si="27"/>
        <v/>
      </c>
      <c r="AP896" s="35" t="str">
        <f>IF('DQE marché-cadre'!$D899="","",'DQE marché-cadre'!$D899)</f>
        <v/>
      </c>
      <c r="AQ896" s="35" t="str">
        <f>IF('DQE marché-cadre'!$E899="","",'DQE marché-cadre'!$E899)</f>
        <v/>
      </c>
      <c r="AR896" s="77" t="str">
        <f>DQE!$F899</f>
        <v/>
      </c>
      <c r="AS896" s="77" t="str">
        <f>BPDE!$G899</f>
        <v/>
      </c>
      <c r="AT896" s="35" t="str">
        <f t="shared" si="28"/>
        <v/>
      </c>
    </row>
    <row r="897">
      <c r="A897" s="35" t="str">
        <f>IF(BPU!$A900="","",BPU!$A900)</f>
        <v/>
      </c>
      <c r="B897" s="44" t="str">
        <f>IF(BPU!$B900="","",BPU!$B900)</f>
        <v/>
      </c>
      <c r="C897" s="35" t="str">
        <f>IF(BPU!$C900="","",BPU!$C900)</f>
        <v/>
      </c>
      <c r="D897" s="44" t="str">
        <f>IF(DQE!$D900="","",DQE!$D900)</f>
        <v/>
      </c>
      <c r="E897" s="37" t="str">
        <f>IF(BPU!$D900="","",BPU!$D900)</f>
        <v/>
      </c>
      <c r="F897" s="35" t="str">
        <f t="shared" si="0"/>
        <v/>
      </c>
      <c r="G897" s="44" t="str">
        <f t="shared" si="1"/>
        <v/>
      </c>
      <c r="H897" s="36" t="n"/>
      <c r="I897" s="23" t="n"/>
      <c r="J897" s="36" t="n"/>
      <c r="K897" s="36" t="n"/>
      <c r="L897" s="44" t="str">
        <f t="shared" si="2"/>
        <v/>
      </c>
      <c r="M897" s="35" t="str">
        <f t="shared" si="3"/>
        <v/>
      </c>
      <c r="N897" s="35" t="str">
        <f t="shared" si="4"/>
        <v/>
      </c>
      <c r="O897" s="35" t="str">
        <f t="shared" si="5"/>
        <v/>
      </c>
      <c r="P897" s="35" t="str">
        <f t="shared" si="6"/>
        <v/>
      </c>
      <c r="Q897" s="35" t="str">
        <f t="shared" si="7"/>
        <v/>
      </c>
      <c r="R897" s="35" t="str">
        <f t="shared" si="8"/>
        <v/>
      </c>
      <c r="S897" s="35" t="str">
        <f t="shared" si="9"/>
        <v/>
      </c>
      <c r="T897" s="35" t="str">
        <f t="shared" si="10"/>
        <v/>
      </c>
      <c r="U897" s="35" t="str">
        <f t="shared" si="11"/>
        <v/>
      </c>
      <c r="V897" s="35" t="str">
        <f t="shared" si="12"/>
        <v/>
      </c>
      <c r="W897" s="77" t="str">
        <f t="shared" si="13"/>
        <v/>
      </c>
      <c r="X897" s="35" t="str">
        <f t="shared" si="14"/>
        <v/>
      </c>
      <c r="Y897" s="35" t="str">
        <f t="shared" si="15"/>
        <v/>
      </c>
      <c r="Z897" s="35" t="str">
        <f t="shared" si="16"/>
        <v/>
      </c>
      <c r="AA897" s="35" t="str">
        <f t="shared" si="17"/>
        <v/>
      </c>
      <c r="AB897" s="77">
        <f t="shared" si="29"/>
        <v>6336</v>
      </c>
      <c r="AC897" s="77">
        <f t="shared" si="30"/>
        <v>0</v>
      </c>
      <c r="AD897" s="77">
        <f t="shared" si="31"/>
        <v>0</v>
      </c>
      <c r="AE897" s="78" t="str">
        <f t="shared" si="18"/>
        <v/>
      </c>
      <c r="AF897" s="35" t="str">
        <f t="shared" si="19"/>
        <v/>
      </c>
      <c r="AG897" s="77" t="str">
        <f t="shared" si="20"/>
        <v/>
      </c>
      <c r="AH897" s="77" t="str">
        <f t="shared" si="21"/>
        <v/>
      </c>
      <c r="AI897" s="35">
        <f t="shared" si="22"/>
        <v>0</v>
      </c>
      <c r="AJ897" s="35">
        <f t="shared" si="23"/>
        <v>0</v>
      </c>
      <c r="AK897" s="35">
        <f t="shared" si="24"/>
        <v>0</v>
      </c>
      <c r="AL897" s="35">
        <f t="shared" si="25"/>
        <v>0</v>
      </c>
      <c r="AM897" s="35" t="n"/>
      <c r="AN897" s="44" t="str">
        <f t="shared" si="26"/>
        <v/>
      </c>
      <c r="AO897" s="44" t="str">
        <f t="shared" si="27"/>
        <v/>
      </c>
      <c r="AP897" s="35" t="str">
        <f>IF('DQE marché-cadre'!$D900="","",'DQE marché-cadre'!$D900)</f>
        <v/>
      </c>
      <c r="AQ897" s="35" t="str">
        <f>IF('DQE marché-cadre'!$E900="","",'DQE marché-cadre'!$E900)</f>
        <v/>
      </c>
      <c r="AR897" s="77" t="str">
        <f>DQE!$F900</f>
        <v/>
      </c>
      <c r="AS897" s="77" t="str">
        <f>BPDE!$G900</f>
        <v/>
      </c>
      <c r="AT897" s="35" t="str">
        <f t="shared" si="28"/>
        <v/>
      </c>
    </row>
    <row r="898">
      <c r="A898" s="35" t="str">
        <f>IF(BPU!$A901="","",BPU!$A901)</f>
        <v/>
      </c>
      <c r="B898" s="44" t="str">
        <f>IF(BPU!$B901="","",BPU!$B901)</f>
        <v/>
      </c>
      <c r="C898" s="35" t="str">
        <f>IF(BPU!$C901="","",BPU!$C901)</f>
        <v/>
      </c>
      <c r="D898" s="44" t="str">
        <f>IF(DQE!$D901="","",DQE!$D901)</f>
        <v/>
      </c>
      <c r="E898" s="37" t="str">
        <f>IF(BPU!$D901="","",BPU!$D901)</f>
        <v/>
      </c>
      <c r="F898" s="35" t="str">
        <f t="shared" si="0"/>
        <v/>
      </c>
      <c r="G898" s="44" t="str">
        <f t="shared" si="1"/>
        <v/>
      </c>
      <c r="H898" s="36" t="n"/>
      <c r="I898" s="23" t="n"/>
      <c r="J898" s="36" t="n"/>
      <c r="K898" s="36" t="n"/>
      <c r="L898" s="44" t="str">
        <f t="shared" si="2"/>
        <v/>
      </c>
      <c r="M898" s="35" t="str">
        <f t="shared" si="3"/>
        <v/>
      </c>
      <c r="N898" s="35" t="str">
        <f t="shared" si="4"/>
        <v/>
      </c>
      <c r="O898" s="35" t="str">
        <f t="shared" si="5"/>
        <v/>
      </c>
      <c r="P898" s="35" t="str">
        <f t="shared" si="6"/>
        <v/>
      </c>
      <c r="Q898" s="35" t="str">
        <f t="shared" si="7"/>
        <v/>
      </c>
      <c r="R898" s="35" t="str">
        <f t="shared" si="8"/>
        <v/>
      </c>
      <c r="S898" s="35" t="str">
        <f t="shared" si="9"/>
        <v/>
      </c>
      <c r="T898" s="35" t="str">
        <f t="shared" si="10"/>
        <v/>
      </c>
      <c r="U898" s="35" t="str">
        <f t="shared" si="11"/>
        <v/>
      </c>
      <c r="V898" s="35" t="str">
        <f t="shared" si="12"/>
        <v/>
      </c>
      <c r="W898" s="77" t="str">
        <f t="shared" si="13"/>
        <v/>
      </c>
      <c r="X898" s="35" t="str">
        <f t="shared" si="14"/>
        <v/>
      </c>
      <c r="Y898" s="35" t="str">
        <f t="shared" si="15"/>
        <v/>
      </c>
      <c r="Z898" s="35" t="str">
        <f t="shared" si="16"/>
        <v/>
      </c>
      <c r="AA898" s="35" t="str">
        <f t="shared" si="17"/>
        <v/>
      </c>
      <c r="AB898" s="77">
        <f t="shared" si="29"/>
        <v>6336</v>
      </c>
      <c r="AC898" s="77">
        <f t="shared" si="30"/>
        <v>0</v>
      </c>
      <c r="AD898" s="77">
        <f t="shared" si="31"/>
        <v>0</v>
      </c>
      <c r="AE898" s="78" t="str">
        <f t="shared" si="18"/>
        <v/>
      </c>
      <c r="AF898" s="35" t="str">
        <f t="shared" si="19"/>
        <v/>
      </c>
      <c r="AG898" s="77" t="str">
        <f t="shared" si="20"/>
        <v/>
      </c>
      <c r="AH898" s="77" t="str">
        <f t="shared" si="21"/>
        <v/>
      </c>
      <c r="AI898" s="35">
        <f t="shared" si="22"/>
        <v>0</v>
      </c>
      <c r="AJ898" s="35">
        <f t="shared" si="23"/>
        <v>0</v>
      </c>
      <c r="AK898" s="35">
        <f t="shared" si="24"/>
        <v>0</v>
      </c>
      <c r="AL898" s="35">
        <f t="shared" si="25"/>
        <v>0</v>
      </c>
      <c r="AM898" s="35" t="n"/>
      <c r="AN898" s="44" t="str">
        <f t="shared" si="26"/>
        <v/>
      </c>
      <c r="AO898" s="44" t="str">
        <f t="shared" si="27"/>
        <v/>
      </c>
      <c r="AP898" s="35" t="str">
        <f>IF('DQE marché-cadre'!$D901="","",'DQE marché-cadre'!$D901)</f>
        <v/>
      </c>
      <c r="AQ898" s="35" t="str">
        <f>IF('DQE marché-cadre'!$E901="","",'DQE marché-cadre'!$E901)</f>
        <v/>
      </c>
      <c r="AR898" s="77" t="str">
        <f>DQE!$F901</f>
        <v/>
      </c>
      <c r="AS898" s="77" t="str">
        <f>BPDE!$G901</f>
        <v/>
      </c>
      <c r="AT898" s="35" t="str">
        <f t="shared" si="28"/>
        <v/>
      </c>
    </row>
    <row r="899">
      <c r="A899" s="35" t="str">
        <f>IF(BPU!$A902="","",BPU!$A902)</f>
        <v/>
      </c>
      <c r="B899" s="44" t="str">
        <f>IF(BPU!$B902="","",BPU!$B902)</f>
        <v/>
      </c>
      <c r="C899" s="35" t="str">
        <f>IF(BPU!$C902="","",BPU!$C902)</f>
        <v/>
      </c>
      <c r="D899" s="44" t="str">
        <f>IF(DQE!$D902="","",DQE!$D902)</f>
        <v/>
      </c>
      <c r="E899" s="37" t="str">
        <f>IF(BPU!$D902="","",BPU!$D902)</f>
        <v/>
      </c>
      <c r="F899" s="35" t="str">
        <f t="shared" si="0"/>
        <v/>
      </c>
      <c r="G899" s="44" t="str">
        <f t="shared" si="1"/>
        <v/>
      </c>
      <c r="H899" s="36" t="n"/>
      <c r="I899" s="23" t="n"/>
      <c r="J899" s="36" t="n"/>
      <c r="K899" s="36" t="n"/>
      <c r="L899" s="44" t="str">
        <f t="shared" si="2"/>
        <v/>
      </c>
      <c r="M899" s="35" t="str">
        <f t="shared" si="3"/>
        <v/>
      </c>
      <c r="N899" s="35" t="str">
        <f t="shared" si="4"/>
        <v/>
      </c>
      <c r="O899" s="35" t="str">
        <f t="shared" si="5"/>
        <v/>
      </c>
      <c r="P899" s="35" t="str">
        <f t="shared" si="6"/>
        <v/>
      </c>
      <c r="Q899" s="35" t="str">
        <f t="shared" si="7"/>
        <v/>
      </c>
      <c r="R899" s="35" t="str">
        <f t="shared" si="8"/>
        <v/>
      </c>
      <c r="S899" s="35" t="str">
        <f t="shared" si="9"/>
        <v/>
      </c>
      <c r="T899" s="35" t="str">
        <f t="shared" si="10"/>
        <v/>
      </c>
      <c r="U899" s="35" t="str">
        <f t="shared" si="11"/>
        <v/>
      </c>
      <c r="V899" s="35" t="str">
        <f t="shared" si="12"/>
        <v/>
      </c>
      <c r="W899" s="77" t="str">
        <f t="shared" si="13"/>
        <v/>
      </c>
      <c r="X899" s="35" t="str">
        <f t="shared" si="14"/>
        <v/>
      </c>
      <c r="Y899" s="35" t="str">
        <f t="shared" si="15"/>
        <v/>
      </c>
      <c r="Z899" s="35" t="str">
        <f t="shared" si="16"/>
        <v/>
      </c>
      <c r="AA899" s="35" t="str">
        <f t="shared" si="17"/>
        <v/>
      </c>
      <c r="AB899" s="77">
        <f t="shared" si="29"/>
        <v>6336</v>
      </c>
      <c r="AC899" s="77">
        <f t="shared" si="30"/>
        <v>0</v>
      </c>
      <c r="AD899" s="77">
        <f t="shared" si="31"/>
        <v>0</v>
      </c>
      <c r="AE899" s="78" t="str">
        <f t="shared" si="18"/>
        <v/>
      </c>
      <c r="AF899" s="35" t="str">
        <f t="shared" si="19"/>
        <v/>
      </c>
      <c r="AG899" s="77" t="str">
        <f t="shared" si="20"/>
        <v/>
      </c>
      <c r="AH899" s="77" t="str">
        <f t="shared" si="21"/>
        <v/>
      </c>
      <c r="AI899" s="35">
        <f t="shared" si="22"/>
        <v>0</v>
      </c>
      <c r="AJ899" s="35">
        <f t="shared" si="23"/>
        <v>0</v>
      </c>
      <c r="AK899" s="35">
        <f t="shared" si="24"/>
        <v>0</v>
      </c>
      <c r="AL899" s="35">
        <f t="shared" si="25"/>
        <v>0</v>
      </c>
      <c r="AM899" s="35" t="n"/>
      <c r="AN899" s="44" t="str">
        <f t="shared" si="26"/>
        <v/>
      </c>
      <c r="AO899" s="44" t="str">
        <f t="shared" si="27"/>
        <v/>
      </c>
      <c r="AP899" s="35" t="str">
        <f>IF('DQE marché-cadre'!$D902="","",'DQE marché-cadre'!$D902)</f>
        <v/>
      </c>
      <c r="AQ899" s="35" t="str">
        <f>IF('DQE marché-cadre'!$E902="","",'DQE marché-cadre'!$E902)</f>
        <v/>
      </c>
      <c r="AR899" s="77" t="str">
        <f>DQE!$F902</f>
        <v/>
      </c>
      <c r="AS899" s="77" t="str">
        <f>BPDE!$G902</f>
        <v/>
      </c>
      <c r="AT899" s="35" t="str">
        <f t="shared" si="28"/>
        <v/>
      </c>
    </row>
    <row r="900">
      <c r="A900" s="35" t="str">
        <f>IF(BPU!$A903="","",BPU!$A903)</f>
        <v/>
      </c>
      <c r="B900" s="44" t="str">
        <f>IF(BPU!$B903="","",BPU!$B903)</f>
        <v/>
      </c>
      <c r="C900" s="35" t="str">
        <f>IF(BPU!$C903="","",BPU!$C903)</f>
        <v/>
      </c>
      <c r="D900" s="44" t="str">
        <f>IF(DQE!$D903="","",DQE!$D903)</f>
        <v/>
      </c>
      <c r="E900" s="37" t="str">
        <f>IF(BPU!$D903="","",BPU!$D903)</f>
        <v/>
      </c>
      <c r="F900" s="35" t="str">
        <f t="shared" si="0"/>
        <v/>
      </c>
      <c r="G900" s="44" t="str">
        <f t="shared" si="1"/>
        <v/>
      </c>
      <c r="H900" s="36" t="n"/>
      <c r="I900" s="23" t="n"/>
      <c r="J900" s="36" t="n"/>
      <c r="K900" s="36" t="n"/>
      <c r="L900" s="44" t="str">
        <f t="shared" si="2"/>
        <v/>
      </c>
      <c r="M900" s="35" t="str">
        <f t="shared" si="3"/>
        <v/>
      </c>
      <c r="N900" s="35" t="str">
        <f t="shared" si="4"/>
        <v/>
      </c>
      <c r="O900" s="35" t="str">
        <f t="shared" si="5"/>
        <v/>
      </c>
      <c r="P900" s="35" t="str">
        <f t="shared" si="6"/>
        <v/>
      </c>
      <c r="Q900" s="35" t="str">
        <f t="shared" si="7"/>
        <v/>
      </c>
      <c r="R900" s="35" t="str">
        <f t="shared" si="8"/>
        <v/>
      </c>
      <c r="S900" s="35" t="str">
        <f t="shared" si="9"/>
        <v/>
      </c>
      <c r="T900" s="35" t="str">
        <f t="shared" si="10"/>
        <v/>
      </c>
      <c r="U900" s="35" t="str">
        <f t="shared" si="11"/>
        <v/>
      </c>
      <c r="V900" s="35" t="str">
        <f t="shared" si="12"/>
        <v/>
      </c>
      <c r="W900" s="77" t="str">
        <f t="shared" si="13"/>
        <v/>
      </c>
      <c r="X900" s="35" t="str">
        <f t="shared" si="14"/>
        <v/>
      </c>
      <c r="Y900" s="35" t="str">
        <f t="shared" si="15"/>
        <v/>
      </c>
      <c r="Z900" s="35" t="str">
        <f t="shared" si="16"/>
        <v/>
      </c>
      <c r="AA900" s="35" t="str">
        <f t="shared" si="17"/>
        <v/>
      </c>
      <c r="AB900" s="77">
        <f t="shared" si="29"/>
        <v>6336</v>
      </c>
      <c r="AC900" s="77">
        <f t="shared" si="30"/>
        <v>0</v>
      </c>
      <c r="AD900" s="77">
        <f t="shared" si="31"/>
        <v>0</v>
      </c>
      <c r="AE900" s="78" t="str">
        <f t="shared" si="18"/>
        <v/>
      </c>
      <c r="AF900" s="35" t="str">
        <f t="shared" si="19"/>
        <v/>
      </c>
      <c r="AG900" s="77" t="str">
        <f t="shared" si="20"/>
        <v/>
      </c>
      <c r="AH900" s="77" t="str">
        <f t="shared" si="21"/>
        <v/>
      </c>
      <c r="AI900" s="35">
        <f t="shared" si="22"/>
        <v>0</v>
      </c>
      <c r="AJ900" s="35">
        <f t="shared" si="23"/>
        <v>0</v>
      </c>
      <c r="AK900" s="35">
        <f t="shared" si="24"/>
        <v>0</v>
      </c>
      <c r="AL900" s="35">
        <f t="shared" si="25"/>
        <v>0</v>
      </c>
      <c r="AM900" s="35" t="n"/>
      <c r="AN900" s="44" t="str">
        <f t="shared" si="26"/>
        <v/>
      </c>
      <c r="AO900" s="44" t="str">
        <f t="shared" si="27"/>
        <v/>
      </c>
      <c r="AP900" s="35" t="str">
        <f>IF('DQE marché-cadre'!$D903="","",'DQE marché-cadre'!$D903)</f>
        <v/>
      </c>
      <c r="AQ900" s="35" t="str">
        <f>IF('DQE marché-cadre'!$E903="","",'DQE marché-cadre'!$E903)</f>
        <v/>
      </c>
      <c r="AR900" s="77" t="str">
        <f>DQE!$F903</f>
        <v/>
      </c>
      <c r="AS900" s="77" t="str">
        <f>BPDE!$G903</f>
        <v/>
      </c>
      <c r="AT900" s="35" t="str">
        <f t="shared" si="28"/>
        <v/>
      </c>
    </row>
    <row r="901">
      <c r="A901" s="35" t="str">
        <f>IF(BPU!$A904="","",BPU!$A904)</f>
        <v/>
      </c>
      <c r="B901" s="44" t="str">
        <f>IF(BPU!$B904="","",BPU!$B904)</f>
        <v/>
      </c>
      <c r="C901" s="35" t="str">
        <f>IF(BPU!$C904="","",BPU!$C904)</f>
        <v/>
      </c>
      <c r="D901" s="44" t="str">
        <f>IF(DQE!$D904="","",DQE!$D904)</f>
        <v/>
      </c>
      <c r="E901" s="37" t="str">
        <f>IF(BPU!$D904="","",BPU!$D904)</f>
        <v/>
      </c>
      <c r="F901" s="35" t="str">
        <f t="shared" si="0"/>
        <v/>
      </c>
      <c r="G901" s="44" t="str">
        <f t="shared" si="1"/>
        <v/>
      </c>
      <c r="H901" s="36" t="n"/>
      <c r="I901" s="23" t="n"/>
      <c r="J901" s="36" t="n"/>
      <c r="K901" s="36" t="n"/>
      <c r="L901" s="44" t="str">
        <f t="shared" si="2"/>
        <v/>
      </c>
      <c r="M901" s="35" t="str">
        <f t="shared" si="3"/>
        <v/>
      </c>
      <c r="N901" s="35" t="str">
        <f t="shared" si="4"/>
        <v/>
      </c>
      <c r="O901" s="35" t="str">
        <f t="shared" si="5"/>
        <v/>
      </c>
      <c r="P901" s="35" t="str">
        <f t="shared" si="6"/>
        <v/>
      </c>
      <c r="Q901" s="35" t="str">
        <f t="shared" si="7"/>
        <v/>
      </c>
      <c r="R901" s="35" t="str">
        <f t="shared" si="8"/>
        <v/>
      </c>
      <c r="S901" s="35" t="str">
        <f t="shared" si="9"/>
        <v/>
      </c>
      <c r="T901" s="35" t="str">
        <f t="shared" si="10"/>
        <v/>
      </c>
      <c r="U901" s="35" t="str">
        <f t="shared" si="11"/>
        <v/>
      </c>
      <c r="V901" s="35" t="str">
        <f t="shared" si="12"/>
        <v/>
      </c>
      <c r="W901" s="77" t="str">
        <f t="shared" si="13"/>
        <v/>
      </c>
      <c r="X901" s="35" t="str">
        <f t="shared" si="14"/>
        <v/>
      </c>
      <c r="Y901" s="35" t="str">
        <f t="shared" si="15"/>
        <v/>
      </c>
      <c r="Z901" s="35" t="str">
        <f t="shared" si="16"/>
        <v/>
      </c>
      <c r="AA901" s="35" t="str">
        <f t="shared" si="17"/>
        <v/>
      </c>
      <c r="AB901" s="77">
        <f t="shared" si="29"/>
        <v>6336</v>
      </c>
      <c r="AC901" s="77">
        <f t="shared" si="30"/>
        <v>0</v>
      </c>
      <c r="AD901" s="77">
        <f t="shared" si="31"/>
        <v>0</v>
      </c>
      <c r="AE901" s="78" t="str">
        <f t="shared" si="18"/>
        <v/>
      </c>
      <c r="AF901" s="35" t="str">
        <f t="shared" si="19"/>
        <v/>
      </c>
      <c r="AG901" s="77" t="str">
        <f t="shared" si="20"/>
        <v/>
      </c>
      <c r="AH901" s="77" t="str">
        <f t="shared" si="21"/>
        <v/>
      </c>
      <c r="AI901" s="35">
        <f t="shared" si="22"/>
        <v>0</v>
      </c>
      <c r="AJ901" s="35">
        <f t="shared" si="23"/>
        <v>0</v>
      </c>
      <c r="AK901" s="35">
        <f t="shared" si="24"/>
        <v>0</v>
      </c>
      <c r="AL901" s="35">
        <f t="shared" si="25"/>
        <v>0</v>
      </c>
      <c r="AM901" s="35" t="n"/>
      <c r="AN901" s="44" t="str">
        <f t="shared" si="26"/>
        <v/>
      </c>
      <c r="AO901" s="44" t="str">
        <f t="shared" si="27"/>
        <v/>
      </c>
      <c r="AP901" s="35" t="str">
        <f>IF('DQE marché-cadre'!$D904="","",'DQE marché-cadre'!$D904)</f>
        <v/>
      </c>
      <c r="AQ901" s="35" t="str">
        <f>IF('DQE marché-cadre'!$E904="","",'DQE marché-cadre'!$E904)</f>
        <v/>
      </c>
      <c r="AR901" s="77" t="str">
        <f>DQE!$F904</f>
        <v/>
      </c>
      <c r="AS901" s="77" t="str">
        <f>BPDE!$G904</f>
        <v/>
      </c>
      <c r="AT901" s="35" t="str">
        <f t="shared" si="28"/>
        <v/>
      </c>
    </row>
    <row r="902">
      <c r="A902" s="35" t="str">
        <f>IF(BPU!$A905="","",BPU!$A905)</f>
        <v/>
      </c>
      <c r="B902" s="44" t="str">
        <f>IF(BPU!$B905="","",BPU!$B905)</f>
        <v/>
      </c>
      <c r="C902" s="35" t="str">
        <f>IF(BPU!$C905="","",BPU!$C905)</f>
        <v/>
      </c>
      <c r="D902" s="44" t="str">
        <f>IF(DQE!$D905="","",DQE!$D905)</f>
        <v/>
      </c>
      <c r="E902" s="37" t="str">
        <f>IF(BPU!$D905="","",BPU!$D905)</f>
        <v/>
      </c>
      <c r="F902" s="35" t="str">
        <f t="shared" si="0"/>
        <v/>
      </c>
      <c r="G902" s="44" t="str">
        <f t="shared" si="1"/>
        <v/>
      </c>
      <c r="H902" s="36" t="n"/>
      <c r="I902" s="23" t="n"/>
      <c r="J902" s="36" t="n"/>
      <c r="K902" s="36" t="n"/>
      <c r="L902" s="44" t="str">
        <f t="shared" si="2"/>
        <v/>
      </c>
      <c r="M902" s="35" t="str">
        <f t="shared" si="3"/>
        <v/>
      </c>
      <c r="N902" s="35" t="str">
        <f t="shared" si="4"/>
        <v/>
      </c>
      <c r="O902" s="35" t="str">
        <f t="shared" si="5"/>
        <v/>
      </c>
      <c r="P902" s="35" t="str">
        <f t="shared" si="6"/>
        <v/>
      </c>
      <c r="Q902" s="35" t="str">
        <f t="shared" si="7"/>
        <v/>
      </c>
      <c r="R902" s="35" t="str">
        <f t="shared" si="8"/>
        <v/>
      </c>
      <c r="S902" s="35" t="str">
        <f t="shared" si="9"/>
        <v/>
      </c>
      <c r="T902" s="35" t="str">
        <f t="shared" si="10"/>
        <v/>
      </c>
      <c r="U902" s="35" t="str">
        <f t="shared" si="11"/>
        <v/>
      </c>
      <c r="V902" s="35" t="str">
        <f t="shared" si="12"/>
        <v/>
      </c>
      <c r="W902" s="77" t="str">
        <f t="shared" si="13"/>
        <v/>
      </c>
      <c r="X902" s="35" t="str">
        <f t="shared" si="14"/>
        <v/>
      </c>
      <c r="Y902" s="35" t="str">
        <f t="shared" si="15"/>
        <v/>
      </c>
      <c r="Z902" s="35" t="str">
        <f t="shared" si="16"/>
        <v/>
      </c>
      <c r="AA902" s="35" t="str">
        <f t="shared" si="17"/>
        <v/>
      </c>
      <c r="AB902" s="77">
        <f t="shared" si="29"/>
        <v>6336</v>
      </c>
      <c r="AC902" s="77">
        <f t="shared" si="30"/>
        <v>0</v>
      </c>
      <c r="AD902" s="77">
        <f t="shared" si="31"/>
        <v>0</v>
      </c>
      <c r="AE902" s="78" t="str">
        <f t="shared" si="18"/>
        <v/>
      </c>
      <c r="AF902" s="35" t="str">
        <f t="shared" si="19"/>
        <v/>
      </c>
      <c r="AG902" s="77" t="str">
        <f t="shared" si="20"/>
        <v/>
      </c>
      <c r="AH902" s="77" t="str">
        <f t="shared" si="21"/>
        <v/>
      </c>
      <c r="AI902" s="35">
        <f t="shared" si="22"/>
        <v>0</v>
      </c>
      <c r="AJ902" s="35">
        <f t="shared" si="23"/>
        <v>0</v>
      </c>
      <c r="AK902" s="35">
        <f t="shared" si="24"/>
        <v>0</v>
      </c>
      <c r="AL902" s="35">
        <f t="shared" si="25"/>
        <v>0</v>
      </c>
      <c r="AM902" s="35" t="n"/>
      <c r="AN902" s="44" t="str">
        <f t="shared" si="26"/>
        <v/>
      </c>
      <c r="AO902" s="44" t="str">
        <f t="shared" si="27"/>
        <v/>
      </c>
      <c r="AP902" s="35" t="str">
        <f>IF('DQE marché-cadre'!$D905="","",'DQE marché-cadre'!$D905)</f>
        <v/>
      </c>
      <c r="AQ902" s="35" t="str">
        <f>IF('DQE marché-cadre'!$E905="","",'DQE marché-cadre'!$E905)</f>
        <v/>
      </c>
      <c r="AR902" s="77" t="str">
        <f>DQE!$F905</f>
        <v/>
      </c>
      <c r="AS902" s="77" t="str">
        <f>BPDE!$G905</f>
        <v/>
      </c>
      <c r="AT902" s="35" t="str">
        <f t="shared" si="28"/>
        <v/>
      </c>
    </row>
    <row r="903">
      <c r="A903" s="35" t="str">
        <f>IF(BPU!$A906="","",BPU!$A906)</f>
        <v/>
      </c>
      <c r="B903" s="44" t="str">
        <f>IF(BPU!$B906="","",BPU!$B906)</f>
        <v/>
      </c>
      <c r="C903" s="35" t="str">
        <f>IF(BPU!$C906="","",BPU!$C906)</f>
        <v/>
      </c>
      <c r="D903" s="44" t="str">
        <f>IF(DQE!$D906="","",DQE!$D906)</f>
        <v/>
      </c>
      <c r="E903" s="37" t="str">
        <f>IF(BPU!$D906="","",BPU!$D906)</f>
        <v/>
      </c>
      <c r="F903" s="35" t="str">
        <f t="shared" si="0"/>
        <v/>
      </c>
      <c r="G903" s="44" t="str">
        <f t="shared" si="1"/>
        <v/>
      </c>
      <c r="H903" s="36" t="n"/>
      <c r="I903" s="23" t="n"/>
      <c r="J903" s="36" t="n"/>
      <c r="K903" s="36" t="n"/>
      <c r="L903" s="44" t="str">
        <f t="shared" si="2"/>
        <v/>
      </c>
      <c r="M903" s="35" t="str">
        <f t="shared" si="3"/>
        <v/>
      </c>
      <c r="N903" s="35" t="str">
        <f t="shared" si="4"/>
        <v/>
      </c>
      <c r="O903" s="35" t="str">
        <f t="shared" si="5"/>
        <v/>
      </c>
      <c r="P903" s="35" t="str">
        <f t="shared" si="6"/>
        <v/>
      </c>
      <c r="Q903" s="35" t="str">
        <f t="shared" si="7"/>
        <v/>
      </c>
      <c r="R903" s="35" t="str">
        <f t="shared" si="8"/>
        <v/>
      </c>
      <c r="S903" s="35" t="str">
        <f t="shared" si="9"/>
        <v/>
      </c>
      <c r="T903" s="35" t="str">
        <f t="shared" si="10"/>
        <v/>
      </c>
      <c r="U903" s="35" t="str">
        <f t="shared" si="11"/>
        <v/>
      </c>
      <c r="V903" s="35" t="str">
        <f t="shared" si="12"/>
        <v/>
      </c>
      <c r="W903" s="77" t="str">
        <f t="shared" si="13"/>
        <v/>
      </c>
      <c r="X903" s="35" t="str">
        <f t="shared" si="14"/>
        <v/>
      </c>
      <c r="Y903" s="35" t="str">
        <f t="shared" si="15"/>
        <v/>
      </c>
      <c r="Z903" s="35" t="str">
        <f t="shared" si="16"/>
        <v/>
      </c>
      <c r="AA903" s="35" t="str">
        <f t="shared" si="17"/>
        <v/>
      </c>
      <c r="AB903" s="77">
        <f t="shared" si="29"/>
        <v>6336</v>
      </c>
      <c r="AC903" s="77">
        <f t="shared" si="30"/>
        <v>0</v>
      </c>
      <c r="AD903" s="77">
        <f t="shared" si="31"/>
        <v>0</v>
      </c>
      <c r="AE903" s="78" t="str">
        <f t="shared" si="18"/>
        <v/>
      </c>
      <c r="AF903" s="35" t="str">
        <f t="shared" si="19"/>
        <v/>
      </c>
      <c r="AG903" s="77" t="str">
        <f t="shared" si="20"/>
        <v/>
      </c>
      <c r="AH903" s="77" t="str">
        <f t="shared" si="21"/>
        <v/>
      </c>
      <c r="AI903" s="35">
        <f t="shared" si="22"/>
        <v>0</v>
      </c>
      <c r="AJ903" s="35">
        <f t="shared" si="23"/>
        <v>0</v>
      </c>
      <c r="AK903" s="35">
        <f t="shared" si="24"/>
        <v>0</v>
      </c>
      <c r="AL903" s="35">
        <f t="shared" si="25"/>
        <v>0</v>
      </c>
      <c r="AM903" s="35" t="n"/>
      <c r="AN903" s="44" t="str">
        <f t="shared" si="26"/>
        <v/>
      </c>
      <c r="AO903" s="44" t="str">
        <f t="shared" si="27"/>
        <v/>
      </c>
      <c r="AP903" s="35" t="str">
        <f>IF('DQE marché-cadre'!$D906="","",'DQE marché-cadre'!$D906)</f>
        <v/>
      </c>
      <c r="AQ903" s="35" t="str">
        <f>IF('DQE marché-cadre'!$E906="","",'DQE marché-cadre'!$E906)</f>
        <v/>
      </c>
      <c r="AR903" s="77" t="str">
        <f>DQE!$F906</f>
        <v/>
      </c>
      <c r="AS903" s="77" t="str">
        <f>BPDE!$G906</f>
        <v/>
      </c>
      <c r="AT903" s="35" t="str">
        <f t="shared" si="28"/>
        <v/>
      </c>
    </row>
    <row r="904">
      <c r="A904" s="35" t="str">
        <f>IF(BPU!$A907="","",BPU!$A907)</f>
        <v/>
      </c>
      <c r="B904" s="44" t="str">
        <f>IF(BPU!$B907="","",BPU!$B907)</f>
        <v/>
      </c>
      <c r="C904" s="35" t="str">
        <f>IF(BPU!$C907="","",BPU!$C907)</f>
        <v/>
      </c>
      <c r="D904" s="44" t="str">
        <f>IF(DQE!$D907="","",DQE!$D907)</f>
        <v/>
      </c>
      <c r="E904" s="37" t="str">
        <f>IF(BPU!$D907="","",BPU!$D907)</f>
        <v/>
      </c>
      <c r="F904" s="35" t="str">
        <f t="shared" si="0"/>
        <v/>
      </c>
      <c r="G904" s="44" t="str">
        <f t="shared" si="1"/>
        <v/>
      </c>
      <c r="H904" s="36" t="n"/>
      <c r="I904" s="23" t="n"/>
      <c r="J904" s="36" t="n"/>
      <c r="K904" s="36" t="n"/>
      <c r="L904" s="44" t="str">
        <f t="shared" si="2"/>
        <v/>
      </c>
      <c r="M904" s="35" t="str">
        <f t="shared" si="3"/>
        <v/>
      </c>
      <c r="N904" s="35" t="str">
        <f t="shared" si="4"/>
        <v/>
      </c>
      <c r="O904" s="35" t="str">
        <f t="shared" si="5"/>
        <v/>
      </c>
      <c r="P904" s="35" t="str">
        <f t="shared" si="6"/>
        <v/>
      </c>
      <c r="Q904" s="35" t="str">
        <f t="shared" si="7"/>
        <v/>
      </c>
      <c r="R904" s="35" t="str">
        <f t="shared" si="8"/>
        <v/>
      </c>
      <c r="S904" s="35" t="str">
        <f t="shared" si="9"/>
        <v/>
      </c>
      <c r="T904" s="35" t="str">
        <f t="shared" si="10"/>
        <v/>
      </c>
      <c r="U904" s="35" t="str">
        <f t="shared" si="11"/>
        <v/>
      </c>
      <c r="V904" s="35" t="str">
        <f t="shared" si="12"/>
        <v/>
      </c>
      <c r="W904" s="77" t="str">
        <f t="shared" si="13"/>
        <v/>
      </c>
      <c r="X904" s="35" t="str">
        <f t="shared" si="14"/>
        <v/>
      </c>
      <c r="Y904" s="35" t="str">
        <f t="shared" si="15"/>
        <v/>
      </c>
      <c r="Z904" s="35" t="str">
        <f t="shared" si="16"/>
        <v/>
      </c>
      <c r="AA904" s="35" t="str">
        <f t="shared" si="17"/>
        <v/>
      </c>
      <c r="AB904" s="77">
        <f t="shared" si="29"/>
        <v>6336</v>
      </c>
      <c r="AC904" s="77">
        <f t="shared" si="30"/>
        <v>0</v>
      </c>
      <c r="AD904" s="77">
        <f t="shared" si="31"/>
        <v>0</v>
      </c>
      <c r="AE904" s="78" t="str">
        <f t="shared" si="18"/>
        <v/>
      </c>
      <c r="AF904" s="35" t="str">
        <f t="shared" si="19"/>
        <v/>
      </c>
      <c r="AG904" s="77" t="str">
        <f t="shared" si="20"/>
        <v/>
      </c>
      <c r="AH904" s="77" t="str">
        <f t="shared" si="21"/>
        <v/>
      </c>
      <c r="AI904" s="35">
        <f t="shared" si="22"/>
        <v>0</v>
      </c>
      <c r="AJ904" s="35">
        <f t="shared" si="23"/>
        <v>0</v>
      </c>
      <c r="AK904" s="35">
        <f t="shared" si="24"/>
        <v>0</v>
      </c>
      <c r="AL904" s="35">
        <f t="shared" si="25"/>
        <v>0</v>
      </c>
      <c r="AM904" s="35" t="n"/>
      <c r="AN904" s="44" t="str">
        <f t="shared" si="26"/>
        <v/>
      </c>
      <c r="AO904" s="44" t="str">
        <f t="shared" si="27"/>
        <v/>
      </c>
      <c r="AP904" s="35" t="str">
        <f>IF('DQE marché-cadre'!$D907="","",'DQE marché-cadre'!$D907)</f>
        <v/>
      </c>
      <c r="AQ904" s="35" t="str">
        <f>IF('DQE marché-cadre'!$E907="","",'DQE marché-cadre'!$E907)</f>
        <v/>
      </c>
      <c r="AR904" s="77" t="str">
        <f>DQE!$F907</f>
        <v/>
      </c>
      <c r="AS904" s="77" t="str">
        <f>BPDE!$G907</f>
        <v/>
      </c>
      <c r="AT904" s="35" t="str">
        <f t="shared" si="28"/>
        <v/>
      </c>
    </row>
    <row r="905">
      <c r="A905" s="35" t="str">
        <f>IF(BPU!$A908="","",BPU!$A908)</f>
        <v/>
      </c>
      <c r="B905" s="44" t="str">
        <f>IF(BPU!$B908="","",BPU!$B908)</f>
        <v/>
      </c>
      <c r="C905" s="35" t="str">
        <f>IF(BPU!$C908="","",BPU!$C908)</f>
        <v/>
      </c>
      <c r="D905" s="44" t="str">
        <f>IF(DQE!$D908="","",DQE!$D908)</f>
        <v/>
      </c>
      <c r="E905" s="37" t="str">
        <f>IF(BPU!$D908="","",BPU!$D908)</f>
        <v/>
      </c>
      <c r="F905" s="35" t="str">
        <f t="shared" si="0"/>
        <v/>
      </c>
      <c r="G905" s="44" t="str">
        <f t="shared" si="1"/>
        <v/>
      </c>
      <c r="H905" s="36" t="n"/>
      <c r="I905" s="23" t="n"/>
      <c r="J905" s="36" t="n"/>
      <c r="K905" s="36" t="n"/>
      <c r="L905" s="44" t="str">
        <f t="shared" si="2"/>
        <v/>
      </c>
      <c r="M905" s="35" t="str">
        <f t="shared" si="3"/>
        <v/>
      </c>
      <c r="N905" s="35" t="str">
        <f t="shared" si="4"/>
        <v/>
      </c>
      <c r="O905" s="35" t="str">
        <f t="shared" si="5"/>
        <v/>
      </c>
      <c r="P905" s="35" t="str">
        <f t="shared" si="6"/>
        <v/>
      </c>
      <c r="Q905" s="35" t="str">
        <f t="shared" si="7"/>
        <v/>
      </c>
      <c r="R905" s="35" t="str">
        <f t="shared" si="8"/>
        <v/>
      </c>
      <c r="S905" s="35" t="str">
        <f t="shared" si="9"/>
        <v/>
      </c>
      <c r="T905" s="35" t="str">
        <f t="shared" si="10"/>
        <v/>
      </c>
      <c r="U905" s="35" t="str">
        <f t="shared" si="11"/>
        <v/>
      </c>
      <c r="V905" s="35" t="str">
        <f t="shared" si="12"/>
        <v/>
      </c>
      <c r="W905" s="77" t="str">
        <f t="shared" si="13"/>
        <v/>
      </c>
      <c r="X905" s="35" t="str">
        <f t="shared" si="14"/>
        <v/>
      </c>
      <c r="Y905" s="35" t="str">
        <f t="shared" si="15"/>
        <v/>
      </c>
      <c r="Z905" s="35" t="str">
        <f t="shared" si="16"/>
        <v/>
      </c>
      <c r="AA905" s="35" t="str">
        <f t="shared" si="17"/>
        <v/>
      </c>
      <c r="AB905" s="77">
        <f t="shared" si="29"/>
        <v>6336</v>
      </c>
      <c r="AC905" s="77">
        <f t="shared" si="30"/>
        <v>0</v>
      </c>
      <c r="AD905" s="77">
        <f t="shared" si="31"/>
        <v>0</v>
      </c>
      <c r="AE905" s="78" t="str">
        <f t="shared" si="18"/>
        <v/>
      </c>
      <c r="AF905" s="35" t="str">
        <f t="shared" si="19"/>
        <v/>
      </c>
      <c r="AG905" s="77" t="str">
        <f t="shared" si="20"/>
        <v/>
      </c>
      <c r="AH905" s="77" t="str">
        <f t="shared" si="21"/>
        <v/>
      </c>
      <c r="AI905" s="35">
        <f t="shared" si="22"/>
        <v>0</v>
      </c>
      <c r="AJ905" s="35">
        <f t="shared" si="23"/>
        <v>0</v>
      </c>
      <c r="AK905" s="35">
        <f t="shared" si="24"/>
        <v>0</v>
      </c>
      <c r="AL905" s="35">
        <f t="shared" si="25"/>
        <v>0</v>
      </c>
      <c r="AM905" s="35" t="n"/>
      <c r="AN905" s="44" t="str">
        <f t="shared" si="26"/>
        <v/>
      </c>
      <c r="AO905" s="44" t="str">
        <f t="shared" si="27"/>
        <v/>
      </c>
      <c r="AP905" s="35" t="str">
        <f>IF('DQE marché-cadre'!$D908="","",'DQE marché-cadre'!$D908)</f>
        <v/>
      </c>
      <c r="AQ905" s="35" t="str">
        <f>IF('DQE marché-cadre'!$E908="","",'DQE marché-cadre'!$E908)</f>
        <v/>
      </c>
      <c r="AR905" s="77" t="str">
        <f>DQE!$F908</f>
        <v/>
      </c>
      <c r="AS905" s="77" t="str">
        <f>BPDE!$G908</f>
        <v/>
      </c>
      <c r="AT905" s="35" t="str">
        <f t="shared" si="28"/>
        <v/>
      </c>
    </row>
    <row r="906">
      <c r="A906" s="35" t="str">
        <f>IF(BPU!$A909="","",BPU!$A909)</f>
        <v/>
      </c>
      <c r="B906" s="44" t="str">
        <f>IF(BPU!$B909="","",BPU!$B909)</f>
        <v/>
      </c>
      <c r="C906" s="35" t="str">
        <f>IF(BPU!$C909="","",BPU!$C909)</f>
        <v/>
      </c>
      <c r="D906" s="44" t="str">
        <f>IF(DQE!$D909="","",DQE!$D909)</f>
        <v/>
      </c>
      <c r="E906" s="37" t="str">
        <f>IF(BPU!$D909="","",BPU!$D909)</f>
        <v/>
      </c>
      <c r="F906" s="35" t="str">
        <f t="shared" si="0"/>
        <v/>
      </c>
      <c r="G906" s="44" t="str">
        <f t="shared" si="1"/>
        <v/>
      </c>
      <c r="H906" s="36" t="n"/>
      <c r="I906" s="23" t="n"/>
      <c r="J906" s="36" t="n"/>
      <c r="K906" s="36" t="n"/>
      <c r="L906" s="44" t="str">
        <f t="shared" si="2"/>
        <v/>
      </c>
      <c r="M906" s="35" t="str">
        <f t="shared" si="3"/>
        <v/>
      </c>
      <c r="N906" s="35" t="str">
        <f t="shared" si="4"/>
        <v/>
      </c>
      <c r="O906" s="35" t="str">
        <f t="shared" si="5"/>
        <v/>
      </c>
      <c r="P906" s="35" t="str">
        <f t="shared" si="6"/>
        <v/>
      </c>
      <c r="Q906" s="35" t="str">
        <f t="shared" si="7"/>
        <v/>
      </c>
      <c r="R906" s="35" t="str">
        <f t="shared" si="8"/>
        <v/>
      </c>
      <c r="S906" s="35" t="str">
        <f t="shared" si="9"/>
        <v/>
      </c>
      <c r="T906" s="35" t="str">
        <f t="shared" si="10"/>
        <v/>
      </c>
      <c r="U906" s="35" t="str">
        <f t="shared" si="11"/>
        <v/>
      </c>
      <c r="V906" s="35" t="str">
        <f t="shared" si="12"/>
        <v/>
      </c>
      <c r="W906" s="77" t="str">
        <f t="shared" si="13"/>
        <v/>
      </c>
      <c r="X906" s="35" t="str">
        <f t="shared" si="14"/>
        <v/>
      </c>
      <c r="Y906" s="35" t="str">
        <f t="shared" si="15"/>
        <v/>
      </c>
      <c r="Z906" s="35" t="str">
        <f t="shared" si="16"/>
        <v/>
      </c>
      <c r="AA906" s="35" t="str">
        <f t="shared" si="17"/>
        <v/>
      </c>
      <c r="AB906" s="77">
        <f t="shared" si="29"/>
        <v>6336</v>
      </c>
      <c r="AC906" s="77">
        <f t="shared" si="30"/>
        <v>0</v>
      </c>
      <c r="AD906" s="77">
        <f t="shared" si="31"/>
        <v>0</v>
      </c>
      <c r="AE906" s="78" t="str">
        <f t="shared" si="18"/>
        <v/>
      </c>
      <c r="AF906" s="35" t="str">
        <f t="shared" si="19"/>
        <v/>
      </c>
      <c r="AG906" s="77" t="str">
        <f t="shared" si="20"/>
        <v/>
      </c>
      <c r="AH906" s="77" t="str">
        <f t="shared" si="21"/>
        <v/>
      </c>
      <c r="AI906" s="35">
        <f t="shared" si="22"/>
        <v>0</v>
      </c>
      <c r="AJ906" s="35">
        <f t="shared" si="23"/>
        <v>0</v>
      </c>
      <c r="AK906" s="35">
        <f t="shared" si="24"/>
        <v>0</v>
      </c>
      <c r="AL906" s="35">
        <f t="shared" si="25"/>
        <v>0</v>
      </c>
      <c r="AM906" s="35" t="n"/>
      <c r="AN906" s="44" t="str">
        <f t="shared" si="26"/>
        <v/>
      </c>
      <c r="AO906" s="44" t="str">
        <f t="shared" si="27"/>
        <v/>
      </c>
      <c r="AP906" s="35" t="str">
        <f>IF('DQE marché-cadre'!$D909="","",'DQE marché-cadre'!$D909)</f>
        <v/>
      </c>
      <c r="AQ906" s="35" t="str">
        <f>IF('DQE marché-cadre'!$E909="","",'DQE marché-cadre'!$E909)</f>
        <v/>
      </c>
      <c r="AR906" s="77" t="str">
        <f>DQE!$F909</f>
        <v/>
      </c>
      <c r="AS906" s="77" t="str">
        <f>BPDE!$G909</f>
        <v/>
      </c>
      <c r="AT906" s="35" t="str">
        <f t="shared" si="28"/>
        <v/>
      </c>
    </row>
    <row r="907">
      <c r="A907" s="35" t="str">
        <f>IF(BPU!$A910="","",BPU!$A910)</f>
        <v/>
      </c>
      <c r="B907" s="44" t="str">
        <f>IF(BPU!$B910="","",BPU!$B910)</f>
        <v/>
      </c>
      <c r="C907" s="35" t="str">
        <f>IF(BPU!$C910="","",BPU!$C910)</f>
        <v/>
      </c>
      <c r="D907" s="44" t="str">
        <f>IF(DQE!$D910="","",DQE!$D910)</f>
        <v/>
      </c>
      <c r="E907" s="37" t="str">
        <f>IF(BPU!$D910="","",BPU!$D910)</f>
        <v/>
      </c>
      <c r="F907" s="35" t="str">
        <f t="shared" si="0"/>
        <v/>
      </c>
      <c r="G907" s="44" t="str">
        <f t="shared" si="1"/>
        <v/>
      </c>
      <c r="H907" s="36" t="n"/>
      <c r="I907" s="23" t="n"/>
      <c r="J907" s="36" t="n"/>
      <c r="K907" s="36" t="n"/>
      <c r="L907" s="44" t="str">
        <f t="shared" si="2"/>
        <v/>
      </c>
      <c r="M907" s="35" t="str">
        <f t="shared" si="3"/>
        <v/>
      </c>
      <c r="N907" s="35" t="str">
        <f t="shared" si="4"/>
        <v/>
      </c>
      <c r="O907" s="35" t="str">
        <f t="shared" si="5"/>
        <v/>
      </c>
      <c r="P907" s="35" t="str">
        <f t="shared" si="6"/>
        <v/>
      </c>
      <c r="Q907" s="35" t="str">
        <f t="shared" si="7"/>
        <v/>
      </c>
      <c r="R907" s="35" t="str">
        <f t="shared" si="8"/>
        <v/>
      </c>
      <c r="S907" s="35" t="str">
        <f t="shared" si="9"/>
        <v/>
      </c>
      <c r="T907" s="35" t="str">
        <f t="shared" si="10"/>
        <v/>
      </c>
      <c r="U907" s="35" t="str">
        <f t="shared" si="11"/>
        <v/>
      </c>
      <c r="V907" s="35" t="str">
        <f t="shared" si="12"/>
        <v/>
      </c>
      <c r="W907" s="77" t="str">
        <f t="shared" si="13"/>
        <v/>
      </c>
      <c r="X907" s="35" t="str">
        <f t="shared" si="14"/>
        <v/>
      </c>
      <c r="Y907" s="35" t="str">
        <f t="shared" si="15"/>
        <v/>
      </c>
      <c r="Z907" s="35" t="str">
        <f t="shared" si="16"/>
        <v/>
      </c>
      <c r="AA907" s="35" t="str">
        <f t="shared" si="17"/>
        <v/>
      </c>
      <c r="AB907" s="77">
        <f t="shared" si="29"/>
        <v>6336</v>
      </c>
      <c r="AC907" s="77">
        <f t="shared" si="30"/>
        <v>0</v>
      </c>
      <c r="AD907" s="77">
        <f t="shared" si="31"/>
        <v>0</v>
      </c>
      <c r="AE907" s="78" t="str">
        <f t="shared" si="18"/>
        <v/>
      </c>
      <c r="AF907" s="35" t="str">
        <f t="shared" si="19"/>
        <v/>
      </c>
      <c r="AG907" s="77" t="str">
        <f t="shared" si="20"/>
        <v/>
      </c>
      <c r="AH907" s="77" t="str">
        <f t="shared" si="21"/>
        <v/>
      </c>
      <c r="AI907" s="35">
        <f t="shared" si="22"/>
        <v>0</v>
      </c>
      <c r="AJ907" s="35">
        <f t="shared" si="23"/>
        <v>0</v>
      </c>
      <c r="AK907" s="35">
        <f t="shared" si="24"/>
        <v>0</v>
      </c>
      <c r="AL907" s="35">
        <f t="shared" si="25"/>
        <v>0</v>
      </c>
      <c r="AM907" s="35" t="n"/>
      <c r="AN907" s="44" t="str">
        <f t="shared" si="26"/>
        <v/>
      </c>
      <c r="AO907" s="44" t="str">
        <f t="shared" si="27"/>
        <v/>
      </c>
      <c r="AP907" s="35" t="str">
        <f>IF('DQE marché-cadre'!$D910="","",'DQE marché-cadre'!$D910)</f>
        <v/>
      </c>
      <c r="AQ907" s="35" t="str">
        <f>IF('DQE marché-cadre'!$E910="","",'DQE marché-cadre'!$E910)</f>
        <v/>
      </c>
      <c r="AR907" s="77" t="str">
        <f>DQE!$F910</f>
        <v/>
      </c>
      <c r="AS907" s="77" t="str">
        <f>BPDE!$G910</f>
        <v/>
      </c>
      <c r="AT907" s="35" t="str">
        <f t="shared" si="28"/>
        <v/>
      </c>
    </row>
    <row r="908">
      <c r="A908" s="35" t="str">
        <f>IF(BPU!$A911="","",BPU!$A911)</f>
        <v/>
      </c>
      <c r="B908" s="44" t="str">
        <f>IF(BPU!$B911="","",BPU!$B911)</f>
        <v/>
      </c>
      <c r="C908" s="35" t="str">
        <f>IF(BPU!$C911="","",BPU!$C911)</f>
        <v/>
      </c>
      <c r="D908" s="44" t="str">
        <f>IF(DQE!$D911="","",DQE!$D911)</f>
        <v/>
      </c>
      <c r="E908" s="37" t="str">
        <f>IF(BPU!$D911="","",BPU!$D911)</f>
        <v/>
      </c>
      <c r="F908" s="35" t="str">
        <f t="shared" si="0"/>
        <v/>
      </c>
      <c r="G908" s="44" t="str">
        <f t="shared" si="1"/>
        <v/>
      </c>
      <c r="H908" s="36" t="n"/>
      <c r="I908" s="23" t="n"/>
      <c r="J908" s="36" t="n"/>
      <c r="K908" s="36" t="n"/>
      <c r="L908" s="44" t="str">
        <f t="shared" si="2"/>
        <v/>
      </c>
      <c r="M908" s="35" t="str">
        <f t="shared" si="3"/>
        <v/>
      </c>
      <c r="N908" s="35" t="str">
        <f t="shared" si="4"/>
        <v/>
      </c>
      <c r="O908" s="35" t="str">
        <f t="shared" si="5"/>
        <v/>
      </c>
      <c r="P908" s="35" t="str">
        <f t="shared" si="6"/>
        <v/>
      </c>
      <c r="Q908" s="35" t="str">
        <f t="shared" si="7"/>
        <v/>
      </c>
      <c r="R908" s="35" t="str">
        <f t="shared" si="8"/>
        <v/>
      </c>
      <c r="S908" s="35" t="str">
        <f t="shared" si="9"/>
        <v/>
      </c>
      <c r="T908" s="35" t="str">
        <f t="shared" si="10"/>
        <v/>
      </c>
      <c r="U908" s="35" t="str">
        <f t="shared" si="11"/>
        <v/>
      </c>
      <c r="V908" s="35" t="str">
        <f t="shared" si="12"/>
        <v/>
      </c>
      <c r="W908" s="77" t="str">
        <f t="shared" si="13"/>
        <v/>
      </c>
      <c r="X908" s="35" t="str">
        <f t="shared" si="14"/>
        <v/>
      </c>
      <c r="Y908" s="35" t="str">
        <f t="shared" si="15"/>
        <v/>
      </c>
      <c r="Z908" s="35" t="str">
        <f t="shared" si="16"/>
        <v/>
      </c>
      <c r="AA908" s="35" t="str">
        <f t="shared" si="17"/>
        <v/>
      </c>
      <c r="AB908" s="77">
        <f t="shared" si="29"/>
        <v>6336</v>
      </c>
      <c r="AC908" s="77">
        <f t="shared" si="30"/>
        <v>0</v>
      </c>
      <c r="AD908" s="77">
        <f t="shared" si="31"/>
        <v>0</v>
      </c>
      <c r="AE908" s="78" t="str">
        <f t="shared" si="18"/>
        <v/>
      </c>
      <c r="AF908" s="35" t="str">
        <f t="shared" si="19"/>
        <v/>
      </c>
      <c r="AG908" s="77" t="str">
        <f t="shared" si="20"/>
        <v/>
      </c>
      <c r="AH908" s="77" t="str">
        <f t="shared" si="21"/>
        <v/>
      </c>
      <c r="AI908" s="35">
        <f t="shared" si="22"/>
        <v>0</v>
      </c>
      <c r="AJ908" s="35">
        <f t="shared" si="23"/>
        <v>0</v>
      </c>
      <c r="AK908" s="35">
        <f t="shared" si="24"/>
        <v>0</v>
      </c>
      <c r="AL908" s="35">
        <f t="shared" si="25"/>
        <v>0</v>
      </c>
      <c r="AM908" s="35" t="n"/>
      <c r="AN908" s="44" t="str">
        <f t="shared" si="26"/>
        <v/>
      </c>
      <c r="AO908" s="44" t="str">
        <f t="shared" si="27"/>
        <v/>
      </c>
      <c r="AP908" s="35" t="str">
        <f>IF('DQE marché-cadre'!$D911="","",'DQE marché-cadre'!$D911)</f>
        <v/>
      </c>
      <c r="AQ908" s="35" t="str">
        <f>IF('DQE marché-cadre'!$E911="","",'DQE marché-cadre'!$E911)</f>
        <v/>
      </c>
      <c r="AR908" s="77" t="str">
        <f>DQE!$F911</f>
        <v/>
      </c>
      <c r="AS908" s="77" t="str">
        <f>BPDE!$G911</f>
        <v/>
      </c>
      <c r="AT908" s="35" t="str">
        <f t="shared" si="28"/>
        <v/>
      </c>
    </row>
    <row r="909">
      <c r="A909" s="35" t="str">
        <f>IF(BPU!$A912="","",BPU!$A912)</f>
        <v/>
      </c>
      <c r="B909" s="44" t="str">
        <f>IF(BPU!$B912="","",BPU!$B912)</f>
        <v/>
      </c>
      <c r="C909" s="35" t="str">
        <f>IF(BPU!$C912="","",BPU!$C912)</f>
        <v/>
      </c>
      <c r="D909" s="44" t="str">
        <f>IF(DQE!$D912="","",DQE!$D912)</f>
        <v/>
      </c>
      <c r="E909" s="37" t="str">
        <f>IF(BPU!$D912="","",BPU!$D912)</f>
        <v/>
      </c>
      <c r="F909" s="35" t="str">
        <f t="shared" si="0"/>
        <v/>
      </c>
      <c r="G909" s="44" t="str">
        <f t="shared" si="1"/>
        <v/>
      </c>
      <c r="H909" s="36" t="n"/>
      <c r="I909" s="23" t="n"/>
      <c r="J909" s="36" t="n"/>
      <c r="K909" s="36" t="n"/>
      <c r="L909" s="44" t="str">
        <f t="shared" si="2"/>
        <v/>
      </c>
      <c r="M909" s="35" t="str">
        <f t="shared" si="3"/>
        <v/>
      </c>
      <c r="N909" s="35" t="str">
        <f t="shared" si="4"/>
        <v/>
      </c>
      <c r="O909" s="35" t="str">
        <f t="shared" si="5"/>
        <v/>
      </c>
      <c r="P909" s="35" t="str">
        <f t="shared" si="6"/>
        <v/>
      </c>
      <c r="Q909" s="35" t="str">
        <f t="shared" si="7"/>
        <v/>
      </c>
      <c r="R909" s="35" t="str">
        <f t="shared" si="8"/>
        <v/>
      </c>
      <c r="S909" s="35" t="str">
        <f t="shared" si="9"/>
        <v/>
      </c>
      <c r="T909" s="35" t="str">
        <f t="shared" si="10"/>
        <v/>
      </c>
      <c r="U909" s="35" t="str">
        <f t="shared" si="11"/>
        <v/>
      </c>
      <c r="V909" s="35" t="str">
        <f t="shared" si="12"/>
        <v/>
      </c>
      <c r="W909" s="77" t="str">
        <f t="shared" si="13"/>
        <v/>
      </c>
      <c r="X909" s="35" t="str">
        <f t="shared" si="14"/>
        <v/>
      </c>
      <c r="Y909" s="35" t="str">
        <f t="shared" si="15"/>
        <v/>
      </c>
      <c r="Z909" s="35" t="str">
        <f t="shared" si="16"/>
        <v/>
      </c>
      <c r="AA909" s="35" t="str">
        <f t="shared" si="17"/>
        <v/>
      </c>
      <c r="AB909" s="77">
        <f t="shared" si="29"/>
        <v>6336</v>
      </c>
      <c r="AC909" s="77">
        <f t="shared" si="30"/>
        <v>0</v>
      </c>
      <c r="AD909" s="77">
        <f t="shared" si="31"/>
        <v>0</v>
      </c>
      <c r="AE909" s="78" t="str">
        <f t="shared" si="18"/>
        <v/>
      </c>
      <c r="AF909" s="35" t="str">
        <f t="shared" si="19"/>
        <v/>
      </c>
      <c r="AG909" s="77" t="str">
        <f t="shared" si="20"/>
        <v/>
      </c>
      <c r="AH909" s="77" t="str">
        <f t="shared" si="21"/>
        <v/>
      </c>
      <c r="AI909" s="35">
        <f t="shared" si="22"/>
        <v>0</v>
      </c>
      <c r="AJ909" s="35">
        <f t="shared" si="23"/>
        <v>0</v>
      </c>
      <c r="AK909" s="35">
        <f t="shared" si="24"/>
        <v>0</v>
      </c>
      <c r="AL909" s="35">
        <f t="shared" si="25"/>
        <v>0</v>
      </c>
      <c r="AM909" s="35" t="n"/>
      <c r="AN909" s="44" t="str">
        <f t="shared" si="26"/>
        <v/>
      </c>
      <c r="AO909" s="44" t="str">
        <f t="shared" si="27"/>
        <v/>
      </c>
      <c r="AP909" s="35" t="str">
        <f>IF('DQE marché-cadre'!$D912="","",'DQE marché-cadre'!$D912)</f>
        <v/>
      </c>
      <c r="AQ909" s="35" t="str">
        <f>IF('DQE marché-cadre'!$E912="","",'DQE marché-cadre'!$E912)</f>
        <v/>
      </c>
      <c r="AR909" s="77" t="str">
        <f>DQE!$F912</f>
        <v/>
      </c>
      <c r="AS909" s="77" t="str">
        <f>BPDE!$G912</f>
        <v/>
      </c>
      <c r="AT909" s="35" t="str">
        <f t="shared" si="28"/>
        <v/>
      </c>
    </row>
    <row r="910">
      <c r="A910" s="35" t="str">
        <f>IF(BPU!$A913="","",BPU!$A913)</f>
        <v/>
      </c>
      <c r="B910" s="44" t="str">
        <f>IF(BPU!$B913="","",BPU!$B913)</f>
        <v/>
      </c>
      <c r="C910" s="35" t="str">
        <f>IF(BPU!$C913="","",BPU!$C913)</f>
        <v/>
      </c>
      <c r="D910" s="44" t="str">
        <f>IF(DQE!$D913="","",DQE!$D913)</f>
        <v/>
      </c>
      <c r="E910" s="37" t="str">
        <f>IF(BPU!$D913="","",BPU!$D913)</f>
        <v/>
      </c>
      <c r="F910" s="35" t="str">
        <f t="shared" si="0"/>
        <v/>
      </c>
      <c r="G910" s="44" t="str">
        <f t="shared" si="1"/>
        <v/>
      </c>
      <c r="H910" s="36" t="n"/>
      <c r="I910" s="23" t="n"/>
      <c r="J910" s="36" t="n"/>
      <c r="K910" s="36" t="n"/>
      <c r="L910" s="44" t="str">
        <f t="shared" si="2"/>
        <v/>
      </c>
      <c r="M910" s="35" t="str">
        <f t="shared" si="3"/>
        <v/>
      </c>
      <c r="N910" s="35" t="str">
        <f t="shared" si="4"/>
        <v/>
      </c>
      <c r="O910" s="35" t="str">
        <f t="shared" si="5"/>
        <v/>
      </c>
      <c r="P910" s="35" t="str">
        <f t="shared" si="6"/>
        <v/>
      </c>
      <c r="Q910" s="35" t="str">
        <f t="shared" si="7"/>
        <v/>
      </c>
      <c r="R910" s="35" t="str">
        <f t="shared" si="8"/>
        <v/>
      </c>
      <c r="S910" s="35" t="str">
        <f t="shared" si="9"/>
        <v/>
      </c>
      <c r="T910" s="35" t="str">
        <f t="shared" si="10"/>
        <v/>
      </c>
      <c r="U910" s="35" t="str">
        <f t="shared" si="11"/>
        <v/>
      </c>
      <c r="V910" s="35" t="str">
        <f t="shared" si="12"/>
        <v/>
      </c>
      <c r="W910" s="77" t="str">
        <f t="shared" si="13"/>
        <v/>
      </c>
      <c r="X910" s="35" t="str">
        <f t="shared" si="14"/>
        <v/>
      </c>
      <c r="Y910" s="35" t="str">
        <f t="shared" si="15"/>
        <v/>
      </c>
      <c r="Z910" s="35" t="str">
        <f t="shared" si="16"/>
        <v/>
      </c>
      <c r="AA910" s="35" t="str">
        <f t="shared" si="17"/>
        <v/>
      </c>
      <c r="AB910" s="77">
        <f t="shared" si="29"/>
        <v>6336</v>
      </c>
      <c r="AC910" s="77">
        <f t="shared" si="30"/>
        <v>0</v>
      </c>
      <c r="AD910" s="77">
        <f t="shared" si="31"/>
        <v>0</v>
      </c>
      <c r="AE910" s="78" t="str">
        <f t="shared" si="18"/>
        <v/>
      </c>
      <c r="AF910" s="35" t="str">
        <f t="shared" si="19"/>
        <v/>
      </c>
      <c r="AG910" s="77" t="str">
        <f t="shared" si="20"/>
        <v/>
      </c>
      <c r="AH910" s="77" t="str">
        <f t="shared" si="21"/>
        <v/>
      </c>
      <c r="AI910" s="35">
        <f t="shared" si="22"/>
        <v>0</v>
      </c>
      <c r="AJ910" s="35">
        <f t="shared" si="23"/>
        <v>0</v>
      </c>
      <c r="AK910" s="35">
        <f t="shared" si="24"/>
        <v>0</v>
      </c>
      <c r="AL910" s="35">
        <f t="shared" si="25"/>
        <v>0</v>
      </c>
      <c r="AM910" s="35" t="n"/>
      <c r="AN910" s="44" t="str">
        <f t="shared" si="26"/>
        <v/>
      </c>
      <c r="AO910" s="44" t="str">
        <f t="shared" si="27"/>
        <v/>
      </c>
      <c r="AP910" s="35" t="str">
        <f>IF('DQE marché-cadre'!$D913="","",'DQE marché-cadre'!$D913)</f>
        <v/>
      </c>
      <c r="AQ910" s="35" t="str">
        <f>IF('DQE marché-cadre'!$E913="","",'DQE marché-cadre'!$E913)</f>
        <v/>
      </c>
      <c r="AR910" s="77" t="str">
        <f>DQE!$F913</f>
        <v/>
      </c>
      <c r="AS910" s="77" t="str">
        <f>BPDE!$G913</f>
        <v/>
      </c>
      <c r="AT910" s="35" t="str">
        <f t="shared" si="28"/>
        <v/>
      </c>
    </row>
    <row r="911">
      <c r="A911" s="35" t="str">
        <f>IF(BPU!$A914="","",BPU!$A914)</f>
        <v/>
      </c>
      <c r="B911" s="44" t="str">
        <f>IF(BPU!$B914="","",BPU!$B914)</f>
        <v/>
      </c>
      <c r="C911" s="35" t="str">
        <f>IF(BPU!$C914="","",BPU!$C914)</f>
        <v/>
      </c>
      <c r="D911" s="44" t="str">
        <f>IF(DQE!$D914="","",DQE!$D914)</f>
        <v/>
      </c>
      <c r="E911" s="37" t="str">
        <f>IF(BPU!$D914="","",BPU!$D914)</f>
        <v/>
      </c>
      <c r="F911" s="35" t="str">
        <f t="shared" si="0"/>
        <v/>
      </c>
      <c r="G911" s="44" t="str">
        <f t="shared" si="1"/>
        <v/>
      </c>
      <c r="H911" s="36" t="n"/>
      <c r="I911" s="23" t="n"/>
      <c r="J911" s="36" t="n"/>
      <c r="K911" s="36" t="n"/>
      <c r="L911" s="44" t="str">
        <f t="shared" si="2"/>
        <v/>
      </c>
      <c r="M911" s="35" t="str">
        <f t="shared" si="3"/>
        <v/>
      </c>
      <c r="N911" s="35" t="str">
        <f t="shared" si="4"/>
        <v/>
      </c>
      <c r="O911" s="35" t="str">
        <f t="shared" si="5"/>
        <v/>
      </c>
      <c r="P911" s="35" t="str">
        <f t="shared" si="6"/>
        <v/>
      </c>
      <c r="Q911" s="35" t="str">
        <f t="shared" si="7"/>
        <v/>
      </c>
      <c r="R911" s="35" t="str">
        <f t="shared" si="8"/>
        <v/>
      </c>
      <c r="S911" s="35" t="str">
        <f t="shared" si="9"/>
        <v/>
      </c>
      <c r="T911" s="35" t="str">
        <f t="shared" si="10"/>
        <v/>
      </c>
      <c r="U911" s="35" t="str">
        <f t="shared" si="11"/>
        <v/>
      </c>
      <c r="V911" s="35" t="str">
        <f t="shared" si="12"/>
        <v/>
      </c>
      <c r="W911" s="77" t="str">
        <f t="shared" si="13"/>
        <v/>
      </c>
      <c r="X911" s="35" t="str">
        <f t="shared" si="14"/>
        <v/>
      </c>
      <c r="Y911" s="35" t="str">
        <f t="shared" si="15"/>
        <v/>
      </c>
      <c r="Z911" s="35" t="str">
        <f t="shared" si="16"/>
        <v/>
      </c>
      <c r="AA911" s="35" t="str">
        <f t="shared" si="17"/>
        <v/>
      </c>
      <c r="AB911" s="77">
        <f t="shared" si="29"/>
        <v>6336</v>
      </c>
      <c r="AC911" s="77">
        <f t="shared" si="30"/>
        <v>0</v>
      </c>
      <c r="AD911" s="77">
        <f t="shared" si="31"/>
        <v>0</v>
      </c>
      <c r="AE911" s="78" t="str">
        <f t="shared" si="18"/>
        <v/>
      </c>
      <c r="AF911" s="35" t="str">
        <f t="shared" si="19"/>
        <v/>
      </c>
      <c r="AG911" s="77" t="str">
        <f t="shared" si="20"/>
        <v/>
      </c>
      <c r="AH911" s="77" t="str">
        <f t="shared" si="21"/>
        <v/>
      </c>
      <c r="AI911" s="35">
        <f t="shared" si="22"/>
        <v>0</v>
      </c>
      <c r="AJ911" s="35">
        <f t="shared" si="23"/>
        <v>0</v>
      </c>
      <c r="AK911" s="35">
        <f t="shared" si="24"/>
        <v>0</v>
      </c>
      <c r="AL911" s="35">
        <f t="shared" si="25"/>
        <v>0</v>
      </c>
      <c r="AM911" s="35" t="n"/>
      <c r="AN911" s="44" t="str">
        <f t="shared" si="26"/>
        <v/>
      </c>
      <c r="AO911" s="44" t="str">
        <f t="shared" si="27"/>
        <v/>
      </c>
      <c r="AP911" s="35" t="str">
        <f>IF('DQE marché-cadre'!$D914="","",'DQE marché-cadre'!$D914)</f>
        <v/>
      </c>
      <c r="AQ911" s="35" t="str">
        <f>IF('DQE marché-cadre'!$E914="","",'DQE marché-cadre'!$E914)</f>
        <v/>
      </c>
      <c r="AR911" s="77" t="str">
        <f>DQE!$F914</f>
        <v/>
      </c>
      <c r="AS911" s="77" t="str">
        <f>BPDE!$G914</f>
        <v/>
      </c>
      <c r="AT911" s="35" t="str">
        <f t="shared" si="28"/>
        <v/>
      </c>
    </row>
    <row r="912">
      <c r="A912" s="35" t="str">
        <f>IF(BPU!$A915="","",BPU!$A915)</f>
        <v/>
      </c>
      <c r="B912" s="44" t="str">
        <f>IF(BPU!$B915="","",BPU!$B915)</f>
        <v/>
      </c>
      <c r="C912" s="35" t="str">
        <f>IF(BPU!$C915="","",BPU!$C915)</f>
        <v/>
      </c>
      <c r="D912" s="44" t="str">
        <f>IF(DQE!$D915="","",DQE!$D915)</f>
        <v/>
      </c>
      <c r="E912" s="37" t="str">
        <f>IF(BPU!$D915="","",BPU!$D915)</f>
        <v/>
      </c>
      <c r="F912" s="35" t="str">
        <f t="shared" si="0"/>
        <v/>
      </c>
      <c r="G912" s="44" t="str">
        <f t="shared" si="1"/>
        <v/>
      </c>
      <c r="H912" s="36" t="n"/>
      <c r="I912" s="23" t="n"/>
      <c r="J912" s="36" t="n"/>
      <c r="K912" s="36" t="n"/>
      <c r="L912" s="44" t="str">
        <f t="shared" si="2"/>
        <v/>
      </c>
      <c r="M912" s="35" t="str">
        <f t="shared" si="3"/>
        <v/>
      </c>
      <c r="N912" s="35" t="str">
        <f t="shared" si="4"/>
        <v/>
      </c>
      <c r="O912" s="35" t="str">
        <f t="shared" si="5"/>
        <v/>
      </c>
      <c r="P912" s="35" t="str">
        <f t="shared" si="6"/>
        <v/>
      </c>
      <c r="Q912" s="35" t="str">
        <f t="shared" si="7"/>
        <v/>
      </c>
      <c r="R912" s="35" t="str">
        <f t="shared" si="8"/>
        <v/>
      </c>
      <c r="S912" s="35" t="str">
        <f t="shared" si="9"/>
        <v/>
      </c>
      <c r="T912" s="35" t="str">
        <f t="shared" si="10"/>
        <v/>
      </c>
      <c r="U912" s="35" t="str">
        <f t="shared" si="11"/>
        <v/>
      </c>
      <c r="V912" s="35" t="str">
        <f t="shared" si="12"/>
        <v/>
      </c>
      <c r="W912" s="77" t="str">
        <f t="shared" si="13"/>
        <v/>
      </c>
      <c r="X912" s="35" t="str">
        <f t="shared" si="14"/>
        <v/>
      </c>
      <c r="Y912" s="35" t="str">
        <f t="shared" si="15"/>
        <v/>
      </c>
      <c r="Z912" s="35" t="str">
        <f t="shared" si="16"/>
        <v/>
      </c>
      <c r="AA912" s="35" t="str">
        <f t="shared" si="17"/>
        <v/>
      </c>
      <c r="AB912" s="77">
        <f t="shared" si="29"/>
        <v>6336</v>
      </c>
      <c r="AC912" s="77">
        <f t="shared" si="30"/>
        <v>0</v>
      </c>
      <c r="AD912" s="77">
        <f t="shared" si="31"/>
        <v>0</v>
      </c>
      <c r="AE912" s="78" t="str">
        <f t="shared" si="18"/>
        <v/>
      </c>
      <c r="AF912" s="35" t="str">
        <f t="shared" si="19"/>
        <v/>
      </c>
      <c r="AG912" s="77" t="str">
        <f t="shared" si="20"/>
        <v/>
      </c>
      <c r="AH912" s="77" t="str">
        <f t="shared" si="21"/>
        <v/>
      </c>
      <c r="AI912" s="35">
        <f t="shared" si="22"/>
        <v>0</v>
      </c>
      <c r="AJ912" s="35">
        <f t="shared" si="23"/>
        <v>0</v>
      </c>
      <c r="AK912" s="35">
        <f t="shared" si="24"/>
        <v>0</v>
      </c>
      <c r="AL912" s="35">
        <f t="shared" si="25"/>
        <v>0</v>
      </c>
      <c r="AM912" s="35" t="n"/>
      <c r="AN912" s="44" t="str">
        <f t="shared" si="26"/>
        <v/>
      </c>
      <c r="AO912" s="44" t="str">
        <f t="shared" si="27"/>
        <v/>
      </c>
      <c r="AP912" s="35" t="str">
        <f>IF('DQE marché-cadre'!$D915="","",'DQE marché-cadre'!$D915)</f>
        <v/>
      </c>
      <c r="AQ912" s="35" t="str">
        <f>IF('DQE marché-cadre'!$E915="","",'DQE marché-cadre'!$E915)</f>
        <v/>
      </c>
      <c r="AR912" s="77" t="str">
        <f>DQE!$F915</f>
        <v/>
      </c>
      <c r="AS912" s="77" t="str">
        <f>BPDE!$G915</f>
        <v/>
      </c>
      <c r="AT912" s="35" t="str">
        <f t="shared" si="28"/>
        <v/>
      </c>
    </row>
    <row r="913">
      <c r="A913" s="35" t="str">
        <f>IF(BPU!$A916="","",BPU!$A916)</f>
        <v/>
      </c>
      <c r="B913" s="44" t="str">
        <f>IF(BPU!$B916="","",BPU!$B916)</f>
        <v/>
      </c>
      <c r="C913" s="35" t="str">
        <f>IF(BPU!$C916="","",BPU!$C916)</f>
        <v/>
      </c>
      <c r="D913" s="44" t="str">
        <f>IF(DQE!$D916="","",DQE!$D916)</f>
        <v/>
      </c>
      <c r="E913" s="37" t="str">
        <f>IF(BPU!$D916="","",BPU!$D916)</f>
        <v/>
      </c>
      <c r="F913" s="35" t="str">
        <f t="shared" si="0"/>
        <v/>
      </c>
      <c r="G913" s="44" t="str">
        <f t="shared" si="1"/>
        <v/>
      </c>
      <c r="H913" s="36" t="n"/>
      <c r="I913" s="23" t="n"/>
      <c r="J913" s="36" t="n"/>
      <c r="K913" s="36" t="n"/>
      <c r="L913" s="44" t="str">
        <f t="shared" si="2"/>
        <v/>
      </c>
      <c r="M913" s="35" t="str">
        <f t="shared" si="3"/>
        <v/>
      </c>
      <c r="N913" s="35" t="str">
        <f t="shared" si="4"/>
        <v/>
      </c>
      <c r="O913" s="35" t="str">
        <f t="shared" si="5"/>
        <v/>
      </c>
      <c r="P913" s="35" t="str">
        <f t="shared" si="6"/>
        <v/>
      </c>
      <c r="Q913" s="35" t="str">
        <f t="shared" si="7"/>
        <v/>
      </c>
      <c r="R913" s="35" t="str">
        <f t="shared" si="8"/>
        <v/>
      </c>
      <c r="S913" s="35" t="str">
        <f t="shared" si="9"/>
        <v/>
      </c>
      <c r="T913" s="35" t="str">
        <f t="shared" si="10"/>
        <v/>
      </c>
      <c r="U913" s="35" t="str">
        <f t="shared" si="11"/>
        <v/>
      </c>
      <c r="V913" s="35" t="str">
        <f t="shared" si="12"/>
        <v/>
      </c>
      <c r="W913" s="77" t="str">
        <f t="shared" si="13"/>
        <v/>
      </c>
      <c r="X913" s="35" t="str">
        <f t="shared" si="14"/>
        <v/>
      </c>
      <c r="Y913" s="35" t="str">
        <f t="shared" si="15"/>
        <v/>
      </c>
      <c r="Z913" s="35" t="str">
        <f t="shared" si="16"/>
        <v/>
      </c>
      <c r="AA913" s="35" t="str">
        <f t="shared" si="17"/>
        <v/>
      </c>
      <c r="AB913" s="77">
        <f t="shared" si="29"/>
        <v>6336</v>
      </c>
      <c r="AC913" s="77">
        <f t="shared" si="30"/>
        <v>0</v>
      </c>
      <c r="AD913" s="77">
        <f t="shared" si="31"/>
        <v>0</v>
      </c>
      <c r="AE913" s="78" t="str">
        <f t="shared" si="18"/>
        <v/>
      </c>
      <c r="AF913" s="35" t="str">
        <f t="shared" si="19"/>
        <v/>
      </c>
      <c r="AG913" s="77" t="str">
        <f t="shared" si="20"/>
        <v/>
      </c>
      <c r="AH913" s="77" t="str">
        <f t="shared" si="21"/>
        <v/>
      </c>
      <c r="AI913" s="35">
        <f t="shared" si="22"/>
        <v>0</v>
      </c>
      <c r="AJ913" s="35">
        <f t="shared" si="23"/>
        <v>0</v>
      </c>
      <c r="AK913" s="35">
        <f t="shared" si="24"/>
        <v>0</v>
      </c>
      <c r="AL913" s="35">
        <f t="shared" si="25"/>
        <v>0</v>
      </c>
      <c r="AM913" s="35" t="n"/>
      <c r="AN913" s="44" t="str">
        <f t="shared" si="26"/>
        <v/>
      </c>
      <c r="AO913" s="44" t="str">
        <f t="shared" si="27"/>
        <v/>
      </c>
      <c r="AP913" s="35" t="str">
        <f>IF('DQE marché-cadre'!$D916="","",'DQE marché-cadre'!$D916)</f>
        <v/>
      </c>
      <c r="AQ913" s="35" t="str">
        <f>IF('DQE marché-cadre'!$E916="","",'DQE marché-cadre'!$E916)</f>
        <v/>
      </c>
      <c r="AR913" s="77" t="str">
        <f>DQE!$F916</f>
        <v/>
      </c>
      <c r="AS913" s="77" t="str">
        <f>BPDE!$G916</f>
        <v/>
      </c>
      <c r="AT913" s="35" t="str">
        <f t="shared" si="28"/>
        <v/>
      </c>
    </row>
    <row r="914">
      <c r="A914" s="35" t="str">
        <f>IF(BPU!$A917="","",BPU!$A917)</f>
        <v/>
      </c>
      <c r="B914" s="44" t="str">
        <f>IF(BPU!$B917="","",BPU!$B917)</f>
        <v/>
      </c>
      <c r="C914" s="35" t="str">
        <f>IF(BPU!$C917="","",BPU!$C917)</f>
        <v/>
      </c>
      <c r="D914" s="44" t="str">
        <f>IF(DQE!$D917="","",DQE!$D917)</f>
        <v/>
      </c>
      <c r="E914" s="37" t="str">
        <f>IF(BPU!$D917="","",BPU!$D917)</f>
        <v/>
      </c>
      <c r="F914" s="35" t="str">
        <f t="shared" si="0"/>
        <v/>
      </c>
      <c r="G914" s="44" t="str">
        <f t="shared" si="1"/>
        <v/>
      </c>
      <c r="H914" s="36" t="n"/>
      <c r="I914" s="23" t="n"/>
      <c r="J914" s="36" t="n"/>
      <c r="K914" s="36" t="n"/>
      <c r="L914" s="44" t="str">
        <f t="shared" si="2"/>
        <v/>
      </c>
      <c r="M914" s="35" t="str">
        <f t="shared" si="3"/>
        <v/>
      </c>
      <c r="N914" s="35" t="str">
        <f t="shared" si="4"/>
        <v/>
      </c>
      <c r="O914" s="35" t="str">
        <f t="shared" si="5"/>
        <v/>
      </c>
      <c r="P914" s="35" t="str">
        <f t="shared" si="6"/>
        <v/>
      </c>
      <c r="Q914" s="35" t="str">
        <f t="shared" si="7"/>
        <v/>
      </c>
      <c r="R914" s="35" t="str">
        <f t="shared" si="8"/>
        <v/>
      </c>
      <c r="S914" s="35" t="str">
        <f t="shared" si="9"/>
        <v/>
      </c>
      <c r="T914" s="35" t="str">
        <f t="shared" si="10"/>
        <v/>
      </c>
      <c r="U914" s="35" t="str">
        <f t="shared" si="11"/>
        <v/>
      </c>
      <c r="V914" s="35" t="str">
        <f t="shared" si="12"/>
        <v/>
      </c>
      <c r="W914" s="77" t="str">
        <f t="shared" si="13"/>
        <v/>
      </c>
      <c r="X914" s="35" t="str">
        <f t="shared" si="14"/>
        <v/>
      </c>
      <c r="Y914" s="35" t="str">
        <f t="shared" si="15"/>
        <v/>
      </c>
      <c r="Z914" s="35" t="str">
        <f t="shared" si="16"/>
        <v/>
      </c>
      <c r="AA914" s="35" t="str">
        <f t="shared" si="17"/>
        <v/>
      </c>
      <c r="AB914" s="77">
        <f t="shared" si="29"/>
        <v>6336</v>
      </c>
      <c r="AC914" s="77">
        <f t="shared" si="30"/>
        <v>0</v>
      </c>
      <c r="AD914" s="77">
        <f t="shared" si="31"/>
        <v>0</v>
      </c>
      <c r="AE914" s="78" t="str">
        <f t="shared" si="18"/>
        <v/>
      </c>
      <c r="AF914" s="35" t="str">
        <f t="shared" si="19"/>
        <v/>
      </c>
      <c r="AG914" s="77" t="str">
        <f t="shared" si="20"/>
        <v/>
      </c>
      <c r="AH914" s="77" t="str">
        <f t="shared" si="21"/>
        <v/>
      </c>
      <c r="AI914" s="35">
        <f t="shared" si="22"/>
        <v>0</v>
      </c>
      <c r="AJ914" s="35">
        <f t="shared" si="23"/>
        <v>0</v>
      </c>
      <c r="AK914" s="35">
        <f t="shared" si="24"/>
        <v>0</v>
      </c>
      <c r="AL914" s="35">
        <f t="shared" si="25"/>
        <v>0</v>
      </c>
      <c r="AM914" s="35" t="n"/>
      <c r="AN914" s="44" t="str">
        <f t="shared" si="26"/>
        <v/>
      </c>
      <c r="AO914" s="44" t="str">
        <f t="shared" si="27"/>
        <v/>
      </c>
      <c r="AP914" s="35" t="str">
        <f>IF('DQE marché-cadre'!$D917="","",'DQE marché-cadre'!$D917)</f>
        <v/>
      </c>
      <c r="AQ914" s="35" t="str">
        <f>IF('DQE marché-cadre'!$E917="","",'DQE marché-cadre'!$E917)</f>
        <v/>
      </c>
      <c r="AR914" s="77" t="str">
        <f>DQE!$F917</f>
        <v/>
      </c>
      <c r="AS914" s="77" t="str">
        <f>BPDE!$G917</f>
        <v/>
      </c>
      <c r="AT914" s="35" t="str">
        <f t="shared" si="28"/>
        <v/>
      </c>
    </row>
    <row r="915">
      <c r="A915" s="35" t="str">
        <f>IF(BPU!$A918="","",BPU!$A918)</f>
        <v/>
      </c>
      <c r="B915" s="44" t="str">
        <f>IF(BPU!$B918="","",BPU!$B918)</f>
        <v/>
      </c>
      <c r="C915" s="35" t="str">
        <f>IF(BPU!$C918="","",BPU!$C918)</f>
        <v/>
      </c>
      <c r="D915" s="44" t="str">
        <f>IF(DQE!$D918="","",DQE!$D918)</f>
        <v/>
      </c>
      <c r="E915" s="37" t="str">
        <f>IF(BPU!$D918="","",BPU!$D918)</f>
        <v/>
      </c>
      <c r="F915" s="35" t="str">
        <f t="shared" si="0"/>
        <v/>
      </c>
      <c r="G915" s="44" t="str">
        <f t="shared" si="1"/>
        <v/>
      </c>
      <c r="H915" s="36" t="n"/>
      <c r="I915" s="23" t="n"/>
      <c r="J915" s="36" t="n"/>
      <c r="K915" s="36" t="n"/>
      <c r="L915" s="44" t="str">
        <f t="shared" si="2"/>
        <v/>
      </c>
      <c r="M915" s="35" t="str">
        <f t="shared" si="3"/>
        <v/>
      </c>
      <c r="N915" s="35" t="str">
        <f t="shared" si="4"/>
        <v/>
      </c>
      <c r="O915" s="35" t="str">
        <f t="shared" si="5"/>
        <v/>
      </c>
      <c r="P915" s="35" t="str">
        <f t="shared" si="6"/>
        <v/>
      </c>
      <c r="Q915" s="35" t="str">
        <f t="shared" si="7"/>
        <v/>
      </c>
      <c r="R915" s="35" t="str">
        <f t="shared" si="8"/>
        <v/>
      </c>
      <c r="S915" s="35" t="str">
        <f t="shared" si="9"/>
        <v/>
      </c>
      <c r="T915" s="35" t="str">
        <f t="shared" si="10"/>
        <v/>
      </c>
      <c r="U915" s="35" t="str">
        <f t="shared" si="11"/>
        <v/>
      </c>
      <c r="V915" s="35" t="str">
        <f t="shared" si="12"/>
        <v/>
      </c>
      <c r="W915" s="77" t="str">
        <f t="shared" si="13"/>
        <v/>
      </c>
      <c r="X915" s="35" t="str">
        <f t="shared" si="14"/>
        <v/>
      </c>
      <c r="Y915" s="35" t="str">
        <f t="shared" si="15"/>
        <v/>
      </c>
      <c r="Z915" s="35" t="str">
        <f t="shared" si="16"/>
        <v/>
      </c>
      <c r="AA915" s="35" t="str">
        <f t="shared" si="17"/>
        <v/>
      </c>
      <c r="AB915" s="77">
        <f t="shared" si="29"/>
        <v>6336</v>
      </c>
      <c r="AC915" s="77">
        <f t="shared" si="30"/>
        <v>0</v>
      </c>
      <c r="AD915" s="77">
        <f t="shared" si="31"/>
        <v>0</v>
      </c>
      <c r="AE915" s="78" t="str">
        <f t="shared" si="18"/>
        <v/>
      </c>
      <c r="AF915" s="35" t="str">
        <f t="shared" si="19"/>
        <v/>
      </c>
      <c r="AG915" s="77" t="str">
        <f t="shared" si="20"/>
        <v/>
      </c>
      <c r="AH915" s="77" t="str">
        <f t="shared" si="21"/>
        <v/>
      </c>
      <c r="AI915" s="35">
        <f t="shared" si="22"/>
        <v>0</v>
      </c>
      <c r="AJ915" s="35">
        <f t="shared" si="23"/>
        <v>0</v>
      </c>
      <c r="AK915" s="35">
        <f t="shared" si="24"/>
        <v>0</v>
      </c>
      <c r="AL915" s="35">
        <f t="shared" si="25"/>
        <v>0</v>
      </c>
      <c r="AM915" s="35" t="n"/>
      <c r="AN915" s="44" t="str">
        <f t="shared" si="26"/>
        <v/>
      </c>
      <c r="AO915" s="44" t="str">
        <f t="shared" si="27"/>
        <v/>
      </c>
      <c r="AP915" s="35" t="str">
        <f>IF('DQE marché-cadre'!$D918="","",'DQE marché-cadre'!$D918)</f>
        <v/>
      </c>
      <c r="AQ915" s="35" t="str">
        <f>IF('DQE marché-cadre'!$E918="","",'DQE marché-cadre'!$E918)</f>
        <v/>
      </c>
      <c r="AR915" s="77" t="str">
        <f>DQE!$F918</f>
        <v/>
      </c>
      <c r="AS915" s="77" t="str">
        <f>BPDE!$G918</f>
        <v/>
      </c>
      <c r="AT915" s="35" t="str">
        <f t="shared" si="28"/>
        <v/>
      </c>
    </row>
    <row r="916">
      <c r="A916" s="35" t="str">
        <f>IF(BPU!$A919="","",BPU!$A919)</f>
        <v/>
      </c>
      <c r="B916" s="44" t="str">
        <f>IF(BPU!$B919="","",BPU!$B919)</f>
        <v/>
      </c>
      <c r="C916" s="35" t="str">
        <f>IF(BPU!$C919="","",BPU!$C919)</f>
        <v/>
      </c>
      <c r="D916" s="44" t="str">
        <f>IF(DQE!$D919="","",DQE!$D919)</f>
        <v/>
      </c>
      <c r="E916" s="37" t="str">
        <f>IF(BPU!$D919="","",BPU!$D919)</f>
        <v/>
      </c>
      <c r="F916" s="35" t="str">
        <f t="shared" si="0"/>
        <v/>
      </c>
      <c r="G916" s="44" t="str">
        <f t="shared" si="1"/>
        <v/>
      </c>
      <c r="H916" s="36" t="n"/>
      <c r="I916" s="23" t="n"/>
      <c r="J916" s="36" t="n"/>
      <c r="K916" s="36" t="n"/>
      <c r="L916" s="44" t="str">
        <f t="shared" si="2"/>
        <v/>
      </c>
      <c r="M916" s="35" t="str">
        <f t="shared" si="3"/>
        <v/>
      </c>
      <c r="N916" s="35" t="str">
        <f t="shared" si="4"/>
        <v/>
      </c>
      <c r="O916" s="35" t="str">
        <f t="shared" si="5"/>
        <v/>
      </c>
      <c r="P916" s="35" t="str">
        <f t="shared" si="6"/>
        <v/>
      </c>
      <c r="Q916" s="35" t="str">
        <f t="shared" si="7"/>
        <v/>
      </c>
      <c r="R916" s="35" t="str">
        <f t="shared" si="8"/>
        <v/>
      </c>
      <c r="S916" s="35" t="str">
        <f t="shared" si="9"/>
        <v/>
      </c>
      <c r="T916" s="35" t="str">
        <f t="shared" si="10"/>
        <v/>
      </c>
      <c r="U916" s="35" t="str">
        <f t="shared" si="11"/>
        <v/>
      </c>
      <c r="V916" s="35" t="str">
        <f t="shared" si="12"/>
        <v/>
      </c>
      <c r="W916" s="77" t="str">
        <f t="shared" si="13"/>
        <v/>
      </c>
      <c r="X916" s="35" t="str">
        <f t="shared" si="14"/>
        <v/>
      </c>
      <c r="Y916" s="35" t="str">
        <f t="shared" si="15"/>
        <v/>
      </c>
      <c r="Z916" s="35" t="str">
        <f t="shared" si="16"/>
        <v/>
      </c>
      <c r="AA916" s="35" t="str">
        <f t="shared" si="17"/>
        <v/>
      </c>
      <c r="AB916" s="77">
        <f t="shared" si="29"/>
        <v>6336</v>
      </c>
      <c r="AC916" s="77">
        <f t="shared" si="30"/>
        <v>0</v>
      </c>
      <c r="AD916" s="77">
        <f t="shared" si="31"/>
        <v>0</v>
      </c>
      <c r="AE916" s="78" t="str">
        <f t="shared" si="18"/>
        <v/>
      </c>
      <c r="AF916" s="35" t="str">
        <f t="shared" si="19"/>
        <v/>
      </c>
      <c r="AG916" s="77" t="str">
        <f t="shared" si="20"/>
        <v/>
      </c>
      <c r="AH916" s="77" t="str">
        <f t="shared" si="21"/>
        <v/>
      </c>
      <c r="AI916" s="35">
        <f t="shared" si="22"/>
        <v>0</v>
      </c>
      <c r="AJ916" s="35">
        <f t="shared" si="23"/>
        <v>0</v>
      </c>
      <c r="AK916" s="35">
        <f t="shared" si="24"/>
        <v>0</v>
      </c>
      <c r="AL916" s="35">
        <f t="shared" si="25"/>
        <v>0</v>
      </c>
      <c r="AM916" s="35" t="n"/>
      <c r="AN916" s="44" t="str">
        <f t="shared" si="26"/>
        <v/>
      </c>
      <c r="AO916" s="44" t="str">
        <f t="shared" si="27"/>
        <v/>
      </c>
      <c r="AP916" s="35" t="str">
        <f>IF('DQE marché-cadre'!$D919="","",'DQE marché-cadre'!$D919)</f>
        <v/>
      </c>
      <c r="AQ916" s="35" t="str">
        <f>IF('DQE marché-cadre'!$E919="","",'DQE marché-cadre'!$E919)</f>
        <v/>
      </c>
      <c r="AR916" s="77" t="str">
        <f>DQE!$F919</f>
        <v/>
      </c>
      <c r="AS916" s="77" t="str">
        <f>BPDE!$G919</f>
        <v/>
      </c>
      <c r="AT916" s="35" t="str">
        <f t="shared" si="28"/>
        <v/>
      </c>
    </row>
    <row r="917">
      <c r="A917" s="35" t="str">
        <f>IF(BPU!$A920="","",BPU!$A920)</f>
        <v/>
      </c>
      <c r="B917" s="44" t="str">
        <f>IF(BPU!$B920="","",BPU!$B920)</f>
        <v/>
      </c>
      <c r="C917" s="35" t="str">
        <f>IF(BPU!$C920="","",BPU!$C920)</f>
        <v/>
      </c>
      <c r="D917" s="44" t="str">
        <f>IF(DQE!$D920="","",DQE!$D920)</f>
        <v/>
      </c>
      <c r="E917" s="37" t="str">
        <f>IF(BPU!$D920="","",BPU!$D920)</f>
        <v/>
      </c>
      <c r="F917" s="35" t="str">
        <f t="shared" si="0"/>
        <v/>
      </c>
      <c r="G917" s="44" t="str">
        <f t="shared" si="1"/>
        <v/>
      </c>
      <c r="H917" s="36" t="n"/>
      <c r="I917" s="23" t="n"/>
      <c r="J917" s="36" t="n"/>
      <c r="K917" s="36" t="n"/>
      <c r="L917" s="44" t="str">
        <f t="shared" si="2"/>
        <v/>
      </c>
      <c r="M917" s="35" t="str">
        <f t="shared" si="3"/>
        <v/>
      </c>
      <c r="N917" s="35" t="str">
        <f t="shared" si="4"/>
        <v/>
      </c>
      <c r="O917" s="35" t="str">
        <f t="shared" si="5"/>
        <v/>
      </c>
      <c r="P917" s="35" t="str">
        <f t="shared" si="6"/>
        <v/>
      </c>
      <c r="Q917" s="35" t="str">
        <f t="shared" si="7"/>
        <v/>
      </c>
      <c r="R917" s="35" t="str">
        <f t="shared" si="8"/>
        <v/>
      </c>
      <c r="S917" s="35" t="str">
        <f t="shared" si="9"/>
        <v/>
      </c>
      <c r="T917" s="35" t="str">
        <f t="shared" si="10"/>
        <v/>
      </c>
      <c r="U917" s="35" t="str">
        <f t="shared" si="11"/>
        <v/>
      </c>
      <c r="V917" s="35" t="str">
        <f t="shared" si="12"/>
        <v/>
      </c>
      <c r="W917" s="77" t="str">
        <f t="shared" si="13"/>
        <v/>
      </c>
      <c r="X917" s="35" t="str">
        <f t="shared" si="14"/>
        <v/>
      </c>
      <c r="Y917" s="35" t="str">
        <f t="shared" si="15"/>
        <v/>
      </c>
      <c r="Z917" s="35" t="str">
        <f t="shared" si="16"/>
        <v/>
      </c>
      <c r="AA917" s="35" t="str">
        <f t="shared" si="17"/>
        <v/>
      </c>
      <c r="AB917" s="77">
        <f t="shared" si="29"/>
        <v>6336</v>
      </c>
      <c r="AC917" s="77">
        <f t="shared" si="30"/>
        <v>0</v>
      </c>
      <c r="AD917" s="77">
        <f t="shared" si="31"/>
        <v>0</v>
      </c>
      <c r="AE917" s="78" t="str">
        <f t="shared" si="18"/>
        <v/>
      </c>
      <c r="AF917" s="35" t="str">
        <f t="shared" si="19"/>
        <v/>
      </c>
      <c r="AG917" s="77" t="str">
        <f t="shared" si="20"/>
        <v/>
      </c>
      <c r="AH917" s="77" t="str">
        <f t="shared" si="21"/>
        <v/>
      </c>
      <c r="AI917" s="35">
        <f t="shared" si="22"/>
        <v>0</v>
      </c>
      <c r="AJ917" s="35">
        <f t="shared" si="23"/>
        <v>0</v>
      </c>
      <c r="AK917" s="35">
        <f t="shared" si="24"/>
        <v>0</v>
      </c>
      <c r="AL917" s="35">
        <f t="shared" si="25"/>
        <v>0</v>
      </c>
      <c r="AM917" s="35" t="n"/>
      <c r="AN917" s="44" t="str">
        <f t="shared" si="26"/>
        <v/>
      </c>
      <c r="AO917" s="44" t="str">
        <f t="shared" si="27"/>
        <v/>
      </c>
      <c r="AP917" s="35" t="str">
        <f>IF('DQE marché-cadre'!$D920="","",'DQE marché-cadre'!$D920)</f>
        <v/>
      </c>
      <c r="AQ917" s="35" t="str">
        <f>IF('DQE marché-cadre'!$E920="","",'DQE marché-cadre'!$E920)</f>
        <v/>
      </c>
      <c r="AR917" s="77" t="str">
        <f>DQE!$F920</f>
        <v/>
      </c>
      <c r="AS917" s="77" t="str">
        <f>BPDE!$G920</f>
        <v/>
      </c>
      <c r="AT917" s="35" t="str">
        <f t="shared" si="28"/>
        <v/>
      </c>
    </row>
    <row r="918">
      <c r="A918" s="35" t="str">
        <f>IF(BPU!$A921="","",BPU!$A921)</f>
        <v/>
      </c>
      <c r="B918" s="44" t="str">
        <f>IF(BPU!$B921="","",BPU!$B921)</f>
        <v/>
      </c>
      <c r="C918" s="35" t="str">
        <f>IF(BPU!$C921="","",BPU!$C921)</f>
        <v/>
      </c>
      <c r="D918" s="44" t="str">
        <f>IF(DQE!$D921="","",DQE!$D921)</f>
        <v/>
      </c>
      <c r="E918" s="37" t="str">
        <f>IF(BPU!$D921="","",BPU!$D921)</f>
        <v/>
      </c>
      <c r="F918" s="35" t="str">
        <f t="shared" si="0"/>
        <v/>
      </c>
      <c r="G918" s="44" t="str">
        <f t="shared" si="1"/>
        <v/>
      </c>
      <c r="H918" s="36" t="n"/>
      <c r="I918" s="23" t="n"/>
      <c r="J918" s="36" t="n"/>
      <c r="K918" s="36" t="n"/>
      <c r="L918" s="44" t="str">
        <f t="shared" si="2"/>
        <v/>
      </c>
      <c r="M918" s="35" t="str">
        <f t="shared" si="3"/>
        <v/>
      </c>
      <c r="N918" s="35" t="str">
        <f t="shared" si="4"/>
        <v/>
      </c>
      <c r="O918" s="35" t="str">
        <f t="shared" si="5"/>
        <v/>
      </c>
      <c r="P918" s="35" t="str">
        <f t="shared" si="6"/>
        <v/>
      </c>
      <c r="Q918" s="35" t="str">
        <f t="shared" si="7"/>
        <v/>
      </c>
      <c r="R918" s="35" t="str">
        <f t="shared" si="8"/>
        <v/>
      </c>
      <c r="S918" s="35" t="str">
        <f t="shared" si="9"/>
        <v/>
      </c>
      <c r="T918" s="35" t="str">
        <f t="shared" si="10"/>
        <v/>
      </c>
      <c r="U918" s="35" t="str">
        <f t="shared" si="11"/>
        <v/>
      </c>
      <c r="V918" s="35" t="str">
        <f t="shared" si="12"/>
        <v/>
      </c>
      <c r="W918" s="77" t="str">
        <f t="shared" si="13"/>
        <v/>
      </c>
      <c r="X918" s="35" t="str">
        <f t="shared" si="14"/>
        <v/>
      </c>
      <c r="Y918" s="35" t="str">
        <f t="shared" si="15"/>
        <v/>
      </c>
      <c r="Z918" s="35" t="str">
        <f t="shared" si="16"/>
        <v/>
      </c>
      <c r="AA918" s="35" t="str">
        <f t="shared" si="17"/>
        <v/>
      </c>
      <c r="AB918" s="77">
        <f t="shared" si="29"/>
        <v>6336</v>
      </c>
      <c r="AC918" s="77">
        <f t="shared" si="30"/>
        <v>0</v>
      </c>
      <c r="AD918" s="77">
        <f t="shared" si="31"/>
        <v>0</v>
      </c>
      <c r="AE918" s="78" t="str">
        <f t="shared" si="18"/>
        <v/>
      </c>
      <c r="AF918" s="35" t="str">
        <f t="shared" si="19"/>
        <v/>
      </c>
      <c r="AG918" s="77" t="str">
        <f t="shared" si="20"/>
        <v/>
      </c>
      <c r="AH918" s="77" t="str">
        <f t="shared" si="21"/>
        <v/>
      </c>
      <c r="AI918" s="35">
        <f t="shared" si="22"/>
        <v>0</v>
      </c>
      <c r="AJ918" s="35">
        <f t="shared" si="23"/>
        <v>0</v>
      </c>
      <c r="AK918" s="35">
        <f t="shared" si="24"/>
        <v>0</v>
      </c>
      <c r="AL918" s="35">
        <f t="shared" si="25"/>
        <v>0</v>
      </c>
      <c r="AM918" s="35" t="n"/>
      <c r="AN918" s="44" t="str">
        <f t="shared" si="26"/>
        <v/>
      </c>
      <c r="AO918" s="44" t="str">
        <f t="shared" si="27"/>
        <v/>
      </c>
      <c r="AP918" s="35" t="str">
        <f>IF('DQE marché-cadre'!$D921="","",'DQE marché-cadre'!$D921)</f>
        <v/>
      </c>
      <c r="AQ918" s="35" t="str">
        <f>IF('DQE marché-cadre'!$E921="","",'DQE marché-cadre'!$E921)</f>
        <v/>
      </c>
      <c r="AR918" s="77" t="str">
        <f>DQE!$F921</f>
        <v/>
      </c>
      <c r="AS918" s="77" t="str">
        <f>BPDE!$G921</f>
        <v/>
      </c>
      <c r="AT918" s="35" t="str">
        <f t="shared" si="28"/>
        <v/>
      </c>
    </row>
    <row r="919">
      <c r="A919" s="35" t="str">
        <f>IF(BPU!$A922="","",BPU!$A922)</f>
        <v/>
      </c>
      <c r="B919" s="44" t="str">
        <f>IF(BPU!$B922="","",BPU!$B922)</f>
        <v/>
      </c>
      <c r="C919" s="35" t="str">
        <f>IF(BPU!$C922="","",BPU!$C922)</f>
        <v/>
      </c>
      <c r="D919" s="44" t="str">
        <f>IF(DQE!$D922="","",DQE!$D922)</f>
        <v/>
      </c>
      <c r="E919" s="37" t="str">
        <f>IF(BPU!$D922="","",BPU!$D922)</f>
        <v/>
      </c>
      <c r="F919" s="35" t="str">
        <f t="shared" si="0"/>
        <v/>
      </c>
      <c r="G919" s="44" t="str">
        <f t="shared" si="1"/>
        <v/>
      </c>
      <c r="H919" s="36" t="n"/>
      <c r="I919" s="23" t="n"/>
      <c r="J919" s="36" t="n"/>
      <c r="K919" s="36" t="n"/>
      <c r="L919" s="44" t="str">
        <f t="shared" si="2"/>
        <v/>
      </c>
      <c r="M919" s="35" t="str">
        <f t="shared" si="3"/>
        <v/>
      </c>
      <c r="N919" s="35" t="str">
        <f t="shared" si="4"/>
        <v/>
      </c>
      <c r="O919" s="35" t="str">
        <f t="shared" si="5"/>
        <v/>
      </c>
      <c r="P919" s="35" t="str">
        <f t="shared" si="6"/>
        <v/>
      </c>
      <c r="Q919" s="35" t="str">
        <f t="shared" si="7"/>
        <v/>
      </c>
      <c r="R919" s="35" t="str">
        <f t="shared" si="8"/>
        <v/>
      </c>
      <c r="S919" s="35" t="str">
        <f t="shared" si="9"/>
        <v/>
      </c>
      <c r="T919" s="35" t="str">
        <f t="shared" si="10"/>
        <v/>
      </c>
      <c r="U919" s="35" t="str">
        <f t="shared" si="11"/>
        <v/>
      </c>
      <c r="V919" s="35" t="str">
        <f t="shared" si="12"/>
        <v/>
      </c>
      <c r="W919" s="77" t="str">
        <f t="shared" si="13"/>
        <v/>
      </c>
      <c r="X919" s="35" t="str">
        <f t="shared" si="14"/>
        <v/>
      </c>
      <c r="Y919" s="35" t="str">
        <f t="shared" si="15"/>
        <v/>
      </c>
      <c r="Z919" s="35" t="str">
        <f t="shared" si="16"/>
        <v/>
      </c>
      <c r="AA919" s="35" t="str">
        <f t="shared" si="17"/>
        <v/>
      </c>
      <c r="AB919" s="77">
        <f t="shared" si="29"/>
        <v>6336</v>
      </c>
      <c r="AC919" s="77">
        <f t="shared" si="30"/>
        <v>0</v>
      </c>
      <c r="AD919" s="77">
        <f t="shared" si="31"/>
        <v>0</v>
      </c>
      <c r="AE919" s="78" t="str">
        <f t="shared" si="18"/>
        <v/>
      </c>
      <c r="AF919" s="35" t="str">
        <f t="shared" si="19"/>
        <v/>
      </c>
      <c r="AG919" s="77" t="str">
        <f t="shared" si="20"/>
        <v/>
      </c>
      <c r="AH919" s="77" t="str">
        <f t="shared" si="21"/>
        <v/>
      </c>
      <c r="AI919" s="35">
        <f t="shared" si="22"/>
        <v>0</v>
      </c>
      <c r="AJ919" s="35">
        <f t="shared" si="23"/>
        <v>0</v>
      </c>
      <c r="AK919" s="35">
        <f t="shared" si="24"/>
        <v>0</v>
      </c>
      <c r="AL919" s="35">
        <f t="shared" si="25"/>
        <v>0</v>
      </c>
      <c r="AM919" s="35" t="n"/>
      <c r="AN919" s="44" t="str">
        <f t="shared" si="26"/>
        <v/>
      </c>
      <c r="AO919" s="44" t="str">
        <f t="shared" si="27"/>
        <v/>
      </c>
      <c r="AP919" s="35" t="str">
        <f>IF('DQE marché-cadre'!$D922="","",'DQE marché-cadre'!$D922)</f>
        <v/>
      </c>
      <c r="AQ919" s="35" t="str">
        <f>IF('DQE marché-cadre'!$E922="","",'DQE marché-cadre'!$E922)</f>
        <v/>
      </c>
      <c r="AR919" s="77" t="str">
        <f>DQE!$F922</f>
        <v/>
      </c>
      <c r="AS919" s="77" t="str">
        <f>BPDE!$G922</f>
        <v/>
      </c>
      <c r="AT919" s="35" t="str">
        <f t="shared" si="28"/>
        <v/>
      </c>
    </row>
    <row r="920">
      <c r="A920" s="35" t="str">
        <f>IF(BPU!$A923="","",BPU!$A923)</f>
        <v/>
      </c>
      <c r="B920" s="44" t="str">
        <f>IF(BPU!$B923="","",BPU!$B923)</f>
        <v/>
      </c>
      <c r="C920" s="35" t="str">
        <f>IF(BPU!$C923="","",BPU!$C923)</f>
        <v/>
      </c>
      <c r="D920" s="44" t="str">
        <f>IF(DQE!$D923="","",DQE!$D923)</f>
        <v/>
      </c>
      <c r="E920" s="37" t="str">
        <f>IF(BPU!$D923="","",BPU!$D923)</f>
        <v/>
      </c>
      <c r="F920" s="35" t="str">
        <f t="shared" si="0"/>
        <v/>
      </c>
      <c r="G920" s="44" t="str">
        <f t="shared" si="1"/>
        <v/>
      </c>
      <c r="H920" s="36" t="n"/>
      <c r="I920" s="23" t="n"/>
      <c r="J920" s="36" t="n"/>
      <c r="K920" s="36" t="n"/>
      <c r="L920" s="44" t="str">
        <f t="shared" si="2"/>
        <v/>
      </c>
      <c r="M920" s="35" t="str">
        <f t="shared" si="3"/>
        <v/>
      </c>
      <c r="N920" s="35" t="str">
        <f t="shared" si="4"/>
        <v/>
      </c>
      <c r="O920" s="35" t="str">
        <f t="shared" si="5"/>
        <v/>
      </c>
      <c r="P920" s="35" t="str">
        <f t="shared" si="6"/>
        <v/>
      </c>
      <c r="Q920" s="35" t="str">
        <f t="shared" si="7"/>
        <v/>
      </c>
      <c r="R920" s="35" t="str">
        <f t="shared" si="8"/>
        <v/>
      </c>
      <c r="S920" s="35" t="str">
        <f t="shared" si="9"/>
        <v/>
      </c>
      <c r="T920" s="35" t="str">
        <f t="shared" si="10"/>
        <v/>
      </c>
      <c r="U920" s="35" t="str">
        <f t="shared" si="11"/>
        <v/>
      </c>
      <c r="V920" s="35" t="str">
        <f t="shared" si="12"/>
        <v/>
      </c>
      <c r="W920" s="77" t="str">
        <f t="shared" si="13"/>
        <v/>
      </c>
      <c r="X920" s="35" t="str">
        <f t="shared" si="14"/>
        <v/>
      </c>
      <c r="Y920" s="35" t="str">
        <f t="shared" si="15"/>
        <v/>
      </c>
      <c r="Z920" s="35" t="str">
        <f t="shared" si="16"/>
        <v/>
      </c>
      <c r="AA920" s="35" t="str">
        <f t="shared" si="17"/>
        <v/>
      </c>
      <c r="AB920" s="77">
        <f t="shared" si="29"/>
        <v>6336</v>
      </c>
      <c r="AC920" s="77">
        <f t="shared" si="30"/>
        <v>0</v>
      </c>
      <c r="AD920" s="77">
        <f t="shared" si="31"/>
        <v>0</v>
      </c>
      <c r="AE920" s="78" t="str">
        <f t="shared" si="18"/>
        <v/>
      </c>
      <c r="AF920" s="35" t="str">
        <f t="shared" si="19"/>
        <v/>
      </c>
      <c r="AG920" s="77" t="str">
        <f t="shared" si="20"/>
        <v/>
      </c>
      <c r="AH920" s="77" t="str">
        <f t="shared" si="21"/>
        <v/>
      </c>
      <c r="AI920" s="35">
        <f t="shared" si="22"/>
        <v>0</v>
      </c>
      <c r="AJ920" s="35">
        <f t="shared" si="23"/>
        <v>0</v>
      </c>
      <c r="AK920" s="35">
        <f t="shared" si="24"/>
        <v>0</v>
      </c>
      <c r="AL920" s="35">
        <f t="shared" si="25"/>
        <v>0</v>
      </c>
      <c r="AM920" s="35" t="n"/>
      <c r="AN920" s="44" t="str">
        <f t="shared" si="26"/>
        <v/>
      </c>
      <c r="AO920" s="44" t="str">
        <f t="shared" si="27"/>
        <v/>
      </c>
      <c r="AP920" s="35" t="str">
        <f>IF('DQE marché-cadre'!$D923="","",'DQE marché-cadre'!$D923)</f>
        <v/>
      </c>
      <c r="AQ920" s="35" t="str">
        <f>IF('DQE marché-cadre'!$E923="","",'DQE marché-cadre'!$E923)</f>
        <v/>
      </c>
      <c r="AR920" s="77" t="str">
        <f>DQE!$F923</f>
        <v/>
      </c>
      <c r="AS920" s="77" t="str">
        <f>BPDE!$G923</f>
        <v/>
      </c>
      <c r="AT920" s="35" t="str">
        <f t="shared" si="28"/>
        <v/>
      </c>
    </row>
    <row r="921">
      <c r="A921" s="35" t="str">
        <f>IF(BPU!$A924="","",BPU!$A924)</f>
        <v/>
      </c>
      <c r="B921" s="44" t="str">
        <f>IF(BPU!$B924="","",BPU!$B924)</f>
        <v/>
      </c>
      <c r="C921" s="35" t="str">
        <f>IF(BPU!$C924="","",BPU!$C924)</f>
        <v/>
      </c>
      <c r="D921" s="44" t="str">
        <f>IF(DQE!$D924="","",DQE!$D924)</f>
        <v/>
      </c>
      <c r="E921" s="37" t="str">
        <f>IF(BPU!$D924="","",BPU!$D924)</f>
        <v/>
      </c>
      <c r="F921" s="35" t="str">
        <f t="shared" si="0"/>
        <v/>
      </c>
      <c r="G921" s="44" t="str">
        <f t="shared" si="1"/>
        <v/>
      </c>
      <c r="H921" s="36" t="n"/>
      <c r="I921" s="23" t="n"/>
      <c r="J921" s="36" t="n"/>
      <c r="K921" s="36" t="n"/>
      <c r="L921" s="44" t="str">
        <f t="shared" si="2"/>
        <v/>
      </c>
      <c r="M921" s="35" t="str">
        <f t="shared" si="3"/>
        <v/>
      </c>
      <c r="N921" s="35" t="str">
        <f t="shared" si="4"/>
        <v/>
      </c>
      <c r="O921" s="35" t="str">
        <f t="shared" si="5"/>
        <v/>
      </c>
      <c r="P921" s="35" t="str">
        <f t="shared" si="6"/>
        <v/>
      </c>
      <c r="Q921" s="35" t="str">
        <f t="shared" si="7"/>
        <v/>
      </c>
      <c r="R921" s="35" t="str">
        <f t="shared" si="8"/>
        <v/>
      </c>
      <c r="S921" s="35" t="str">
        <f t="shared" si="9"/>
        <v/>
      </c>
      <c r="T921" s="35" t="str">
        <f t="shared" si="10"/>
        <v/>
      </c>
      <c r="U921" s="35" t="str">
        <f t="shared" si="11"/>
        <v/>
      </c>
      <c r="V921" s="35" t="str">
        <f t="shared" si="12"/>
        <v/>
      </c>
      <c r="W921" s="77" t="str">
        <f t="shared" si="13"/>
        <v/>
      </c>
      <c r="X921" s="35" t="str">
        <f t="shared" si="14"/>
        <v/>
      </c>
      <c r="Y921" s="35" t="str">
        <f t="shared" si="15"/>
        <v/>
      </c>
      <c r="Z921" s="35" t="str">
        <f t="shared" si="16"/>
        <v/>
      </c>
      <c r="AA921" s="35" t="str">
        <f t="shared" si="17"/>
        <v/>
      </c>
      <c r="AB921" s="77">
        <f t="shared" si="29"/>
        <v>6336</v>
      </c>
      <c r="AC921" s="77">
        <f t="shared" si="30"/>
        <v>0</v>
      </c>
      <c r="AD921" s="77">
        <f t="shared" si="31"/>
        <v>0</v>
      </c>
      <c r="AE921" s="78" t="str">
        <f t="shared" si="18"/>
        <v/>
      </c>
      <c r="AF921" s="35" t="str">
        <f t="shared" si="19"/>
        <v/>
      </c>
      <c r="AG921" s="77" t="str">
        <f t="shared" si="20"/>
        <v/>
      </c>
      <c r="AH921" s="77" t="str">
        <f t="shared" si="21"/>
        <v/>
      </c>
      <c r="AI921" s="35">
        <f t="shared" si="22"/>
        <v>0</v>
      </c>
      <c r="AJ921" s="35">
        <f t="shared" si="23"/>
        <v>0</v>
      </c>
      <c r="AK921" s="35">
        <f t="shared" si="24"/>
        <v>0</v>
      </c>
      <c r="AL921" s="35">
        <f t="shared" si="25"/>
        <v>0</v>
      </c>
      <c r="AM921" s="35" t="n"/>
      <c r="AN921" s="44" t="str">
        <f t="shared" si="26"/>
        <v/>
      </c>
      <c r="AO921" s="44" t="str">
        <f t="shared" si="27"/>
        <v/>
      </c>
      <c r="AP921" s="35" t="str">
        <f>IF('DQE marché-cadre'!$D924="","",'DQE marché-cadre'!$D924)</f>
        <v/>
      </c>
      <c r="AQ921" s="35" t="str">
        <f>IF('DQE marché-cadre'!$E924="","",'DQE marché-cadre'!$E924)</f>
        <v/>
      </c>
      <c r="AR921" s="77" t="str">
        <f>DQE!$F924</f>
        <v/>
      </c>
      <c r="AS921" s="77" t="str">
        <f>BPDE!$G924</f>
        <v/>
      </c>
      <c r="AT921" s="35" t="str">
        <f t="shared" si="28"/>
        <v/>
      </c>
    </row>
    <row r="922">
      <c r="A922" s="35" t="str">
        <f>IF(BPU!$A925="","",BPU!$A925)</f>
        <v/>
      </c>
      <c r="B922" s="44" t="str">
        <f>IF(BPU!$B925="","",BPU!$B925)</f>
        <v/>
      </c>
      <c r="C922" s="35" t="str">
        <f>IF(BPU!$C925="","",BPU!$C925)</f>
        <v/>
      </c>
      <c r="D922" s="44" t="str">
        <f>IF(DQE!$D925="","",DQE!$D925)</f>
        <v/>
      </c>
      <c r="E922" s="37" t="str">
        <f>IF(BPU!$D925="","",BPU!$D925)</f>
        <v/>
      </c>
      <c r="F922" s="35" t="str">
        <f t="shared" si="0"/>
        <v/>
      </c>
      <c r="G922" s="44" t="str">
        <f t="shared" si="1"/>
        <v/>
      </c>
      <c r="H922" s="36" t="n"/>
      <c r="I922" s="23" t="n"/>
      <c r="J922" s="36" t="n"/>
      <c r="K922" s="36" t="n"/>
      <c r="L922" s="44" t="str">
        <f t="shared" si="2"/>
        <v/>
      </c>
      <c r="M922" s="35" t="str">
        <f t="shared" si="3"/>
        <v/>
      </c>
      <c r="N922" s="35" t="str">
        <f t="shared" si="4"/>
        <v/>
      </c>
      <c r="O922" s="35" t="str">
        <f t="shared" si="5"/>
        <v/>
      </c>
      <c r="P922" s="35" t="str">
        <f t="shared" si="6"/>
        <v/>
      </c>
      <c r="Q922" s="35" t="str">
        <f t="shared" si="7"/>
        <v/>
      </c>
      <c r="R922" s="35" t="str">
        <f t="shared" si="8"/>
        <v/>
      </c>
      <c r="S922" s="35" t="str">
        <f t="shared" si="9"/>
        <v/>
      </c>
      <c r="T922" s="35" t="str">
        <f t="shared" si="10"/>
        <v/>
      </c>
      <c r="U922" s="35" t="str">
        <f t="shared" si="11"/>
        <v/>
      </c>
      <c r="V922" s="35" t="str">
        <f t="shared" si="12"/>
        <v/>
      </c>
      <c r="W922" s="77" t="str">
        <f t="shared" si="13"/>
        <v/>
      </c>
      <c r="X922" s="35" t="str">
        <f t="shared" si="14"/>
        <v/>
      </c>
      <c r="Y922" s="35" t="str">
        <f t="shared" si="15"/>
        <v/>
      </c>
      <c r="Z922" s="35" t="str">
        <f t="shared" si="16"/>
        <v/>
      </c>
      <c r="AA922" s="35" t="str">
        <f t="shared" si="17"/>
        <v/>
      </c>
      <c r="AB922" s="77">
        <f t="shared" si="29"/>
        <v>6336</v>
      </c>
      <c r="AC922" s="77">
        <f t="shared" si="30"/>
        <v>0</v>
      </c>
      <c r="AD922" s="77">
        <f t="shared" si="31"/>
        <v>0</v>
      </c>
      <c r="AE922" s="78" t="str">
        <f t="shared" si="18"/>
        <v/>
      </c>
      <c r="AF922" s="35" t="str">
        <f t="shared" si="19"/>
        <v/>
      </c>
      <c r="AG922" s="77" t="str">
        <f t="shared" si="20"/>
        <v/>
      </c>
      <c r="AH922" s="77" t="str">
        <f t="shared" si="21"/>
        <v/>
      </c>
      <c r="AI922" s="35">
        <f t="shared" si="22"/>
        <v>0</v>
      </c>
      <c r="AJ922" s="35">
        <f t="shared" si="23"/>
        <v>0</v>
      </c>
      <c r="AK922" s="35">
        <f t="shared" si="24"/>
        <v>0</v>
      </c>
      <c r="AL922" s="35">
        <f t="shared" si="25"/>
        <v>0</v>
      </c>
      <c r="AM922" s="35" t="n"/>
      <c r="AN922" s="44" t="str">
        <f t="shared" si="26"/>
        <v/>
      </c>
      <c r="AO922" s="44" t="str">
        <f t="shared" si="27"/>
        <v/>
      </c>
      <c r="AP922" s="35" t="str">
        <f>IF('DQE marché-cadre'!$D925="","",'DQE marché-cadre'!$D925)</f>
        <v/>
      </c>
      <c r="AQ922" s="35" t="str">
        <f>IF('DQE marché-cadre'!$E925="","",'DQE marché-cadre'!$E925)</f>
        <v/>
      </c>
      <c r="AR922" s="77" t="str">
        <f>DQE!$F925</f>
        <v/>
      </c>
      <c r="AS922" s="77" t="str">
        <f>BPDE!$G925</f>
        <v/>
      </c>
      <c r="AT922" s="35" t="str">
        <f t="shared" si="28"/>
        <v/>
      </c>
    </row>
    <row r="923">
      <c r="A923" s="35" t="str">
        <f>IF(BPU!$A926="","",BPU!$A926)</f>
        <v/>
      </c>
      <c r="B923" s="44" t="str">
        <f>IF(BPU!$B926="","",BPU!$B926)</f>
        <v/>
      </c>
      <c r="C923" s="35" t="str">
        <f>IF(BPU!$C926="","",BPU!$C926)</f>
        <v/>
      </c>
      <c r="D923" s="44" t="str">
        <f>IF(DQE!$D926="","",DQE!$D926)</f>
        <v/>
      </c>
      <c r="E923" s="37" t="str">
        <f>IF(BPU!$D926="","",BPU!$D926)</f>
        <v/>
      </c>
      <c r="F923" s="35" t="str">
        <f t="shared" si="0"/>
        <v/>
      </c>
      <c r="G923" s="44" t="str">
        <f t="shared" si="1"/>
        <v/>
      </c>
      <c r="H923" s="36" t="n"/>
      <c r="I923" s="23" t="n"/>
      <c r="J923" s="36" t="n"/>
      <c r="K923" s="36" t="n"/>
      <c r="L923" s="44" t="str">
        <f t="shared" si="2"/>
        <v/>
      </c>
      <c r="M923" s="35" t="str">
        <f t="shared" si="3"/>
        <v/>
      </c>
      <c r="N923" s="35" t="str">
        <f t="shared" si="4"/>
        <v/>
      </c>
      <c r="O923" s="35" t="str">
        <f t="shared" si="5"/>
        <v/>
      </c>
      <c r="P923" s="35" t="str">
        <f t="shared" si="6"/>
        <v/>
      </c>
      <c r="Q923" s="35" t="str">
        <f t="shared" si="7"/>
        <v/>
      </c>
      <c r="R923" s="35" t="str">
        <f t="shared" si="8"/>
        <v/>
      </c>
      <c r="S923" s="35" t="str">
        <f t="shared" si="9"/>
        <v/>
      </c>
      <c r="T923" s="35" t="str">
        <f t="shared" si="10"/>
        <v/>
      </c>
      <c r="U923" s="35" t="str">
        <f t="shared" si="11"/>
        <v/>
      </c>
      <c r="V923" s="35" t="str">
        <f t="shared" si="12"/>
        <v/>
      </c>
      <c r="W923" s="77" t="str">
        <f t="shared" si="13"/>
        <v/>
      </c>
      <c r="X923" s="35" t="str">
        <f t="shared" si="14"/>
        <v/>
      </c>
      <c r="Y923" s="35" t="str">
        <f t="shared" si="15"/>
        <v/>
      </c>
      <c r="Z923" s="35" t="str">
        <f t="shared" si="16"/>
        <v/>
      </c>
      <c r="AA923" s="35" t="str">
        <f t="shared" si="17"/>
        <v/>
      </c>
      <c r="AB923" s="77">
        <f t="shared" si="29"/>
        <v>6336</v>
      </c>
      <c r="AC923" s="77">
        <f t="shared" si="30"/>
        <v>0</v>
      </c>
      <c r="AD923" s="77">
        <f t="shared" si="31"/>
        <v>0</v>
      </c>
      <c r="AE923" s="78" t="str">
        <f t="shared" si="18"/>
        <v/>
      </c>
      <c r="AF923" s="35" t="str">
        <f t="shared" si="19"/>
        <v/>
      </c>
      <c r="AG923" s="77" t="str">
        <f t="shared" si="20"/>
        <v/>
      </c>
      <c r="AH923" s="77" t="str">
        <f t="shared" si="21"/>
        <v/>
      </c>
      <c r="AI923" s="35">
        <f t="shared" si="22"/>
        <v>0</v>
      </c>
      <c r="AJ923" s="35">
        <f t="shared" si="23"/>
        <v>0</v>
      </c>
      <c r="AK923" s="35">
        <f t="shared" si="24"/>
        <v>0</v>
      </c>
      <c r="AL923" s="35">
        <f t="shared" si="25"/>
        <v>0</v>
      </c>
      <c r="AM923" s="35" t="n"/>
      <c r="AN923" s="44" t="str">
        <f t="shared" si="26"/>
        <v/>
      </c>
      <c r="AO923" s="44" t="str">
        <f t="shared" si="27"/>
        <v/>
      </c>
      <c r="AP923" s="35" t="str">
        <f>IF('DQE marché-cadre'!$D926="","",'DQE marché-cadre'!$D926)</f>
        <v/>
      </c>
      <c r="AQ923" s="35" t="str">
        <f>IF('DQE marché-cadre'!$E926="","",'DQE marché-cadre'!$E926)</f>
        <v/>
      </c>
      <c r="AR923" s="77" t="str">
        <f>DQE!$F926</f>
        <v/>
      </c>
      <c r="AS923" s="77" t="str">
        <f>BPDE!$G926</f>
        <v/>
      </c>
      <c r="AT923" s="35" t="str">
        <f t="shared" si="28"/>
        <v/>
      </c>
    </row>
    <row r="924">
      <c r="A924" s="35" t="str">
        <f>IF(BPU!$A927="","",BPU!$A927)</f>
        <v/>
      </c>
      <c r="B924" s="44" t="str">
        <f>IF(BPU!$B927="","",BPU!$B927)</f>
        <v/>
      </c>
      <c r="C924" s="35" t="str">
        <f>IF(BPU!$C927="","",BPU!$C927)</f>
        <v/>
      </c>
      <c r="D924" s="44" t="str">
        <f>IF(DQE!$D927="","",DQE!$D927)</f>
        <v/>
      </c>
      <c r="E924" s="37" t="str">
        <f>IF(BPU!$D927="","",BPU!$D927)</f>
        <v/>
      </c>
      <c r="F924" s="35" t="str">
        <f t="shared" si="0"/>
        <v/>
      </c>
      <c r="G924" s="44" t="str">
        <f t="shared" si="1"/>
        <v/>
      </c>
      <c r="H924" s="36" t="n"/>
      <c r="I924" s="23" t="n"/>
      <c r="J924" s="36" t="n"/>
      <c r="K924" s="36" t="n"/>
      <c r="L924" s="44" t="str">
        <f t="shared" si="2"/>
        <v/>
      </c>
      <c r="M924" s="35" t="str">
        <f t="shared" si="3"/>
        <v/>
      </c>
      <c r="N924" s="35" t="str">
        <f t="shared" si="4"/>
        <v/>
      </c>
      <c r="O924" s="35" t="str">
        <f t="shared" si="5"/>
        <v/>
      </c>
      <c r="P924" s="35" t="str">
        <f t="shared" si="6"/>
        <v/>
      </c>
      <c r="Q924" s="35" t="str">
        <f t="shared" si="7"/>
        <v/>
      </c>
      <c r="R924" s="35" t="str">
        <f t="shared" si="8"/>
        <v/>
      </c>
      <c r="S924" s="35" t="str">
        <f t="shared" si="9"/>
        <v/>
      </c>
      <c r="T924" s="35" t="str">
        <f t="shared" si="10"/>
        <v/>
      </c>
      <c r="U924" s="35" t="str">
        <f t="shared" si="11"/>
        <v/>
      </c>
      <c r="V924" s="35" t="str">
        <f t="shared" si="12"/>
        <v/>
      </c>
      <c r="W924" s="77" t="str">
        <f t="shared" si="13"/>
        <v/>
      </c>
      <c r="X924" s="35" t="str">
        <f t="shared" si="14"/>
        <v/>
      </c>
      <c r="Y924" s="35" t="str">
        <f t="shared" si="15"/>
        <v/>
      </c>
      <c r="Z924" s="35" t="str">
        <f t="shared" si="16"/>
        <v/>
      </c>
      <c r="AA924" s="35" t="str">
        <f t="shared" si="17"/>
        <v/>
      </c>
      <c r="AB924" s="77">
        <f t="shared" si="29"/>
        <v>6336</v>
      </c>
      <c r="AC924" s="77">
        <f t="shared" si="30"/>
        <v>0</v>
      </c>
      <c r="AD924" s="77">
        <f t="shared" si="31"/>
        <v>0</v>
      </c>
      <c r="AE924" s="78" t="str">
        <f t="shared" si="18"/>
        <v/>
      </c>
      <c r="AF924" s="35" t="str">
        <f t="shared" si="19"/>
        <v/>
      </c>
      <c r="AG924" s="77" t="str">
        <f t="shared" si="20"/>
        <v/>
      </c>
      <c r="AH924" s="77" t="str">
        <f t="shared" si="21"/>
        <v/>
      </c>
      <c r="AI924" s="35">
        <f t="shared" si="22"/>
        <v>0</v>
      </c>
      <c r="AJ924" s="35">
        <f t="shared" si="23"/>
        <v>0</v>
      </c>
      <c r="AK924" s="35">
        <f t="shared" si="24"/>
        <v>0</v>
      </c>
      <c r="AL924" s="35">
        <f t="shared" si="25"/>
        <v>0</v>
      </c>
      <c r="AM924" s="35" t="n"/>
      <c r="AN924" s="44" t="str">
        <f t="shared" si="26"/>
        <v/>
      </c>
      <c r="AO924" s="44" t="str">
        <f t="shared" si="27"/>
        <v/>
      </c>
      <c r="AP924" s="35" t="str">
        <f>IF('DQE marché-cadre'!$D927="","",'DQE marché-cadre'!$D927)</f>
        <v/>
      </c>
      <c r="AQ924" s="35" t="str">
        <f>IF('DQE marché-cadre'!$E927="","",'DQE marché-cadre'!$E927)</f>
        <v/>
      </c>
      <c r="AR924" s="77" t="str">
        <f>DQE!$F927</f>
        <v/>
      </c>
      <c r="AS924" s="77" t="str">
        <f>BPDE!$G927</f>
        <v/>
      </c>
      <c r="AT924" s="35" t="str">
        <f t="shared" si="28"/>
        <v/>
      </c>
    </row>
    <row r="925">
      <c r="A925" s="35" t="str">
        <f>IF(BPU!$A928="","",BPU!$A928)</f>
        <v/>
      </c>
      <c r="B925" s="44" t="str">
        <f>IF(BPU!$B928="","",BPU!$B928)</f>
        <v/>
      </c>
      <c r="C925" s="35" t="str">
        <f>IF(BPU!$C928="","",BPU!$C928)</f>
        <v/>
      </c>
      <c r="D925" s="44" t="str">
        <f>IF(DQE!$D928="","",DQE!$D928)</f>
        <v/>
      </c>
      <c r="E925" s="37" t="str">
        <f>IF(BPU!$D928="","",BPU!$D928)</f>
        <v/>
      </c>
      <c r="F925" s="35" t="str">
        <f t="shared" si="0"/>
        <v/>
      </c>
      <c r="G925" s="44" t="str">
        <f t="shared" si="1"/>
        <v/>
      </c>
      <c r="H925" s="36" t="n"/>
      <c r="I925" s="23" t="n"/>
      <c r="J925" s="36" t="n"/>
      <c r="K925" s="36" t="n"/>
      <c r="L925" s="44" t="str">
        <f t="shared" si="2"/>
        <v/>
      </c>
      <c r="M925" s="35" t="str">
        <f t="shared" si="3"/>
        <v/>
      </c>
      <c r="N925" s="35" t="str">
        <f t="shared" si="4"/>
        <v/>
      </c>
      <c r="O925" s="35" t="str">
        <f t="shared" si="5"/>
        <v/>
      </c>
      <c r="P925" s="35" t="str">
        <f t="shared" si="6"/>
        <v/>
      </c>
      <c r="Q925" s="35" t="str">
        <f t="shared" si="7"/>
        <v/>
      </c>
      <c r="R925" s="35" t="str">
        <f t="shared" si="8"/>
        <v/>
      </c>
      <c r="S925" s="35" t="str">
        <f t="shared" si="9"/>
        <v/>
      </c>
      <c r="T925" s="35" t="str">
        <f t="shared" si="10"/>
        <v/>
      </c>
      <c r="U925" s="35" t="str">
        <f t="shared" si="11"/>
        <v/>
      </c>
      <c r="V925" s="35" t="str">
        <f t="shared" si="12"/>
        <v/>
      </c>
      <c r="W925" s="77" t="str">
        <f t="shared" si="13"/>
        <v/>
      </c>
      <c r="X925" s="35" t="str">
        <f t="shared" si="14"/>
        <v/>
      </c>
      <c r="Y925" s="35" t="str">
        <f t="shared" si="15"/>
        <v/>
      </c>
      <c r="Z925" s="35" t="str">
        <f t="shared" si="16"/>
        <v/>
      </c>
      <c r="AA925" s="35" t="str">
        <f t="shared" si="17"/>
        <v/>
      </c>
      <c r="AB925" s="77">
        <f t="shared" si="29"/>
        <v>6336</v>
      </c>
      <c r="AC925" s="77">
        <f t="shared" si="30"/>
        <v>0</v>
      </c>
      <c r="AD925" s="77">
        <f t="shared" si="31"/>
        <v>0</v>
      </c>
      <c r="AE925" s="78" t="str">
        <f t="shared" si="18"/>
        <v/>
      </c>
      <c r="AF925" s="35" t="str">
        <f t="shared" si="19"/>
        <v/>
      </c>
      <c r="AG925" s="77" t="str">
        <f t="shared" si="20"/>
        <v/>
      </c>
      <c r="AH925" s="77" t="str">
        <f t="shared" si="21"/>
        <v/>
      </c>
      <c r="AI925" s="35">
        <f t="shared" si="22"/>
        <v>0</v>
      </c>
      <c r="AJ925" s="35">
        <f t="shared" si="23"/>
        <v>0</v>
      </c>
      <c r="AK925" s="35">
        <f t="shared" si="24"/>
        <v>0</v>
      </c>
      <c r="AL925" s="35">
        <f t="shared" si="25"/>
        <v>0</v>
      </c>
      <c r="AM925" s="35" t="n"/>
      <c r="AN925" s="44" t="str">
        <f t="shared" si="26"/>
        <v/>
      </c>
      <c r="AO925" s="44" t="str">
        <f t="shared" si="27"/>
        <v/>
      </c>
      <c r="AP925" s="35" t="str">
        <f>IF('DQE marché-cadre'!$D928="","",'DQE marché-cadre'!$D928)</f>
        <v/>
      </c>
      <c r="AQ925" s="35" t="str">
        <f>IF('DQE marché-cadre'!$E928="","",'DQE marché-cadre'!$E928)</f>
        <v/>
      </c>
      <c r="AR925" s="77" t="str">
        <f>DQE!$F928</f>
        <v/>
      </c>
      <c r="AS925" s="77" t="str">
        <f>BPDE!$G928</f>
        <v/>
      </c>
      <c r="AT925" s="35" t="str">
        <f t="shared" si="28"/>
        <v/>
      </c>
    </row>
    <row r="926">
      <c r="A926" s="35" t="str">
        <f>IF(BPU!$A929="","",BPU!$A929)</f>
        <v/>
      </c>
      <c r="B926" s="44" t="str">
        <f>IF(BPU!$B929="","",BPU!$B929)</f>
        <v/>
      </c>
      <c r="C926" s="35" t="str">
        <f>IF(BPU!$C929="","",BPU!$C929)</f>
        <v/>
      </c>
      <c r="D926" s="44" t="str">
        <f>IF(DQE!$D929="","",DQE!$D929)</f>
        <v/>
      </c>
      <c r="E926" s="37" t="str">
        <f>IF(BPU!$D929="","",BPU!$D929)</f>
        <v/>
      </c>
      <c r="F926" s="35" t="str">
        <f t="shared" si="0"/>
        <v/>
      </c>
      <c r="G926" s="44" t="str">
        <f t="shared" si="1"/>
        <v/>
      </c>
      <c r="H926" s="36" t="n"/>
      <c r="I926" s="23" t="n"/>
      <c r="J926" s="36" t="n"/>
      <c r="K926" s="36" t="n"/>
      <c r="L926" s="44" t="str">
        <f t="shared" si="2"/>
        <v/>
      </c>
      <c r="M926" s="35" t="str">
        <f t="shared" si="3"/>
        <v/>
      </c>
      <c r="N926" s="35" t="str">
        <f t="shared" si="4"/>
        <v/>
      </c>
      <c r="O926" s="35" t="str">
        <f t="shared" si="5"/>
        <v/>
      </c>
      <c r="P926" s="35" t="str">
        <f t="shared" si="6"/>
        <v/>
      </c>
      <c r="Q926" s="35" t="str">
        <f t="shared" si="7"/>
        <v/>
      </c>
      <c r="R926" s="35" t="str">
        <f t="shared" si="8"/>
        <v/>
      </c>
      <c r="S926" s="35" t="str">
        <f t="shared" si="9"/>
        <v/>
      </c>
      <c r="T926" s="35" t="str">
        <f t="shared" si="10"/>
        <v/>
      </c>
      <c r="U926" s="35" t="str">
        <f t="shared" si="11"/>
        <v/>
      </c>
      <c r="V926" s="35" t="str">
        <f t="shared" si="12"/>
        <v/>
      </c>
      <c r="W926" s="77" t="str">
        <f t="shared" si="13"/>
        <v/>
      </c>
      <c r="X926" s="35" t="str">
        <f t="shared" si="14"/>
        <v/>
      </c>
      <c r="Y926" s="35" t="str">
        <f t="shared" si="15"/>
        <v/>
      </c>
      <c r="Z926" s="35" t="str">
        <f t="shared" si="16"/>
        <v/>
      </c>
      <c r="AA926" s="35" t="str">
        <f t="shared" si="17"/>
        <v/>
      </c>
      <c r="AB926" s="77">
        <f t="shared" si="29"/>
        <v>6336</v>
      </c>
      <c r="AC926" s="77">
        <f t="shared" si="30"/>
        <v>0</v>
      </c>
      <c r="AD926" s="77">
        <f t="shared" si="31"/>
        <v>0</v>
      </c>
      <c r="AE926" s="78" t="str">
        <f t="shared" si="18"/>
        <v/>
      </c>
      <c r="AF926" s="35" t="str">
        <f t="shared" si="19"/>
        <v/>
      </c>
      <c r="AG926" s="77" t="str">
        <f t="shared" si="20"/>
        <v/>
      </c>
      <c r="AH926" s="77" t="str">
        <f t="shared" si="21"/>
        <v/>
      </c>
      <c r="AI926" s="35">
        <f t="shared" si="22"/>
        <v>0</v>
      </c>
      <c r="AJ926" s="35">
        <f t="shared" si="23"/>
        <v>0</v>
      </c>
      <c r="AK926" s="35">
        <f t="shared" si="24"/>
        <v>0</v>
      </c>
      <c r="AL926" s="35">
        <f t="shared" si="25"/>
        <v>0</v>
      </c>
      <c r="AM926" s="35" t="n"/>
      <c r="AN926" s="44" t="str">
        <f t="shared" si="26"/>
        <v/>
      </c>
      <c r="AO926" s="44" t="str">
        <f t="shared" si="27"/>
        <v/>
      </c>
      <c r="AP926" s="35" t="str">
        <f>IF('DQE marché-cadre'!$D929="","",'DQE marché-cadre'!$D929)</f>
        <v/>
      </c>
      <c r="AQ926" s="35" t="str">
        <f>IF('DQE marché-cadre'!$E929="","",'DQE marché-cadre'!$E929)</f>
        <v/>
      </c>
      <c r="AR926" s="77" t="str">
        <f>DQE!$F929</f>
        <v/>
      </c>
      <c r="AS926" s="77" t="str">
        <f>BPDE!$G929</f>
        <v/>
      </c>
      <c r="AT926" s="35" t="str">
        <f t="shared" si="28"/>
        <v/>
      </c>
    </row>
    <row r="927">
      <c r="A927" s="35" t="str">
        <f>IF(BPU!$A930="","",BPU!$A930)</f>
        <v/>
      </c>
      <c r="B927" s="44" t="str">
        <f>IF(BPU!$B930="","",BPU!$B930)</f>
        <v/>
      </c>
      <c r="C927" s="35" t="str">
        <f>IF(BPU!$C930="","",BPU!$C930)</f>
        <v/>
      </c>
      <c r="D927" s="44" t="str">
        <f>IF(DQE!$D930="","",DQE!$D930)</f>
        <v/>
      </c>
      <c r="E927" s="37" t="str">
        <f>IF(BPU!$D930="","",BPU!$D930)</f>
        <v/>
      </c>
      <c r="F927" s="35" t="str">
        <f t="shared" si="0"/>
        <v/>
      </c>
      <c r="G927" s="44" t="str">
        <f t="shared" si="1"/>
        <v/>
      </c>
      <c r="H927" s="36" t="n"/>
      <c r="I927" s="23" t="n"/>
      <c r="J927" s="36" t="n"/>
      <c r="K927" s="36" t="n"/>
      <c r="L927" s="44" t="str">
        <f t="shared" si="2"/>
        <v/>
      </c>
      <c r="M927" s="35" t="str">
        <f t="shared" si="3"/>
        <v/>
      </c>
      <c r="N927" s="35" t="str">
        <f t="shared" si="4"/>
        <v/>
      </c>
      <c r="O927" s="35" t="str">
        <f t="shared" si="5"/>
        <v/>
      </c>
      <c r="P927" s="35" t="str">
        <f t="shared" si="6"/>
        <v/>
      </c>
      <c r="Q927" s="35" t="str">
        <f t="shared" si="7"/>
        <v/>
      </c>
      <c r="R927" s="35" t="str">
        <f t="shared" si="8"/>
        <v/>
      </c>
      <c r="S927" s="35" t="str">
        <f t="shared" si="9"/>
        <v/>
      </c>
      <c r="T927" s="35" t="str">
        <f t="shared" si="10"/>
        <v/>
      </c>
      <c r="U927" s="35" t="str">
        <f t="shared" si="11"/>
        <v/>
      </c>
      <c r="V927" s="35" t="str">
        <f t="shared" si="12"/>
        <v/>
      </c>
      <c r="W927" s="77" t="str">
        <f t="shared" si="13"/>
        <v/>
      </c>
      <c r="X927" s="35" t="str">
        <f t="shared" si="14"/>
        <v/>
      </c>
      <c r="Y927" s="35" t="str">
        <f t="shared" si="15"/>
        <v/>
      </c>
      <c r="Z927" s="35" t="str">
        <f t="shared" si="16"/>
        <v/>
      </c>
      <c r="AA927" s="35" t="str">
        <f t="shared" si="17"/>
        <v/>
      </c>
      <c r="AB927" s="77">
        <f t="shared" si="29"/>
        <v>6336</v>
      </c>
      <c r="AC927" s="77">
        <f t="shared" si="30"/>
        <v>0</v>
      </c>
      <c r="AD927" s="77">
        <f t="shared" si="31"/>
        <v>0</v>
      </c>
      <c r="AE927" s="78" t="str">
        <f t="shared" si="18"/>
        <v/>
      </c>
      <c r="AF927" s="35" t="str">
        <f t="shared" si="19"/>
        <v/>
      </c>
      <c r="AG927" s="77" t="str">
        <f t="shared" si="20"/>
        <v/>
      </c>
      <c r="AH927" s="77" t="str">
        <f t="shared" si="21"/>
        <v/>
      </c>
      <c r="AI927" s="35">
        <f t="shared" si="22"/>
        <v>0</v>
      </c>
      <c r="AJ927" s="35">
        <f t="shared" si="23"/>
        <v>0</v>
      </c>
      <c r="AK927" s="35">
        <f t="shared" si="24"/>
        <v>0</v>
      </c>
      <c r="AL927" s="35">
        <f t="shared" si="25"/>
        <v>0</v>
      </c>
      <c r="AM927" s="35" t="n"/>
      <c r="AN927" s="44" t="str">
        <f t="shared" si="26"/>
        <v/>
      </c>
      <c r="AO927" s="44" t="str">
        <f t="shared" si="27"/>
        <v/>
      </c>
      <c r="AP927" s="35" t="str">
        <f>IF('DQE marché-cadre'!$D930="","",'DQE marché-cadre'!$D930)</f>
        <v/>
      </c>
      <c r="AQ927" s="35" t="str">
        <f>IF('DQE marché-cadre'!$E930="","",'DQE marché-cadre'!$E930)</f>
        <v/>
      </c>
      <c r="AR927" s="77" t="str">
        <f>DQE!$F930</f>
        <v/>
      </c>
      <c r="AS927" s="77" t="str">
        <f>BPDE!$G930</f>
        <v/>
      </c>
      <c r="AT927" s="35" t="str">
        <f t="shared" si="28"/>
        <v/>
      </c>
    </row>
    <row r="928">
      <c r="A928" s="35" t="str">
        <f>IF(BPU!$A931="","",BPU!$A931)</f>
        <v/>
      </c>
      <c r="B928" s="44" t="str">
        <f>IF(BPU!$B931="","",BPU!$B931)</f>
        <v/>
      </c>
      <c r="C928" s="35" t="str">
        <f>IF(BPU!$C931="","",BPU!$C931)</f>
        <v/>
      </c>
      <c r="D928" s="44" t="str">
        <f>IF(DQE!$D931="","",DQE!$D931)</f>
        <v/>
      </c>
      <c r="E928" s="37" t="str">
        <f>IF(BPU!$D931="","",BPU!$D931)</f>
        <v/>
      </c>
      <c r="F928" s="35" t="str">
        <f t="shared" si="0"/>
        <v/>
      </c>
      <c r="G928" s="44" t="str">
        <f t="shared" si="1"/>
        <v/>
      </c>
      <c r="H928" s="36" t="n"/>
      <c r="I928" s="23" t="n"/>
      <c r="J928" s="36" t="n"/>
      <c r="K928" s="36" t="n"/>
      <c r="L928" s="44" t="str">
        <f t="shared" si="2"/>
        <v/>
      </c>
      <c r="M928" s="35" t="str">
        <f t="shared" si="3"/>
        <v/>
      </c>
      <c r="N928" s="35" t="str">
        <f t="shared" si="4"/>
        <v/>
      </c>
      <c r="O928" s="35" t="str">
        <f t="shared" si="5"/>
        <v/>
      </c>
      <c r="P928" s="35" t="str">
        <f t="shared" si="6"/>
        <v/>
      </c>
      <c r="Q928" s="35" t="str">
        <f t="shared" si="7"/>
        <v/>
      </c>
      <c r="R928" s="35" t="str">
        <f t="shared" si="8"/>
        <v/>
      </c>
      <c r="S928" s="35" t="str">
        <f t="shared" si="9"/>
        <v/>
      </c>
      <c r="T928" s="35" t="str">
        <f t="shared" si="10"/>
        <v/>
      </c>
      <c r="U928" s="35" t="str">
        <f t="shared" si="11"/>
        <v/>
      </c>
      <c r="V928" s="35" t="str">
        <f t="shared" si="12"/>
        <v/>
      </c>
      <c r="W928" s="77" t="str">
        <f t="shared" si="13"/>
        <v/>
      </c>
      <c r="X928" s="35" t="str">
        <f t="shared" si="14"/>
        <v/>
      </c>
      <c r="Y928" s="35" t="str">
        <f t="shared" si="15"/>
        <v/>
      </c>
      <c r="Z928" s="35" t="str">
        <f t="shared" si="16"/>
        <v/>
      </c>
      <c r="AA928" s="35" t="str">
        <f t="shared" si="17"/>
        <v/>
      </c>
      <c r="AB928" s="77">
        <f t="shared" si="29"/>
        <v>6336</v>
      </c>
      <c r="AC928" s="77">
        <f t="shared" si="30"/>
        <v>0</v>
      </c>
      <c r="AD928" s="77">
        <f t="shared" si="31"/>
        <v>0</v>
      </c>
      <c r="AE928" s="78" t="str">
        <f t="shared" si="18"/>
        <v/>
      </c>
      <c r="AF928" s="35" t="str">
        <f t="shared" si="19"/>
        <v/>
      </c>
      <c r="AG928" s="77" t="str">
        <f t="shared" si="20"/>
        <v/>
      </c>
      <c r="AH928" s="77" t="str">
        <f t="shared" si="21"/>
        <v/>
      </c>
      <c r="AI928" s="35">
        <f t="shared" si="22"/>
        <v>0</v>
      </c>
      <c r="AJ928" s="35">
        <f t="shared" si="23"/>
        <v>0</v>
      </c>
      <c r="AK928" s="35">
        <f t="shared" si="24"/>
        <v>0</v>
      </c>
      <c r="AL928" s="35">
        <f t="shared" si="25"/>
        <v>0</v>
      </c>
      <c r="AM928" s="35" t="n"/>
      <c r="AN928" s="44" t="str">
        <f t="shared" si="26"/>
        <v/>
      </c>
      <c r="AO928" s="44" t="str">
        <f t="shared" si="27"/>
        <v/>
      </c>
      <c r="AP928" s="35" t="str">
        <f>IF('DQE marché-cadre'!$D931="","",'DQE marché-cadre'!$D931)</f>
        <v/>
      </c>
      <c r="AQ928" s="35" t="str">
        <f>IF('DQE marché-cadre'!$E931="","",'DQE marché-cadre'!$E931)</f>
        <v/>
      </c>
      <c r="AR928" s="77" t="str">
        <f>DQE!$F931</f>
        <v/>
      </c>
      <c r="AS928" s="77" t="str">
        <f>BPDE!$G931</f>
        <v/>
      </c>
      <c r="AT928" s="35" t="str">
        <f t="shared" si="28"/>
        <v/>
      </c>
    </row>
    <row r="929">
      <c r="A929" s="35" t="str">
        <f>IF(BPU!$A932="","",BPU!$A932)</f>
        <v/>
      </c>
      <c r="B929" s="44" t="str">
        <f>IF(BPU!$B932="","",BPU!$B932)</f>
        <v/>
      </c>
      <c r="C929" s="35" t="str">
        <f>IF(BPU!$C932="","",BPU!$C932)</f>
        <v/>
      </c>
      <c r="D929" s="44" t="str">
        <f>IF(DQE!$D932="","",DQE!$D932)</f>
        <v/>
      </c>
      <c r="E929" s="37" t="str">
        <f>IF(BPU!$D932="","",BPU!$D932)</f>
        <v/>
      </c>
      <c r="F929" s="35" t="str">
        <f t="shared" si="0"/>
        <v/>
      </c>
      <c r="G929" s="44" t="str">
        <f t="shared" si="1"/>
        <v/>
      </c>
      <c r="H929" s="36" t="n"/>
      <c r="I929" s="23" t="n"/>
      <c r="J929" s="36" t="n"/>
      <c r="K929" s="36" t="n"/>
      <c r="L929" s="44" t="str">
        <f t="shared" si="2"/>
        <v/>
      </c>
      <c r="M929" s="35" t="str">
        <f t="shared" si="3"/>
        <v/>
      </c>
      <c r="N929" s="35" t="str">
        <f t="shared" si="4"/>
        <v/>
      </c>
      <c r="O929" s="35" t="str">
        <f t="shared" si="5"/>
        <v/>
      </c>
      <c r="P929" s="35" t="str">
        <f t="shared" si="6"/>
        <v/>
      </c>
      <c r="Q929" s="35" t="str">
        <f t="shared" si="7"/>
        <v/>
      </c>
      <c r="R929" s="35" t="str">
        <f t="shared" si="8"/>
        <v/>
      </c>
      <c r="S929" s="35" t="str">
        <f t="shared" si="9"/>
        <v/>
      </c>
      <c r="T929" s="35" t="str">
        <f t="shared" si="10"/>
        <v/>
      </c>
      <c r="U929" s="35" t="str">
        <f t="shared" si="11"/>
        <v/>
      </c>
      <c r="V929" s="35" t="str">
        <f t="shared" si="12"/>
        <v/>
      </c>
      <c r="W929" s="77" t="str">
        <f t="shared" si="13"/>
        <v/>
      </c>
      <c r="X929" s="35" t="str">
        <f t="shared" si="14"/>
        <v/>
      </c>
      <c r="Y929" s="35" t="str">
        <f t="shared" si="15"/>
        <v/>
      </c>
      <c r="Z929" s="35" t="str">
        <f t="shared" si="16"/>
        <v/>
      </c>
      <c r="AA929" s="35" t="str">
        <f t="shared" si="17"/>
        <v/>
      </c>
      <c r="AB929" s="77">
        <f t="shared" si="29"/>
        <v>6336</v>
      </c>
      <c r="AC929" s="77">
        <f t="shared" si="30"/>
        <v>0</v>
      </c>
      <c r="AD929" s="77">
        <f t="shared" si="31"/>
        <v>0</v>
      </c>
      <c r="AE929" s="78" t="str">
        <f t="shared" si="18"/>
        <v/>
      </c>
      <c r="AF929" s="35" t="str">
        <f t="shared" si="19"/>
        <v/>
      </c>
      <c r="AG929" s="77" t="str">
        <f t="shared" si="20"/>
        <v/>
      </c>
      <c r="AH929" s="77" t="str">
        <f t="shared" si="21"/>
        <v/>
      </c>
      <c r="AI929" s="35">
        <f t="shared" si="22"/>
        <v>0</v>
      </c>
      <c r="AJ929" s="35">
        <f t="shared" si="23"/>
        <v>0</v>
      </c>
      <c r="AK929" s="35">
        <f t="shared" si="24"/>
        <v>0</v>
      </c>
      <c r="AL929" s="35">
        <f t="shared" si="25"/>
        <v>0</v>
      </c>
      <c r="AM929" s="35" t="n"/>
      <c r="AN929" s="44" t="str">
        <f t="shared" si="26"/>
        <v/>
      </c>
      <c r="AO929" s="44" t="str">
        <f t="shared" si="27"/>
        <v/>
      </c>
      <c r="AP929" s="35" t="str">
        <f>IF('DQE marché-cadre'!$D932="","",'DQE marché-cadre'!$D932)</f>
        <v/>
      </c>
      <c r="AQ929" s="35" t="str">
        <f>IF('DQE marché-cadre'!$E932="","",'DQE marché-cadre'!$E932)</f>
        <v/>
      </c>
      <c r="AR929" s="77" t="str">
        <f>DQE!$F932</f>
        <v/>
      </c>
      <c r="AS929" s="77" t="str">
        <f>BPDE!$G932</f>
        <v/>
      </c>
      <c r="AT929" s="35" t="str">
        <f t="shared" si="28"/>
        <v/>
      </c>
    </row>
    <row r="930">
      <c r="A930" s="35" t="str">
        <f>IF(BPU!$A933="","",BPU!$A933)</f>
        <v/>
      </c>
      <c r="B930" s="44" t="str">
        <f>IF(BPU!$B933="","",BPU!$B933)</f>
        <v/>
      </c>
      <c r="C930" s="35" t="str">
        <f>IF(BPU!$C933="","",BPU!$C933)</f>
        <v/>
      </c>
      <c r="D930" s="44" t="str">
        <f>IF(DQE!$D933="","",DQE!$D933)</f>
        <v/>
      </c>
      <c r="E930" s="37" t="str">
        <f>IF(BPU!$D933="","",BPU!$D933)</f>
        <v/>
      </c>
      <c r="F930" s="35" t="str">
        <f t="shared" si="0"/>
        <v/>
      </c>
      <c r="G930" s="44" t="str">
        <f t="shared" si="1"/>
        <v/>
      </c>
      <c r="H930" s="36" t="n"/>
      <c r="I930" s="23" t="n"/>
      <c r="J930" s="36" t="n"/>
      <c r="K930" s="36" t="n"/>
      <c r="L930" s="44" t="str">
        <f t="shared" si="2"/>
        <v/>
      </c>
      <c r="M930" s="35" t="str">
        <f t="shared" si="3"/>
        <v/>
      </c>
      <c r="N930" s="35" t="str">
        <f t="shared" si="4"/>
        <v/>
      </c>
      <c r="O930" s="35" t="str">
        <f t="shared" si="5"/>
        <v/>
      </c>
      <c r="P930" s="35" t="str">
        <f t="shared" si="6"/>
        <v/>
      </c>
      <c r="Q930" s="35" t="str">
        <f t="shared" si="7"/>
        <v/>
      </c>
      <c r="R930" s="35" t="str">
        <f t="shared" si="8"/>
        <v/>
      </c>
      <c r="S930" s="35" t="str">
        <f t="shared" si="9"/>
        <v/>
      </c>
      <c r="T930" s="35" t="str">
        <f t="shared" si="10"/>
        <v/>
      </c>
      <c r="U930" s="35" t="str">
        <f t="shared" si="11"/>
        <v/>
      </c>
      <c r="V930" s="35" t="str">
        <f t="shared" si="12"/>
        <v/>
      </c>
      <c r="W930" s="77" t="str">
        <f t="shared" si="13"/>
        <v/>
      </c>
      <c r="X930" s="35" t="str">
        <f t="shared" si="14"/>
        <v/>
      </c>
      <c r="Y930" s="35" t="str">
        <f t="shared" si="15"/>
        <v/>
      </c>
      <c r="Z930" s="35" t="str">
        <f t="shared" si="16"/>
        <v/>
      </c>
      <c r="AA930" s="35" t="str">
        <f t="shared" si="17"/>
        <v/>
      </c>
      <c r="AB930" s="77">
        <f t="shared" si="29"/>
        <v>6336</v>
      </c>
      <c r="AC930" s="77">
        <f t="shared" si="30"/>
        <v>0</v>
      </c>
      <c r="AD930" s="77">
        <f t="shared" si="31"/>
        <v>0</v>
      </c>
      <c r="AE930" s="78" t="str">
        <f t="shared" si="18"/>
        <v/>
      </c>
      <c r="AF930" s="35" t="str">
        <f t="shared" si="19"/>
        <v/>
      </c>
      <c r="AG930" s="77" t="str">
        <f t="shared" si="20"/>
        <v/>
      </c>
      <c r="AH930" s="77" t="str">
        <f t="shared" si="21"/>
        <v/>
      </c>
      <c r="AI930" s="35">
        <f t="shared" si="22"/>
        <v>0</v>
      </c>
      <c r="AJ930" s="35">
        <f t="shared" si="23"/>
        <v>0</v>
      </c>
      <c r="AK930" s="35">
        <f t="shared" si="24"/>
        <v>0</v>
      </c>
      <c r="AL930" s="35">
        <f t="shared" si="25"/>
        <v>0</v>
      </c>
      <c r="AM930" s="35" t="n"/>
      <c r="AN930" s="44" t="str">
        <f t="shared" si="26"/>
        <v/>
      </c>
      <c r="AO930" s="44" t="str">
        <f t="shared" si="27"/>
        <v/>
      </c>
      <c r="AP930" s="35" t="str">
        <f>IF('DQE marché-cadre'!$D933="","",'DQE marché-cadre'!$D933)</f>
        <v/>
      </c>
      <c r="AQ930" s="35" t="str">
        <f>IF('DQE marché-cadre'!$E933="","",'DQE marché-cadre'!$E933)</f>
        <v/>
      </c>
      <c r="AR930" s="77" t="str">
        <f>DQE!$F933</f>
        <v/>
      </c>
      <c r="AS930" s="77" t="str">
        <f>BPDE!$G933</f>
        <v/>
      </c>
      <c r="AT930" s="35" t="str">
        <f t="shared" si="28"/>
        <v/>
      </c>
    </row>
    <row r="931">
      <c r="A931" s="35" t="str">
        <f>IF(BPU!$A934="","",BPU!$A934)</f>
        <v/>
      </c>
      <c r="B931" s="44" t="str">
        <f>IF(BPU!$B934="","",BPU!$B934)</f>
        <v/>
      </c>
      <c r="C931" s="35" t="str">
        <f>IF(BPU!$C934="","",BPU!$C934)</f>
        <v/>
      </c>
      <c r="D931" s="44" t="str">
        <f>IF(DQE!$D934="","",DQE!$D934)</f>
        <v/>
      </c>
      <c r="E931" s="37" t="str">
        <f>IF(BPU!$D934="","",BPU!$D934)</f>
        <v/>
      </c>
      <c r="F931" s="35" t="str">
        <f t="shared" si="0"/>
        <v/>
      </c>
      <c r="G931" s="44" t="str">
        <f t="shared" si="1"/>
        <v/>
      </c>
      <c r="H931" s="36" t="n"/>
      <c r="I931" s="23" t="n"/>
      <c r="J931" s="36" t="n"/>
      <c r="K931" s="36" t="n"/>
      <c r="L931" s="44" t="str">
        <f t="shared" si="2"/>
        <v/>
      </c>
      <c r="M931" s="35" t="str">
        <f t="shared" si="3"/>
        <v/>
      </c>
      <c r="N931" s="35" t="str">
        <f t="shared" si="4"/>
        <v/>
      </c>
      <c r="O931" s="35" t="str">
        <f t="shared" si="5"/>
        <v/>
      </c>
      <c r="P931" s="35" t="str">
        <f t="shared" si="6"/>
        <v/>
      </c>
      <c r="Q931" s="35" t="str">
        <f t="shared" si="7"/>
        <v/>
      </c>
      <c r="R931" s="35" t="str">
        <f t="shared" si="8"/>
        <v/>
      </c>
      <c r="S931" s="35" t="str">
        <f t="shared" si="9"/>
        <v/>
      </c>
      <c r="T931" s="35" t="str">
        <f t="shared" si="10"/>
        <v/>
      </c>
      <c r="U931" s="35" t="str">
        <f t="shared" si="11"/>
        <v/>
      </c>
      <c r="V931" s="35" t="str">
        <f t="shared" si="12"/>
        <v/>
      </c>
      <c r="W931" s="77" t="str">
        <f t="shared" si="13"/>
        <v/>
      </c>
      <c r="X931" s="35" t="str">
        <f t="shared" si="14"/>
        <v/>
      </c>
      <c r="Y931" s="35" t="str">
        <f t="shared" si="15"/>
        <v/>
      </c>
      <c r="Z931" s="35" t="str">
        <f t="shared" si="16"/>
        <v/>
      </c>
      <c r="AA931" s="35" t="str">
        <f t="shared" si="17"/>
        <v/>
      </c>
      <c r="AB931" s="77">
        <f t="shared" si="29"/>
        <v>6336</v>
      </c>
      <c r="AC931" s="77">
        <f t="shared" si="30"/>
        <v>0</v>
      </c>
      <c r="AD931" s="77">
        <f t="shared" si="31"/>
        <v>0</v>
      </c>
      <c r="AE931" s="78" t="str">
        <f t="shared" si="18"/>
        <v/>
      </c>
      <c r="AF931" s="35" t="str">
        <f t="shared" si="19"/>
        <v/>
      </c>
      <c r="AG931" s="77" t="str">
        <f t="shared" si="20"/>
        <v/>
      </c>
      <c r="AH931" s="77" t="str">
        <f t="shared" si="21"/>
        <v/>
      </c>
      <c r="AI931" s="35">
        <f t="shared" si="22"/>
        <v>0</v>
      </c>
      <c r="AJ931" s="35">
        <f t="shared" si="23"/>
        <v>0</v>
      </c>
      <c r="AK931" s="35">
        <f t="shared" si="24"/>
        <v>0</v>
      </c>
      <c r="AL931" s="35">
        <f t="shared" si="25"/>
        <v>0</v>
      </c>
      <c r="AM931" s="35" t="n"/>
      <c r="AN931" s="44" t="str">
        <f t="shared" si="26"/>
        <v/>
      </c>
      <c r="AO931" s="44" t="str">
        <f t="shared" si="27"/>
        <v/>
      </c>
      <c r="AP931" s="35" t="str">
        <f>IF('DQE marché-cadre'!$D934="","",'DQE marché-cadre'!$D934)</f>
        <v/>
      </c>
      <c r="AQ931" s="35" t="str">
        <f>IF('DQE marché-cadre'!$E934="","",'DQE marché-cadre'!$E934)</f>
        <v/>
      </c>
      <c r="AR931" s="77" t="str">
        <f>DQE!$F934</f>
        <v/>
      </c>
      <c r="AS931" s="77" t="str">
        <f>BPDE!$G934</f>
        <v/>
      </c>
      <c r="AT931" s="35" t="str">
        <f t="shared" si="28"/>
        <v/>
      </c>
    </row>
    <row r="932">
      <c r="A932" s="35" t="str">
        <f>IF(BPU!$A935="","",BPU!$A935)</f>
        <v/>
      </c>
      <c r="B932" s="44" t="str">
        <f>IF(BPU!$B935="","",BPU!$B935)</f>
        <v/>
      </c>
      <c r="C932" s="35" t="str">
        <f>IF(BPU!$C935="","",BPU!$C935)</f>
        <v/>
      </c>
      <c r="D932" s="44" t="str">
        <f>IF(DQE!$D935="","",DQE!$D935)</f>
        <v/>
      </c>
      <c r="E932" s="37" t="str">
        <f>IF(BPU!$D935="","",BPU!$D935)</f>
        <v/>
      </c>
      <c r="F932" s="35" t="str">
        <f t="shared" si="0"/>
        <v/>
      </c>
      <c r="G932" s="44" t="str">
        <f t="shared" si="1"/>
        <v/>
      </c>
      <c r="H932" s="36" t="n"/>
      <c r="I932" s="23" t="n"/>
      <c r="J932" s="36" t="n"/>
      <c r="K932" s="36" t="n"/>
      <c r="L932" s="44" t="str">
        <f t="shared" si="2"/>
        <v/>
      </c>
      <c r="M932" s="35" t="str">
        <f t="shared" si="3"/>
        <v/>
      </c>
      <c r="N932" s="35" t="str">
        <f t="shared" si="4"/>
        <v/>
      </c>
      <c r="O932" s="35" t="str">
        <f t="shared" si="5"/>
        <v/>
      </c>
      <c r="P932" s="35" t="str">
        <f t="shared" si="6"/>
        <v/>
      </c>
      <c r="Q932" s="35" t="str">
        <f t="shared" si="7"/>
        <v/>
      </c>
      <c r="R932" s="35" t="str">
        <f t="shared" si="8"/>
        <v/>
      </c>
      <c r="S932" s="35" t="str">
        <f t="shared" si="9"/>
        <v/>
      </c>
      <c r="T932" s="35" t="str">
        <f t="shared" si="10"/>
        <v/>
      </c>
      <c r="U932" s="35" t="str">
        <f t="shared" si="11"/>
        <v/>
      </c>
      <c r="V932" s="35" t="str">
        <f t="shared" si="12"/>
        <v/>
      </c>
      <c r="W932" s="77" t="str">
        <f t="shared" si="13"/>
        <v/>
      </c>
      <c r="X932" s="35" t="str">
        <f t="shared" si="14"/>
        <v/>
      </c>
      <c r="Y932" s="35" t="str">
        <f t="shared" si="15"/>
        <v/>
      </c>
      <c r="Z932" s="35" t="str">
        <f t="shared" si="16"/>
        <v/>
      </c>
      <c r="AA932" s="35" t="str">
        <f t="shared" si="17"/>
        <v/>
      </c>
      <c r="AB932" s="77">
        <f t="shared" si="29"/>
        <v>6336</v>
      </c>
      <c r="AC932" s="77">
        <f t="shared" si="30"/>
        <v>0</v>
      </c>
      <c r="AD932" s="77">
        <f t="shared" si="31"/>
        <v>0</v>
      </c>
      <c r="AE932" s="78" t="str">
        <f t="shared" si="18"/>
        <v/>
      </c>
      <c r="AF932" s="35" t="str">
        <f t="shared" si="19"/>
        <v/>
      </c>
      <c r="AG932" s="77" t="str">
        <f t="shared" si="20"/>
        <v/>
      </c>
      <c r="AH932" s="77" t="str">
        <f t="shared" si="21"/>
        <v/>
      </c>
      <c r="AI932" s="35">
        <f t="shared" si="22"/>
        <v>0</v>
      </c>
      <c r="AJ932" s="35">
        <f t="shared" si="23"/>
        <v>0</v>
      </c>
      <c r="AK932" s="35">
        <f t="shared" si="24"/>
        <v>0</v>
      </c>
      <c r="AL932" s="35">
        <f t="shared" si="25"/>
        <v>0</v>
      </c>
      <c r="AM932" s="35" t="n"/>
      <c r="AN932" s="44" t="str">
        <f t="shared" si="26"/>
        <v/>
      </c>
      <c r="AO932" s="44" t="str">
        <f t="shared" si="27"/>
        <v/>
      </c>
      <c r="AP932" s="35" t="str">
        <f>IF('DQE marché-cadre'!$D935="","",'DQE marché-cadre'!$D935)</f>
        <v/>
      </c>
      <c r="AQ932" s="35" t="str">
        <f>IF('DQE marché-cadre'!$E935="","",'DQE marché-cadre'!$E935)</f>
        <v/>
      </c>
      <c r="AR932" s="77" t="str">
        <f>DQE!$F935</f>
        <v/>
      </c>
      <c r="AS932" s="77" t="str">
        <f>BPDE!$G935</f>
        <v/>
      </c>
      <c r="AT932" s="35" t="str">
        <f t="shared" si="28"/>
        <v/>
      </c>
    </row>
    <row r="933">
      <c r="A933" s="35" t="str">
        <f>IF(BPU!$A936="","",BPU!$A936)</f>
        <v/>
      </c>
      <c r="B933" s="44" t="str">
        <f>IF(BPU!$B936="","",BPU!$B936)</f>
        <v/>
      </c>
      <c r="C933" s="35" t="str">
        <f>IF(BPU!$C936="","",BPU!$C936)</f>
        <v/>
      </c>
      <c r="D933" s="44" t="str">
        <f>IF(DQE!$D936="","",DQE!$D936)</f>
        <v/>
      </c>
      <c r="E933" s="37" t="str">
        <f>IF(BPU!$D936="","",BPU!$D936)</f>
        <v/>
      </c>
      <c r="F933" s="35" t="str">
        <f t="shared" si="0"/>
        <v/>
      </c>
      <c r="G933" s="44" t="str">
        <f t="shared" si="1"/>
        <v/>
      </c>
      <c r="H933" s="36" t="n"/>
      <c r="I933" s="23" t="n"/>
      <c r="J933" s="36" t="n"/>
      <c r="K933" s="36" t="n"/>
      <c r="L933" s="44" t="str">
        <f t="shared" si="2"/>
        <v/>
      </c>
      <c r="M933" s="35" t="str">
        <f t="shared" si="3"/>
        <v/>
      </c>
      <c r="N933" s="35" t="str">
        <f t="shared" si="4"/>
        <v/>
      </c>
      <c r="O933" s="35" t="str">
        <f t="shared" si="5"/>
        <v/>
      </c>
      <c r="P933" s="35" t="str">
        <f t="shared" si="6"/>
        <v/>
      </c>
      <c r="Q933" s="35" t="str">
        <f t="shared" si="7"/>
        <v/>
      </c>
      <c r="R933" s="35" t="str">
        <f t="shared" si="8"/>
        <v/>
      </c>
      <c r="S933" s="35" t="str">
        <f t="shared" si="9"/>
        <v/>
      </c>
      <c r="T933" s="35" t="str">
        <f t="shared" si="10"/>
        <v/>
      </c>
      <c r="U933" s="35" t="str">
        <f t="shared" si="11"/>
        <v/>
      </c>
      <c r="V933" s="35" t="str">
        <f t="shared" si="12"/>
        <v/>
      </c>
      <c r="W933" s="77" t="str">
        <f t="shared" si="13"/>
        <v/>
      </c>
      <c r="X933" s="35" t="str">
        <f t="shared" si="14"/>
        <v/>
      </c>
      <c r="Y933" s="35" t="str">
        <f t="shared" si="15"/>
        <v/>
      </c>
      <c r="Z933" s="35" t="str">
        <f t="shared" si="16"/>
        <v/>
      </c>
      <c r="AA933" s="35" t="str">
        <f t="shared" si="17"/>
        <v/>
      </c>
      <c r="AB933" s="77">
        <f t="shared" si="29"/>
        <v>6336</v>
      </c>
      <c r="AC933" s="77">
        <f t="shared" si="30"/>
        <v>0</v>
      </c>
      <c r="AD933" s="77">
        <f t="shared" si="31"/>
        <v>0</v>
      </c>
      <c r="AE933" s="78" t="str">
        <f t="shared" si="18"/>
        <v/>
      </c>
      <c r="AF933" s="35" t="str">
        <f t="shared" si="19"/>
        <v/>
      </c>
      <c r="AG933" s="77" t="str">
        <f t="shared" si="20"/>
        <v/>
      </c>
      <c r="AH933" s="77" t="str">
        <f t="shared" si="21"/>
        <v/>
      </c>
      <c r="AI933" s="35">
        <f t="shared" si="22"/>
        <v>0</v>
      </c>
      <c r="AJ933" s="35">
        <f t="shared" si="23"/>
        <v>0</v>
      </c>
      <c r="AK933" s="35">
        <f t="shared" si="24"/>
        <v>0</v>
      </c>
      <c r="AL933" s="35">
        <f t="shared" si="25"/>
        <v>0</v>
      </c>
      <c r="AM933" s="35" t="n"/>
      <c r="AN933" s="44" t="str">
        <f t="shared" si="26"/>
        <v/>
      </c>
      <c r="AO933" s="44" t="str">
        <f t="shared" si="27"/>
        <v/>
      </c>
      <c r="AP933" s="35" t="str">
        <f>IF('DQE marché-cadre'!$D936="","",'DQE marché-cadre'!$D936)</f>
        <v/>
      </c>
      <c r="AQ933" s="35" t="str">
        <f>IF('DQE marché-cadre'!$E936="","",'DQE marché-cadre'!$E936)</f>
        <v/>
      </c>
      <c r="AR933" s="77" t="str">
        <f>DQE!$F936</f>
        <v/>
      </c>
      <c r="AS933" s="77" t="str">
        <f>BPDE!$G936</f>
        <v/>
      </c>
      <c r="AT933" s="35" t="str">
        <f t="shared" si="28"/>
        <v/>
      </c>
    </row>
    <row r="934">
      <c r="A934" s="35" t="str">
        <f>IF(BPU!$A937="","",BPU!$A937)</f>
        <v/>
      </c>
      <c r="B934" s="44" t="str">
        <f>IF(BPU!$B937="","",BPU!$B937)</f>
        <v/>
      </c>
      <c r="C934" s="35" t="str">
        <f>IF(BPU!$C937="","",BPU!$C937)</f>
        <v/>
      </c>
      <c r="D934" s="44" t="str">
        <f>IF(DQE!$D937="","",DQE!$D937)</f>
        <v/>
      </c>
      <c r="E934" s="37" t="str">
        <f>IF(BPU!$D937="","",BPU!$D937)</f>
        <v/>
      </c>
      <c r="F934" s="35" t="str">
        <f t="shared" si="0"/>
        <v/>
      </c>
      <c r="G934" s="44" t="str">
        <f t="shared" si="1"/>
        <v/>
      </c>
      <c r="H934" s="36" t="n"/>
      <c r="I934" s="23" t="n"/>
      <c r="J934" s="36" t="n"/>
      <c r="K934" s="36" t="n"/>
      <c r="L934" s="44" t="str">
        <f t="shared" si="2"/>
        <v/>
      </c>
      <c r="M934" s="35" t="str">
        <f t="shared" si="3"/>
        <v/>
      </c>
      <c r="N934" s="35" t="str">
        <f t="shared" si="4"/>
        <v/>
      </c>
      <c r="O934" s="35" t="str">
        <f t="shared" si="5"/>
        <v/>
      </c>
      <c r="P934" s="35" t="str">
        <f t="shared" si="6"/>
        <v/>
      </c>
      <c r="Q934" s="35" t="str">
        <f t="shared" si="7"/>
        <v/>
      </c>
      <c r="R934" s="35" t="str">
        <f t="shared" si="8"/>
        <v/>
      </c>
      <c r="S934" s="35" t="str">
        <f t="shared" si="9"/>
        <v/>
      </c>
      <c r="T934" s="35" t="str">
        <f t="shared" si="10"/>
        <v/>
      </c>
      <c r="U934" s="35" t="str">
        <f t="shared" si="11"/>
        <v/>
      </c>
      <c r="V934" s="35" t="str">
        <f t="shared" si="12"/>
        <v/>
      </c>
      <c r="W934" s="77" t="str">
        <f t="shared" si="13"/>
        <v/>
      </c>
      <c r="X934" s="35" t="str">
        <f t="shared" si="14"/>
        <v/>
      </c>
      <c r="Y934" s="35" t="str">
        <f t="shared" si="15"/>
        <v/>
      </c>
      <c r="Z934" s="35" t="str">
        <f t="shared" si="16"/>
        <v/>
      </c>
      <c r="AA934" s="35" t="str">
        <f t="shared" si="17"/>
        <v/>
      </c>
      <c r="AB934" s="77">
        <f t="shared" si="29"/>
        <v>6336</v>
      </c>
      <c r="AC934" s="77">
        <f t="shared" si="30"/>
        <v>0</v>
      </c>
      <c r="AD934" s="77">
        <f t="shared" si="31"/>
        <v>0</v>
      </c>
      <c r="AE934" s="78" t="str">
        <f t="shared" si="18"/>
        <v/>
      </c>
      <c r="AF934" s="35" t="str">
        <f t="shared" si="19"/>
        <v/>
      </c>
      <c r="AG934" s="77" t="str">
        <f t="shared" si="20"/>
        <v/>
      </c>
      <c r="AH934" s="77" t="str">
        <f t="shared" si="21"/>
        <v/>
      </c>
      <c r="AI934" s="35">
        <f t="shared" si="22"/>
        <v>0</v>
      </c>
      <c r="AJ934" s="35">
        <f t="shared" si="23"/>
        <v>0</v>
      </c>
      <c r="AK934" s="35">
        <f t="shared" si="24"/>
        <v>0</v>
      </c>
      <c r="AL934" s="35">
        <f t="shared" si="25"/>
        <v>0</v>
      </c>
      <c r="AM934" s="35" t="n"/>
      <c r="AN934" s="44" t="str">
        <f t="shared" si="26"/>
        <v/>
      </c>
      <c r="AO934" s="44" t="str">
        <f t="shared" si="27"/>
        <v/>
      </c>
      <c r="AP934" s="35" t="str">
        <f>IF('DQE marché-cadre'!$D937="","",'DQE marché-cadre'!$D937)</f>
        <v/>
      </c>
      <c r="AQ934" s="35" t="str">
        <f>IF('DQE marché-cadre'!$E937="","",'DQE marché-cadre'!$E937)</f>
        <v/>
      </c>
      <c r="AR934" s="77" t="str">
        <f>DQE!$F937</f>
        <v/>
      </c>
      <c r="AS934" s="77" t="str">
        <f>BPDE!$G937</f>
        <v/>
      </c>
      <c r="AT934" s="35" t="str">
        <f t="shared" si="28"/>
        <v/>
      </c>
    </row>
    <row r="935">
      <c r="A935" s="35" t="str">
        <f>IF(BPU!$A938="","",BPU!$A938)</f>
        <v/>
      </c>
      <c r="B935" s="44" t="str">
        <f>IF(BPU!$B938="","",BPU!$B938)</f>
        <v/>
      </c>
      <c r="C935" s="35" t="str">
        <f>IF(BPU!$C938="","",BPU!$C938)</f>
        <v/>
      </c>
      <c r="D935" s="44" t="str">
        <f>IF(DQE!$D938="","",DQE!$D938)</f>
        <v/>
      </c>
      <c r="E935" s="37" t="str">
        <f>IF(BPU!$D938="","",BPU!$D938)</f>
        <v/>
      </c>
      <c r="F935" s="35" t="str">
        <f t="shared" si="0"/>
        <v/>
      </c>
      <c r="G935" s="44" t="str">
        <f t="shared" si="1"/>
        <v/>
      </c>
      <c r="H935" s="36" t="n"/>
      <c r="I935" s="23" t="n"/>
      <c r="J935" s="36" t="n"/>
      <c r="K935" s="36" t="n"/>
      <c r="L935" s="44" t="str">
        <f t="shared" si="2"/>
        <v/>
      </c>
      <c r="M935" s="35" t="str">
        <f t="shared" si="3"/>
        <v/>
      </c>
      <c r="N935" s="35" t="str">
        <f t="shared" si="4"/>
        <v/>
      </c>
      <c r="O935" s="35" t="str">
        <f t="shared" si="5"/>
        <v/>
      </c>
      <c r="P935" s="35" t="str">
        <f t="shared" si="6"/>
        <v/>
      </c>
      <c r="Q935" s="35" t="str">
        <f t="shared" si="7"/>
        <v/>
      </c>
      <c r="R935" s="35" t="str">
        <f t="shared" si="8"/>
        <v/>
      </c>
      <c r="S935" s="35" t="str">
        <f t="shared" si="9"/>
        <v/>
      </c>
      <c r="T935" s="35" t="str">
        <f t="shared" si="10"/>
        <v/>
      </c>
      <c r="U935" s="35" t="str">
        <f t="shared" si="11"/>
        <v/>
      </c>
      <c r="V935" s="35" t="str">
        <f t="shared" si="12"/>
        <v/>
      </c>
      <c r="W935" s="77" t="str">
        <f t="shared" si="13"/>
        <v/>
      </c>
      <c r="X935" s="35" t="str">
        <f t="shared" si="14"/>
        <v/>
      </c>
      <c r="Y935" s="35" t="str">
        <f t="shared" si="15"/>
        <v/>
      </c>
      <c r="Z935" s="35" t="str">
        <f t="shared" si="16"/>
        <v/>
      </c>
      <c r="AA935" s="35" t="str">
        <f t="shared" si="17"/>
        <v/>
      </c>
      <c r="AB935" s="77">
        <f t="shared" si="29"/>
        <v>6336</v>
      </c>
      <c r="AC935" s="77">
        <f t="shared" si="30"/>
        <v>0</v>
      </c>
      <c r="AD935" s="77">
        <f t="shared" si="31"/>
        <v>0</v>
      </c>
      <c r="AE935" s="78" t="str">
        <f t="shared" si="18"/>
        <v/>
      </c>
      <c r="AF935" s="35" t="str">
        <f t="shared" si="19"/>
        <v/>
      </c>
      <c r="AG935" s="77" t="str">
        <f t="shared" si="20"/>
        <v/>
      </c>
      <c r="AH935" s="77" t="str">
        <f t="shared" si="21"/>
        <v/>
      </c>
      <c r="AI935" s="35">
        <f t="shared" si="22"/>
        <v>0</v>
      </c>
      <c r="AJ935" s="35">
        <f t="shared" si="23"/>
        <v>0</v>
      </c>
      <c r="AK935" s="35">
        <f t="shared" si="24"/>
        <v>0</v>
      </c>
      <c r="AL935" s="35">
        <f t="shared" si="25"/>
        <v>0</v>
      </c>
      <c r="AM935" s="35" t="n"/>
      <c r="AN935" s="44" t="str">
        <f t="shared" si="26"/>
        <v/>
      </c>
      <c r="AO935" s="44" t="str">
        <f t="shared" si="27"/>
        <v/>
      </c>
      <c r="AP935" s="35" t="str">
        <f>IF('DQE marché-cadre'!$D938="","",'DQE marché-cadre'!$D938)</f>
        <v/>
      </c>
      <c r="AQ935" s="35" t="str">
        <f>IF('DQE marché-cadre'!$E938="","",'DQE marché-cadre'!$E938)</f>
        <v/>
      </c>
      <c r="AR935" s="77" t="str">
        <f>DQE!$F938</f>
        <v/>
      </c>
      <c r="AS935" s="77" t="str">
        <f>BPDE!$G938</f>
        <v/>
      </c>
      <c r="AT935" s="35" t="str">
        <f t="shared" si="28"/>
        <v/>
      </c>
    </row>
    <row r="936">
      <c r="A936" s="35" t="str">
        <f>IF(BPU!$A939="","",BPU!$A939)</f>
        <v/>
      </c>
      <c r="B936" s="44" t="str">
        <f>IF(BPU!$B939="","",BPU!$B939)</f>
        <v/>
      </c>
      <c r="C936" s="35" t="str">
        <f>IF(BPU!$C939="","",BPU!$C939)</f>
        <v/>
      </c>
      <c r="D936" s="44" t="str">
        <f>IF(DQE!$D939="","",DQE!$D939)</f>
        <v/>
      </c>
      <c r="E936" s="37" t="str">
        <f>IF(BPU!$D939="","",BPU!$D939)</f>
        <v/>
      </c>
      <c r="F936" s="35" t="str">
        <f t="shared" si="0"/>
        <v/>
      </c>
      <c r="G936" s="44" t="str">
        <f t="shared" si="1"/>
        <v/>
      </c>
      <c r="H936" s="36" t="n"/>
      <c r="I936" s="23" t="n"/>
      <c r="J936" s="36" t="n"/>
      <c r="K936" s="36" t="n"/>
      <c r="L936" s="44" t="str">
        <f t="shared" si="2"/>
        <v/>
      </c>
      <c r="M936" s="35" t="str">
        <f t="shared" si="3"/>
        <v/>
      </c>
      <c r="N936" s="35" t="str">
        <f t="shared" si="4"/>
        <v/>
      </c>
      <c r="O936" s="35" t="str">
        <f t="shared" si="5"/>
        <v/>
      </c>
      <c r="P936" s="35" t="str">
        <f t="shared" si="6"/>
        <v/>
      </c>
      <c r="Q936" s="35" t="str">
        <f t="shared" si="7"/>
        <v/>
      </c>
      <c r="R936" s="35" t="str">
        <f t="shared" si="8"/>
        <v/>
      </c>
      <c r="S936" s="35" t="str">
        <f t="shared" si="9"/>
        <v/>
      </c>
      <c r="T936" s="35" t="str">
        <f t="shared" si="10"/>
        <v/>
      </c>
      <c r="U936" s="35" t="str">
        <f t="shared" si="11"/>
        <v/>
      </c>
      <c r="V936" s="35" t="str">
        <f t="shared" si="12"/>
        <v/>
      </c>
      <c r="W936" s="77" t="str">
        <f t="shared" si="13"/>
        <v/>
      </c>
      <c r="X936" s="35" t="str">
        <f t="shared" si="14"/>
        <v/>
      </c>
      <c r="Y936" s="35" t="str">
        <f t="shared" si="15"/>
        <v/>
      </c>
      <c r="Z936" s="35" t="str">
        <f t="shared" si="16"/>
        <v/>
      </c>
      <c r="AA936" s="35" t="str">
        <f t="shared" si="17"/>
        <v/>
      </c>
      <c r="AB936" s="77">
        <f t="shared" si="29"/>
        <v>6336</v>
      </c>
      <c r="AC936" s="77">
        <f t="shared" si="30"/>
        <v>0</v>
      </c>
      <c r="AD936" s="77">
        <f t="shared" si="31"/>
        <v>0</v>
      </c>
      <c r="AE936" s="78" t="str">
        <f t="shared" si="18"/>
        <v/>
      </c>
      <c r="AF936" s="35" t="str">
        <f t="shared" si="19"/>
        <v/>
      </c>
      <c r="AG936" s="77" t="str">
        <f t="shared" si="20"/>
        <v/>
      </c>
      <c r="AH936" s="77" t="str">
        <f t="shared" si="21"/>
        <v/>
      </c>
      <c r="AI936" s="35">
        <f t="shared" si="22"/>
        <v>0</v>
      </c>
      <c r="AJ936" s="35">
        <f t="shared" si="23"/>
        <v>0</v>
      </c>
      <c r="AK936" s="35">
        <f t="shared" si="24"/>
        <v>0</v>
      </c>
      <c r="AL936" s="35">
        <f t="shared" si="25"/>
        <v>0</v>
      </c>
      <c r="AM936" s="35" t="n"/>
      <c r="AN936" s="44" t="str">
        <f t="shared" si="26"/>
        <v/>
      </c>
      <c r="AO936" s="44" t="str">
        <f t="shared" si="27"/>
        <v/>
      </c>
      <c r="AP936" s="35" t="str">
        <f>IF('DQE marché-cadre'!$D939="","",'DQE marché-cadre'!$D939)</f>
        <v/>
      </c>
      <c r="AQ936" s="35" t="str">
        <f>IF('DQE marché-cadre'!$E939="","",'DQE marché-cadre'!$E939)</f>
        <v/>
      </c>
      <c r="AR936" s="77" t="str">
        <f>DQE!$F939</f>
        <v/>
      </c>
      <c r="AS936" s="77" t="str">
        <f>BPDE!$G939</f>
        <v/>
      </c>
      <c r="AT936" s="35" t="str">
        <f t="shared" si="28"/>
        <v/>
      </c>
    </row>
    <row r="937">
      <c r="A937" s="35" t="str">
        <f>IF(BPU!$A940="","",BPU!$A940)</f>
        <v/>
      </c>
      <c r="B937" s="44" t="str">
        <f>IF(BPU!$B940="","",BPU!$B940)</f>
        <v/>
      </c>
      <c r="C937" s="35" t="str">
        <f>IF(BPU!$C940="","",BPU!$C940)</f>
        <v/>
      </c>
      <c r="D937" s="44" t="str">
        <f>IF(DQE!$D940="","",DQE!$D940)</f>
        <v/>
      </c>
      <c r="E937" s="37" t="str">
        <f>IF(BPU!$D940="","",BPU!$D940)</f>
        <v/>
      </c>
      <c r="F937" s="35" t="str">
        <f t="shared" si="0"/>
        <v/>
      </c>
      <c r="G937" s="44" t="str">
        <f t="shared" si="1"/>
        <v/>
      </c>
      <c r="H937" s="36" t="n"/>
      <c r="I937" s="23" t="n"/>
      <c r="J937" s="36" t="n"/>
      <c r="K937" s="36" t="n"/>
      <c r="L937" s="44" t="str">
        <f t="shared" si="2"/>
        <v/>
      </c>
      <c r="M937" s="35" t="str">
        <f t="shared" si="3"/>
        <v/>
      </c>
      <c r="N937" s="35" t="str">
        <f t="shared" si="4"/>
        <v/>
      </c>
      <c r="O937" s="35" t="str">
        <f t="shared" si="5"/>
        <v/>
      </c>
      <c r="P937" s="35" t="str">
        <f t="shared" si="6"/>
        <v/>
      </c>
      <c r="Q937" s="35" t="str">
        <f t="shared" si="7"/>
        <v/>
      </c>
      <c r="R937" s="35" t="str">
        <f t="shared" si="8"/>
        <v/>
      </c>
      <c r="S937" s="35" t="str">
        <f t="shared" si="9"/>
        <v/>
      </c>
      <c r="T937" s="35" t="str">
        <f t="shared" si="10"/>
        <v/>
      </c>
      <c r="U937" s="35" t="str">
        <f t="shared" si="11"/>
        <v/>
      </c>
      <c r="V937" s="35" t="str">
        <f t="shared" si="12"/>
        <v/>
      </c>
      <c r="W937" s="77" t="str">
        <f t="shared" si="13"/>
        <v/>
      </c>
      <c r="X937" s="35" t="str">
        <f t="shared" si="14"/>
        <v/>
      </c>
      <c r="Y937" s="35" t="str">
        <f t="shared" si="15"/>
        <v/>
      </c>
      <c r="Z937" s="35" t="str">
        <f t="shared" si="16"/>
        <v/>
      </c>
      <c r="AA937" s="35" t="str">
        <f t="shared" si="17"/>
        <v/>
      </c>
      <c r="AB937" s="77">
        <f t="shared" si="29"/>
        <v>6336</v>
      </c>
      <c r="AC937" s="77">
        <f t="shared" si="30"/>
        <v>0</v>
      </c>
      <c r="AD937" s="77">
        <f t="shared" si="31"/>
        <v>0</v>
      </c>
      <c r="AE937" s="78" t="str">
        <f t="shared" si="18"/>
        <v/>
      </c>
      <c r="AF937" s="35" t="str">
        <f t="shared" si="19"/>
        <v/>
      </c>
      <c r="AG937" s="77" t="str">
        <f t="shared" si="20"/>
        <v/>
      </c>
      <c r="AH937" s="77" t="str">
        <f t="shared" si="21"/>
        <v/>
      </c>
      <c r="AI937" s="35">
        <f t="shared" si="22"/>
        <v>0</v>
      </c>
      <c r="AJ937" s="35">
        <f t="shared" si="23"/>
        <v>0</v>
      </c>
      <c r="AK937" s="35">
        <f t="shared" si="24"/>
        <v>0</v>
      </c>
      <c r="AL937" s="35">
        <f t="shared" si="25"/>
        <v>0</v>
      </c>
      <c r="AM937" s="35" t="n"/>
      <c r="AN937" s="44" t="str">
        <f t="shared" si="26"/>
        <v/>
      </c>
      <c r="AO937" s="44" t="str">
        <f t="shared" si="27"/>
        <v/>
      </c>
      <c r="AP937" s="35" t="str">
        <f>IF('DQE marché-cadre'!$D940="","",'DQE marché-cadre'!$D940)</f>
        <v/>
      </c>
      <c r="AQ937" s="35" t="str">
        <f>IF('DQE marché-cadre'!$E940="","",'DQE marché-cadre'!$E940)</f>
        <v/>
      </c>
      <c r="AR937" s="77" t="str">
        <f>DQE!$F940</f>
        <v/>
      </c>
      <c r="AS937" s="77" t="str">
        <f>BPDE!$G940</f>
        <v/>
      </c>
      <c r="AT937" s="35" t="str">
        <f t="shared" si="28"/>
        <v/>
      </c>
    </row>
    <row r="938">
      <c r="A938" s="35" t="str">
        <f>IF(BPU!$A941="","",BPU!$A941)</f>
        <v/>
      </c>
      <c r="B938" s="44" t="str">
        <f>IF(BPU!$B941="","",BPU!$B941)</f>
        <v/>
      </c>
      <c r="C938" s="35" t="str">
        <f>IF(BPU!$C941="","",BPU!$C941)</f>
        <v/>
      </c>
      <c r="D938" s="44" t="str">
        <f>IF(DQE!$D941="","",DQE!$D941)</f>
        <v/>
      </c>
      <c r="E938" s="37" t="str">
        <f>IF(BPU!$D941="","",BPU!$D941)</f>
        <v/>
      </c>
      <c r="F938" s="35" t="str">
        <f t="shared" si="0"/>
        <v/>
      </c>
      <c r="G938" s="44" t="str">
        <f t="shared" si="1"/>
        <v/>
      </c>
      <c r="H938" s="36" t="n"/>
      <c r="I938" s="23" t="n"/>
      <c r="J938" s="36" t="n"/>
      <c r="K938" s="36" t="n"/>
      <c r="L938" s="44" t="str">
        <f t="shared" si="2"/>
        <v/>
      </c>
      <c r="M938" s="35" t="str">
        <f t="shared" si="3"/>
        <v/>
      </c>
      <c r="N938" s="35" t="str">
        <f t="shared" si="4"/>
        <v/>
      </c>
      <c r="O938" s="35" t="str">
        <f t="shared" si="5"/>
        <v/>
      </c>
      <c r="P938" s="35" t="str">
        <f t="shared" si="6"/>
        <v/>
      </c>
      <c r="Q938" s="35" t="str">
        <f t="shared" si="7"/>
        <v/>
      </c>
      <c r="R938" s="35" t="str">
        <f t="shared" si="8"/>
        <v/>
      </c>
      <c r="S938" s="35" t="str">
        <f t="shared" si="9"/>
        <v/>
      </c>
      <c r="T938" s="35" t="str">
        <f t="shared" si="10"/>
        <v/>
      </c>
      <c r="U938" s="35" t="str">
        <f t="shared" si="11"/>
        <v/>
      </c>
      <c r="V938" s="35" t="str">
        <f t="shared" si="12"/>
        <v/>
      </c>
      <c r="W938" s="77" t="str">
        <f t="shared" si="13"/>
        <v/>
      </c>
      <c r="X938" s="35" t="str">
        <f t="shared" si="14"/>
        <v/>
      </c>
      <c r="Y938" s="35" t="str">
        <f t="shared" si="15"/>
        <v/>
      </c>
      <c r="Z938" s="35" t="str">
        <f t="shared" si="16"/>
        <v/>
      </c>
      <c r="AA938" s="35" t="str">
        <f t="shared" si="17"/>
        <v/>
      </c>
      <c r="AB938" s="77">
        <f t="shared" si="29"/>
        <v>6336</v>
      </c>
      <c r="AC938" s="77">
        <f t="shared" si="30"/>
        <v>0</v>
      </c>
      <c r="AD938" s="77">
        <f t="shared" si="31"/>
        <v>0</v>
      </c>
      <c r="AE938" s="78" t="str">
        <f t="shared" si="18"/>
        <v/>
      </c>
      <c r="AF938" s="35" t="str">
        <f t="shared" si="19"/>
        <v/>
      </c>
      <c r="AG938" s="77" t="str">
        <f t="shared" si="20"/>
        <v/>
      </c>
      <c r="AH938" s="77" t="str">
        <f t="shared" si="21"/>
        <v/>
      </c>
      <c r="AI938" s="35">
        <f t="shared" si="22"/>
        <v>0</v>
      </c>
      <c r="AJ938" s="35">
        <f t="shared" si="23"/>
        <v>0</v>
      </c>
      <c r="AK938" s="35">
        <f t="shared" si="24"/>
        <v>0</v>
      </c>
      <c r="AL938" s="35">
        <f t="shared" si="25"/>
        <v>0</v>
      </c>
      <c r="AM938" s="35" t="n"/>
      <c r="AN938" s="44" t="str">
        <f t="shared" si="26"/>
        <v/>
      </c>
      <c r="AO938" s="44" t="str">
        <f t="shared" si="27"/>
        <v/>
      </c>
      <c r="AP938" s="35" t="str">
        <f>IF('DQE marché-cadre'!$D941="","",'DQE marché-cadre'!$D941)</f>
        <v/>
      </c>
      <c r="AQ938" s="35" t="str">
        <f>IF('DQE marché-cadre'!$E941="","",'DQE marché-cadre'!$E941)</f>
        <v/>
      </c>
      <c r="AR938" s="77" t="str">
        <f>DQE!$F941</f>
        <v/>
      </c>
      <c r="AS938" s="77" t="str">
        <f>BPDE!$G941</f>
        <v/>
      </c>
      <c r="AT938" s="35" t="str">
        <f t="shared" si="28"/>
        <v/>
      </c>
    </row>
    <row r="939">
      <c r="A939" s="35" t="str">
        <f>IF(BPU!$A942="","",BPU!$A942)</f>
        <v/>
      </c>
      <c r="B939" s="44" t="str">
        <f>IF(BPU!$B942="","",BPU!$B942)</f>
        <v/>
      </c>
      <c r="C939" s="35" t="str">
        <f>IF(BPU!$C942="","",BPU!$C942)</f>
        <v/>
      </c>
      <c r="D939" s="44" t="str">
        <f>IF(DQE!$D942="","",DQE!$D942)</f>
        <v/>
      </c>
      <c r="E939" s="37" t="str">
        <f>IF(BPU!$D942="","",BPU!$D942)</f>
        <v/>
      </c>
      <c r="F939" s="35" t="str">
        <f t="shared" si="0"/>
        <v/>
      </c>
      <c r="G939" s="44" t="str">
        <f t="shared" si="1"/>
        <v/>
      </c>
      <c r="H939" s="36" t="n"/>
      <c r="I939" s="23" t="n"/>
      <c r="J939" s="36" t="n"/>
      <c r="K939" s="36" t="n"/>
      <c r="L939" s="44" t="str">
        <f t="shared" si="2"/>
        <v/>
      </c>
      <c r="M939" s="35" t="str">
        <f t="shared" si="3"/>
        <v/>
      </c>
      <c r="N939" s="35" t="str">
        <f t="shared" si="4"/>
        <v/>
      </c>
      <c r="O939" s="35" t="str">
        <f t="shared" si="5"/>
        <v/>
      </c>
      <c r="P939" s="35" t="str">
        <f t="shared" si="6"/>
        <v/>
      </c>
      <c r="Q939" s="35" t="str">
        <f t="shared" si="7"/>
        <v/>
      </c>
      <c r="R939" s="35" t="str">
        <f t="shared" si="8"/>
        <v/>
      </c>
      <c r="S939" s="35" t="str">
        <f t="shared" si="9"/>
        <v/>
      </c>
      <c r="T939" s="35" t="str">
        <f t="shared" si="10"/>
        <v/>
      </c>
      <c r="U939" s="35" t="str">
        <f t="shared" si="11"/>
        <v/>
      </c>
      <c r="V939" s="35" t="str">
        <f t="shared" si="12"/>
        <v/>
      </c>
      <c r="W939" s="77" t="str">
        <f t="shared" si="13"/>
        <v/>
      </c>
      <c r="X939" s="35" t="str">
        <f t="shared" si="14"/>
        <v/>
      </c>
      <c r="Y939" s="35" t="str">
        <f t="shared" si="15"/>
        <v/>
      </c>
      <c r="Z939" s="35" t="str">
        <f t="shared" si="16"/>
        <v/>
      </c>
      <c r="AA939" s="35" t="str">
        <f t="shared" si="17"/>
        <v/>
      </c>
      <c r="AB939" s="77">
        <f t="shared" si="29"/>
        <v>6336</v>
      </c>
      <c r="AC939" s="77">
        <f t="shared" si="30"/>
        <v>0</v>
      </c>
      <c r="AD939" s="77">
        <f t="shared" si="31"/>
        <v>0</v>
      </c>
      <c r="AE939" s="78" t="str">
        <f t="shared" si="18"/>
        <v/>
      </c>
      <c r="AF939" s="35" t="str">
        <f t="shared" si="19"/>
        <v/>
      </c>
      <c r="AG939" s="77" t="str">
        <f t="shared" si="20"/>
        <v/>
      </c>
      <c r="AH939" s="77" t="str">
        <f t="shared" si="21"/>
        <v/>
      </c>
      <c r="AI939" s="35">
        <f t="shared" si="22"/>
        <v>0</v>
      </c>
      <c r="AJ939" s="35">
        <f t="shared" si="23"/>
        <v>0</v>
      </c>
      <c r="AK939" s="35">
        <f t="shared" si="24"/>
        <v>0</v>
      </c>
      <c r="AL939" s="35">
        <f t="shared" si="25"/>
        <v>0</v>
      </c>
      <c r="AM939" s="35" t="n"/>
      <c r="AN939" s="44" t="str">
        <f t="shared" si="26"/>
        <v/>
      </c>
      <c r="AO939" s="44" t="str">
        <f t="shared" si="27"/>
        <v/>
      </c>
      <c r="AP939" s="35" t="str">
        <f>IF('DQE marché-cadre'!$D942="","",'DQE marché-cadre'!$D942)</f>
        <v/>
      </c>
      <c r="AQ939" s="35" t="str">
        <f>IF('DQE marché-cadre'!$E942="","",'DQE marché-cadre'!$E942)</f>
        <v/>
      </c>
      <c r="AR939" s="77" t="str">
        <f>DQE!$F942</f>
        <v/>
      </c>
      <c r="AS939" s="77" t="str">
        <f>BPDE!$G942</f>
        <v/>
      </c>
      <c r="AT939" s="35" t="str">
        <f t="shared" si="28"/>
        <v/>
      </c>
    </row>
    <row r="940">
      <c r="A940" s="35" t="str">
        <f>IF(BPU!$A943="","",BPU!$A943)</f>
        <v/>
      </c>
      <c r="B940" s="44" t="str">
        <f>IF(BPU!$B943="","",BPU!$B943)</f>
        <v/>
      </c>
      <c r="C940" s="35" t="str">
        <f>IF(BPU!$C943="","",BPU!$C943)</f>
        <v/>
      </c>
      <c r="D940" s="44" t="str">
        <f>IF(DQE!$D943="","",DQE!$D943)</f>
        <v/>
      </c>
      <c r="E940" s="37" t="str">
        <f>IF(BPU!$D943="","",BPU!$D943)</f>
        <v/>
      </c>
      <c r="F940" s="35" t="str">
        <f t="shared" si="0"/>
        <v/>
      </c>
      <c r="G940" s="44" t="str">
        <f t="shared" si="1"/>
        <v/>
      </c>
      <c r="H940" s="36" t="n"/>
      <c r="I940" s="23" t="n"/>
      <c r="J940" s="36" t="n"/>
      <c r="K940" s="36" t="n"/>
      <c r="L940" s="44" t="str">
        <f t="shared" si="2"/>
        <v/>
      </c>
      <c r="M940" s="35" t="str">
        <f t="shared" si="3"/>
        <v/>
      </c>
      <c r="N940" s="35" t="str">
        <f t="shared" si="4"/>
        <v/>
      </c>
      <c r="O940" s="35" t="str">
        <f t="shared" si="5"/>
        <v/>
      </c>
      <c r="P940" s="35" t="str">
        <f t="shared" si="6"/>
        <v/>
      </c>
      <c r="Q940" s="35" t="str">
        <f t="shared" si="7"/>
        <v/>
      </c>
      <c r="R940" s="35" t="str">
        <f t="shared" si="8"/>
        <v/>
      </c>
      <c r="S940" s="35" t="str">
        <f t="shared" si="9"/>
        <v/>
      </c>
      <c r="T940" s="35" t="str">
        <f t="shared" si="10"/>
        <v/>
      </c>
      <c r="U940" s="35" t="str">
        <f t="shared" si="11"/>
        <v/>
      </c>
      <c r="V940" s="35" t="str">
        <f t="shared" si="12"/>
        <v/>
      </c>
      <c r="W940" s="77" t="str">
        <f t="shared" si="13"/>
        <v/>
      </c>
      <c r="X940" s="35" t="str">
        <f t="shared" si="14"/>
        <v/>
      </c>
      <c r="Y940" s="35" t="str">
        <f t="shared" si="15"/>
        <v/>
      </c>
      <c r="Z940" s="35" t="str">
        <f t="shared" si="16"/>
        <v/>
      </c>
      <c r="AA940" s="35" t="str">
        <f t="shared" si="17"/>
        <v/>
      </c>
      <c r="AB940" s="77">
        <f t="shared" si="29"/>
        <v>6336</v>
      </c>
      <c r="AC940" s="77">
        <f t="shared" si="30"/>
        <v>0</v>
      </c>
      <c r="AD940" s="77">
        <f t="shared" si="31"/>
        <v>0</v>
      </c>
      <c r="AE940" s="78" t="str">
        <f t="shared" si="18"/>
        <v/>
      </c>
      <c r="AF940" s="35" t="str">
        <f t="shared" si="19"/>
        <v/>
      </c>
      <c r="AG940" s="77" t="str">
        <f t="shared" si="20"/>
        <v/>
      </c>
      <c r="AH940" s="77" t="str">
        <f t="shared" si="21"/>
        <v/>
      </c>
      <c r="AI940" s="35">
        <f t="shared" si="22"/>
        <v>0</v>
      </c>
      <c r="AJ940" s="35">
        <f t="shared" si="23"/>
        <v>0</v>
      </c>
      <c r="AK940" s="35">
        <f t="shared" si="24"/>
        <v>0</v>
      </c>
      <c r="AL940" s="35">
        <f t="shared" si="25"/>
        <v>0</v>
      </c>
      <c r="AM940" s="35" t="n"/>
      <c r="AN940" s="44" t="str">
        <f t="shared" si="26"/>
        <v/>
      </c>
      <c r="AO940" s="44" t="str">
        <f t="shared" si="27"/>
        <v/>
      </c>
      <c r="AP940" s="35" t="str">
        <f>IF('DQE marché-cadre'!$D943="","",'DQE marché-cadre'!$D943)</f>
        <v/>
      </c>
      <c r="AQ940" s="35" t="str">
        <f>IF('DQE marché-cadre'!$E943="","",'DQE marché-cadre'!$E943)</f>
        <v/>
      </c>
      <c r="AR940" s="77" t="str">
        <f>DQE!$F943</f>
        <v/>
      </c>
      <c r="AS940" s="77" t="str">
        <f>BPDE!$G943</f>
        <v/>
      </c>
      <c r="AT940" s="35" t="str">
        <f t="shared" si="28"/>
        <v/>
      </c>
    </row>
    <row r="941">
      <c r="A941" s="35" t="str">
        <f>IF(BPU!$A944="","",BPU!$A944)</f>
        <v/>
      </c>
      <c r="B941" s="44" t="str">
        <f>IF(BPU!$B944="","",BPU!$B944)</f>
        <v/>
      </c>
      <c r="C941" s="35" t="str">
        <f>IF(BPU!$C944="","",BPU!$C944)</f>
        <v/>
      </c>
      <c r="D941" s="44" t="str">
        <f>IF(DQE!$D944="","",DQE!$D944)</f>
        <v/>
      </c>
      <c r="E941" s="37" t="str">
        <f>IF(BPU!$D944="","",BPU!$D944)</f>
        <v/>
      </c>
      <c r="F941" s="35" t="str">
        <f t="shared" si="0"/>
        <v/>
      </c>
      <c r="G941" s="44" t="str">
        <f t="shared" si="1"/>
        <v/>
      </c>
      <c r="H941" s="36" t="n"/>
      <c r="I941" s="23" t="n"/>
      <c r="J941" s="36" t="n"/>
      <c r="K941" s="36" t="n"/>
      <c r="L941" s="44" t="str">
        <f t="shared" si="2"/>
        <v/>
      </c>
      <c r="M941" s="35" t="str">
        <f t="shared" si="3"/>
        <v/>
      </c>
      <c r="N941" s="35" t="str">
        <f t="shared" si="4"/>
        <v/>
      </c>
      <c r="O941" s="35" t="str">
        <f t="shared" si="5"/>
        <v/>
      </c>
      <c r="P941" s="35" t="str">
        <f t="shared" si="6"/>
        <v/>
      </c>
      <c r="Q941" s="35" t="str">
        <f t="shared" si="7"/>
        <v/>
      </c>
      <c r="R941" s="35" t="str">
        <f t="shared" si="8"/>
        <v/>
      </c>
      <c r="S941" s="35" t="str">
        <f t="shared" si="9"/>
        <v/>
      </c>
      <c r="T941" s="35" t="str">
        <f t="shared" si="10"/>
        <v/>
      </c>
      <c r="U941" s="35" t="str">
        <f t="shared" si="11"/>
        <v/>
      </c>
      <c r="V941" s="35" t="str">
        <f t="shared" si="12"/>
        <v/>
      </c>
      <c r="W941" s="77" t="str">
        <f t="shared" si="13"/>
        <v/>
      </c>
      <c r="X941" s="35" t="str">
        <f t="shared" si="14"/>
        <v/>
      </c>
      <c r="Y941" s="35" t="str">
        <f t="shared" si="15"/>
        <v/>
      </c>
      <c r="Z941" s="35" t="str">
        <f t="shared" si="16"/>
        <v/>
      </c>
      <c r="AA941" s="35" t="str">
        <f t="shared" si="17"/>
        <v/>
      </c>
      <c r="AB941" s="77">
        <f t="shared" si="29"/>
        <v>6336</v>
      </c>
      <c r="AC941" s="77">
        <f t="shared" si="30"/>
        <v>0</v>
      </c>
      <c r="AD941" s="77">
        <f t="shared" si="31"/>
        <v>0</v>
      </c>
      <c r="AE941" s="78" t="str">
        <f t="shared" si="18"/>
        <v/>
      </c>
      <c r="AF941" s="35" t="str">
        <f t="shared" si="19"/>
        <v/>
      </c>
      <c r="AG941" s="77" t="str">
        <f t="shared" si="20"/>
        <v/>
      </c>
      <c r="AH941" s="77" t="str">
        <f t="shared" si="21"/>
        <v/>
      </c>
      <c r="AI941" s="35">
        <f t="shared" si="22"/>
        <v>0</v>
      </c>
      <c r="AJ941" s="35">
        <f t="shared" si="23"/>
        <v>0</v>
      </c>
      <c r="AK941" s="35">
        <f t="shared" si="24"/>
        <v>0</v>
      </c>
      <c r="AL941" s="35">
        <f t="shared" si="25"/>
        <v>0</v>
      </c>
      <c r="AM941" s="35" t="n"/>
      <c r="AN941" s="44" t="str">
        <f t="shared" si="26"/>
        <v/>
      </c>
      <c r="AO941" s="44" t="str">
        <f t="shared" si="27"/>
        <v/>
      </c>
      <c r="AP941" s="35" t="str">
        <f>IF('DQE marché-cadre'!$D944="","",'DQE marché-cadre'!$D944)</f>
        <v/>
      </c>
      <c r="AQ941" s="35" t="str">
        <f>IF('DQE marché-cadre'!$E944="","",'DQE marché-cadre'!$E944)</f>
        <v/>
      </c>
      <c r="AR941" s="77" t="str">
        <f>DQE!$F944</f>
        <v/>
      </c>
      <c r="AS941" s="77" t="str">
        <f>BPDE!$G944</f>
        <v/>
      </c>
      <c r="AT941" s="35" t="str">
        <f t="shared" si="28"/>
        <v/>
      </c>
    </row>
    <row r="942">
      <c r="A942" s="35" t="str">
        <f>IF(BPU!$A945="","",BPU!$A945)</f>
        <v/>
      </c>
      <c r="B942" s="44" t="str">
        <f>IF(BPU!$B945="","",BPU!$B945)</f>
        <v/>
      </c>
      <c r="C942" s="35" t="str">
        <f>IF(BPU!$C945="","",BPU!$C945)</f>
        <v/>
      </c>
      <c r="D942" s="44" t="str">
        <f>IF(DQE!$D945="","",DQE!$D945)</f>
        <v/>
      </c>
      <c r="E942" s="37" t="str">
        <f>IF(BPU!$D945="","",BPU!$D945)</f>
        <v/>
      </c>
      <c r="F942" s="35" t="str">
        <f t="shared" si="0"/>
        <v/>
      </c>
      <c r="G942" s="44" t="str">
        <f t="shared" si="1"/>
        <v/>
      </c>
      <c r="H942" s="36" t="n"/>
      <c r="I942" s="23" t="n"/>
      <c r="J942" s="36" t="n"/>
      <c r="K942" s="36" t="n"/>
      <c r="L942" s="44" t="str">
        <f t="shared" si="2"/>
        <v/>
      </c>
      <c r="M942" s="35" t="str">
        <f t="shared" si="3"/>
        <v/>
      </c>
      <c r="N942" s="35" t="str">
        <f t="shared" si="4"/>
        <v/>
      </c>
      <c r="O942" s="35" t="str">
        <f t="shared" si="5"/>
        <v/>
      </c>
      <c r="P942" s="35" t="str">
        <f t="shared" si="6"/>
        <v/>
      </c>
      <c r="Q942" s="35" t="str">
        <f t="shared" si="7"/>
        <v/>
      </c>
      <c r="R942" s="35" t="str">
        <f t="shared" si="8"/>
        <v/>
      </c>
      <c r="S942" s="35" t="str">
        <f t="shared" si="9"/>
        <v/>
      </c>
      <c r="T942" s="35" t="str">
        <f t="shared" si="10"/>
        <v/>
      </c>
      <c r="U942" s="35" t="str">
        <f t="shared" si="11"/>
        <v/>
      </c>
      <c r="V942" s="35" t="str">
        <f t="shared" si="12"/>
        <v/>
      </c>
      <c r="W942" s="77" t="str">
        <f t="shared" si="13"/>
        <v/>
      </c>
      <c r="X942" s="35" t="str">
        <f t="shared" si="14"/>
        <v/>
      </c>
      <c r="Y942" s="35" t="str">
        <f t="shared" si="15"/>
        <v/>
      </c>
      <c r="Z942" s="35" t="str">
        <f t="shared" si="16"/>
        <v/>
      </c>
      <c r="AA942" s="35" t="str">
        <f t="shared" si="17"/>
        <v/>
      </c>
      <c r="AB942" s="77">
        <f t="shared" si="29"/>
        <v>6336</v>
      </c>
      <c r="AC942" s="77">
        <f t="shared" si="30"/>
        <v>0</v>
      </c>
      <c r="AD942" s="77">
        <f t="shared" si="31"/>
        <v>0</v>
      </c>
      <c r="AE942" s="78" t="str">
        <f t="shared" si="18"/>
        <v/>
      </c>
      <c r="AF942" s="35" t="str">
        <f t="shared" si="19"/>
        <v/>
      </c>
      <c r="AG942" s="77" t="str">
        <f t="shared" si="20"/>
        <v/>
      </c>
      <c r="AH942" s="77" t="str">
        <f t="shared" si="21"/>
        <v/>
      </c>
      <c r="AI942" s="35">
        <f t="shared" si="22"/>
        <v>0</v>
      </c>
      <c r="AJ942" s="35">
        <f t="shared" si="23"/>
        <v>0</v>
      </c>
      <c r="AK942" s="35">
        <f t="shared" si="24"/>
        <v>0</v>
      </c>
      <c r="AL942" s="35">
        <f t="shared" si="25"/>
        <v>0</v>
      </c>
      <c r="AM942" s="35" t="n"/>
      <c r="AN942" s="44" t="str">
        <f t="shared" si="26"/>
        <v/>
      </c>
      <c r="AO942" s="44" t="str">
        <f t="shared" si="27"/>
        <v/>
      </c>
      <c r="AP942" s="35" t="str">
        <f>IF('DQE marché-cadre'!$D945="","",'DQE marché-cadre'!$D945)</f>
        <v/>
      </c>
      <c r="AQ942" s="35" t="str">
        <f>IF('DQE marché-cadre'!$E945="","",'DQE marché-cadre'!$E945)</f>
        <v/>
      </c>
      <c r="AR942" s="77" t="str">
        <f>DQE!$F945</f>
        <v/>
      </c>
      <c r="AS942" s="77" t="str">
        <f>BPDE!$G945</f>
        <v/>
      </c>
      <c r="AT942" s="35" t="str">
        <f t="shared" si="28"/>
        <v/>
      </c>
    </row>
    <row r="943">
      <c r="A943" s="35" t="str">
        <f>IF(BPU!$A946="","",BPU!$A946)</f>
        <v/>
      </c>
      <c r="B943" s="44" t="str">
        <f>IF(BPU!$B946="","",BPU!$B946)</f>
        <v/>
      </c>
      <c r="C943" s="35" t="str">
        <f>IF(BPU!$C946="","",BPU!$C946)</f>
        <v/>
      </c>
      <c r="D943" s="44" t="str">
        <f>IF(DQE!$D946="","",DQE!$D946)</f>
        <v/>
      </c>
      <c r="E943" s="37" t="str">
        <f>IF(BPU!$D946="","",BPU!$D946)</f>
        <v/>
      </c>
      <c r="F943" s="35" t="str">
        <f t="shared" si="0"/>
        <v/>
      </c>
      <c r="G943" s="44" t="str">
        <f t="shared" si="1"/>
        <v/>
      </c>
      <c r="H943" s="36" t="n"/>
      <c r="I943" s="23" t="n"/>
      <c r="J943" s="36" t="n"/>
      <c r="K943" s="36" t="n"/>
      <c r="L943" s="44" t="str">
        <f t="shared" si="2"/>
        <v/>
      </c>
      <c r="M943" s="35" t="str">
        <f t="shared" si="3"/>
        <v/>
      </c>
      <c r="N943" s="35" t="str">
        <f t="shared" si="4"/>
        <v/>
      </c>
      <c r="O943" s="35" t="str">
        <f t="shared" si="5"/>
        <v/>
      </c>
      <c r="P943" s="35" t="str">
        <f t="shared" si="6"/>
        <v/>
      </c>
      <c r="Q943" s="35" t="str">
        <f t="shared" si="7"/>
        <v/>
      </c>
      <c r="R943" s="35" t="str">
        <f t="shared" si="8"/>
        <v/>
      </c>
      <c r="S943" s="35" t="str">
        <f t="shared" si="9"/>
        <v/>
      </c>
      <c r="T943" s="35" t="str">
        <f t="shared" si="10"/>
        <v/>
      </c>
      <c r="U943" s="35" t="str">
        <f t="shared" si="11"/>
        <v/>
      </c>
      <c r="V943" s="35" t="str">
        <f t="shared" si="12"/>
        <v/>
      </c>
      <c r="W943" s="77" t="str">
        <f t="shared" si="13"/>
        <v/>
      </c>
      <c r="X943" s="35" t="str">
        <f t="shared" si="14"/>
        <v/>
      </c>
      <c r="Y943" s="35" t="str">
        <f t="shared" si="15"/>
        <v/>
      </c>
      <c r="Z943" s="35" t="str">
        <f t="shared" si="16"/>
        <v/>
      </c>
      <c r="AA943" s="35" t="str">
        <f t="shared" si="17"/>
        <v/>
      </c>
      <c r="AB943" s="77">
        <f t="shared" si="29"/>
        <v>6336</v>
      </c>
      <c r="AC943" s="77">
        <f t="shared" si="30"/>
        <v>0</v>
      </c>
      <c r="AD943" s="77">
        <f t="shared" si="31"/>
        <v>0</v>
      </c>
      <c r="AE943" s="78" t="str">
        <f t="shared" si="18"/>
        <v/>
      </c>
      <c r="AF943" s="35" t="str">
        <f t="shared" si="19"/>
        <v/>
      </c>
      <c r="AG943" s="77" t="str">
        <f t="shared" si="20"/>
        <v/>
      </c>
      <c r="AH943" s="77" t="str">
        <f t="shared" si="21"/>
        <v/>
      </c>
      <c r="AI943" s="35">
        <f t="shared" si="22"/>
        <v>0</v>
      </c>
      <c r="AJ943" s="35">
        <f t="shared" si="23"/>
        <v>0</v>
      </c>
      <c r="AK943" s="35">
        <f t="shared" si="24"/>
        <v>0</v>
      </c>
      <c r="AL943" s="35">
        <f t="shared" si="25"/>
        <v>0</v>
      </c>
      <c r="AM943" s="35" t="n"/>
      <c r="AN943" s="44" t="str">
        <f t="shared" si="26"/>
        <v/>
      </c>
      <c r="AO943" s="44" t="str">
        <f t="shared" si="27"/>
        <v/>
      </c>
      <c r="AP943" s="35" t="str">
        <f>IF('DQE marché-cadre'!$D946="","",'DQE marché-cadre'!$D946)</f>
        <v/>
      </c>
      <c r="AQ943" s="35" t="str">
        <f>IF('DQE marché-cadre'!$E946="","",'DQE marché-cadre'!$E946)</f>
        <v/>
      </c>
      <c r="AR943" s="77" t="str">
        <f>DQE!$F946</f>
        <v/>
      </c>
      <c r="AS943" s="77" t="str">
        <f>BPDE!$G946</f>
        <v/>
      </c>
      <c r="AT943" s="35" t="str">
        <f t="shared" si="28"/>
        <v/>
      </c>
    </row>
    <row r="944">
      <c r="A944" s="35" t="str">
        <f>IF(BPU!$A947="","",BPU!$A947)</f>
        <v/>
      </c>
      <c r="B944" s="44" t="str">
        <f>IF(BPU!$B947="","",BPU!$B947)</f>
        <v/>
      </c>
      <c r="C944" s="35" t="str">
        <f>IF(BPU!$C947="","",BPU!$C947)</f>
        <v/>
      </c>
      <c r="D944" s="44" t="str">
        <f>IF(DQE!$D947="","",DQE!$D947)</f>
        <v/>
      </c>
      <c r="E944" s="37" t="str">
        <f>IF(BPU!$D947="","",BPU!$D947)</f>
        <v/>
      </c>
      <c r="F944" s="35" t="str">
        <f t="shared" si="0"/>
        <v/>
      </c>
      <c r="G944" s="44" t="str">
        <f t="shared" si="1"/>
        <v/>
      </c>
      <c r="H944" s="36" t="n"/>
      <c r="I944" s="23" t="n"/>
      <c r="J944" s="36" t="n"/>
      <c r="K944" s="36" t="n"/>
      <c r="L944" s="44" t="str">
        <f t="shared" si="2"/>
        <v/>
      </c>
      <c r="M944" s="35" t="str">
        <f t="shared" si="3"/>
        <v/>
      </c>
      <c r="N944" s="35" t="str">
        <f t="shared" si="4"/>
        <v/>
      </c>
      <c r="O944" s="35" t="str">
        <f t="shared" si="5"/>
        <v/>
      </c>
      <c r="P944" s="35" t="str">
        <f t="shared" si="6"/>
        <v/>
      </c>
      <c r="Q944" s="35" t="str">
        <f t="shared" si="7"/>
        <v/>
      </c>
      <c r="R944" s="35" t="str">
        <f t="shared" si="8"/>
        <v/>
      </c>
      <c r="S944" s="35" t="str">
        <f t="shared" si="9"/>
        <v/>
      </c>
      <c r="T944" s="35" t="str">
        <f t="shared" si="10"/>
        <v/>
      </c>
      <c r="U944" s="35" t="str">
        <f t="shared" si="11"/>
        <v/>
      </c>
      <c r="V944" s="35" t="str">
        <f t="shared" si="12"/>
        <v/>
      </c>
      <c r="W944" s="77" t="str">
        <f t="shared" si="13"/>
        <v/>
      </c>
      <c r="X944" s="35" t="str">
        <f t="shared" si="14"/>
        <v/>
      </c>
      <c r="Y944" s="35" t="str">
        <f t="shared" si="15"/>
        <v/>
      </c>
      <c r="Z944" s="35" t="str">
        <f t="shared" si="16"/>
        <v/>
      </c>
      <c r="AA944" s="35" t="str">
        <f t="shared" si="17"/>
        <v/>
      </c>
      <c r="AB944" s="77">
        <f t="shared" si="29"/>
        <v>6336</v>
      </c>
      <c r="AC944" s="77">
        <f t="shared" si="30"/>
        <v>0</v>
      </c>
      <c r="AD944" s="77">
        <f t="shared" si="31"/>
        <v>0</v>
      </c>
      <c r="AE944" s="78" t="str">
        <f t="shared" si="18"/>
        <v/>
      </c>
      <c r="AF944" s="35" t="str">
        <f t="shared" si="19"/>
        <v/>
      </c>
      <c r="AG944" s="77" t="str">
        <f t="shared" si="20"/>
        <v/>
      </c>
      <c r="AH944" s="77" t="str">
        <f t="shared" si="21"/>
        <v/>
      </c>
      <c r="AI944" s="35">
        <f t="shared" si="22"/>
        <v>0</v>
      </c>
      <c r="AJ944" s="35">
        <f t="shared" si="23"/>
        <v>0</v>
      </c>
      <c r="AK944" s="35">
        <f t="shared" si="24"/>
        <v>0</v>
      </c>
      <c r="AL944" s="35">
        <f t="shared" si="25"/>
        <v>0</v>
      </c>
      <c r="AM944" s="35" t="n"/>
      <c r="AN944" s="44" t="str">
        <f t="shared" si="26"/>
        <v/>
      </c>
      <c r="AO944" s="44" t="str">
        <f t="shared" si="27"/>
        <v/>
      </c>
      <c r="AP944" s="35" t="str">
        <f>IF('DQE marché-cadre'!$D947="","",'DQE marché-cadre'!$D947)</f>
        <v/>
      </c>
      <c r="AQ944" s="35" t="str">
        <f>IF('DQE marché-cadre'!$E947="","",'DQE marché-cadre'!$E947)</f>
        <v/>
      </c>
      <c r="AR944" s="77" t="str">
        <f>DQE!$F947</f>
        <v/>
      </c>
      <c r="AS944" s="77" t="str">
        <f>BPDE!$G947</f>
        <v/>
      </c>
      <c r="AT944" s="35" t="str">
        <f t="shared" si="28"/>
        <v/>
      </c>
    </row>
    <row r="945">
      <c r="A945" s="35" t="str">
        <f>IF(BPU!$A948="","",BPU!$A948)</f>
        <v/>
      </c>
      <c r="B945" s="44" t="str">
        <f>IF(BPU!$B948="","",BPU!$B948)</f>
        <v/>
      </c>
      <c r="C945" s="35" t="str">
        <f>IF(BPU!$C948="","",BPU!$C948)</f>
        <v/>
      </c>
      <c r="D945" s="44" t="str">
        <f>IF(DQE!$D948="","",DQE!$D948)</f>
        <v/>
      </c>
      <c r="E945" s="37" t="str">
        <f>IF(BPU!$D948="","",BPU!$D948)</f>
        <v/>
      </c>
      <c r="F945" s="35" t="str">
        <f t="shared" si="0"/>
        <v/>
      </c>
      <c r="G945" s="44" t="str">
        <f t="shared" si="1"/>
        <v/>
      </c>
      <c r="H945" s="36" t="n"/>
      <c r="I945" s="23" t="n"/>
      <c r="J945" s="36" t="n"/>
      <c r="K945" s="36" t="n"/>
      <c r="L945" s="44" t="str">
        <f t="shared" si="2"/>
        <v/>
      </c>
      <c r="M945" s="35" t="str">
        <f t="shared" si="3"/>
        <v/>
      </c>
      <c r="N945" s="35" t="str">
        <f t="shared" si="4"/>
        <v/>
      </c>
      <c r="O945" s="35" t="str">
        <f t="shared" si="5"/>
        <v/>
      </c>
      <c r="P945" s="35" t="str">
        <f t="shared" si="6"/>
        <v/>
      </c>
      <c r="Q945" s="35" t="str">
        <f t="shared" si="7"/>
        <v/>
      </c>
      <c r="R945" s="35" t="str">
        <f t="shared" si="8"/>
        <v/>
      </c>
      <c r="S945" s="35" t="str">
        <f t="shared" si="9"/>
        <v/>
      </c>
      <c r="T945" s="35" t="str">
        <f t="shared" si="10"/>
        <v/>
      </c>
      <c r="U945" s="35" t="str">
        <f t="shared" si="11"/>
        <v/>
      </c>
      <c r="V945" s="35" t="str">
        <f t="shared" si="12"/>
        <v/>
      </c>
      <c r="W945" s="77" t="str">
        <f t="shared" si="13"/>
        <v/>
      </c>
      <c r="X945" s="35" t="str">
        <f t="shared" si="14"/>
        <v/>
      </c>
      <c r="Y945" s="35" t="str">
        <f t="shared" si="15"/>
        <v/>
      </c>
      <c r="Z945" s="35" t="str">
        <f t="shared" si="16"/>
        <v/>
      </c>
      <c r="AA945" s="35" t="str">
        <f t="shared" si="17"/>
        <v/>
      </c>
      <c r="AB945" s="77">
        <f t="shared" si="29"/>
        <v>6336</v>
      </c>
      <c r="AC945" s="77">
        <f t="shared" si="30"/>
        <v>0</v>
      </c>
      <c r="AD945" s="77">
        <f t="shared" si="31"/>
        <v>0</v>
      </c>
      <c r="AE945" s="78" t="str">
        <f t="shared" si="18"/>
        <v/>
      </c>
      <c r="AF945" s="35" t="str">
        <f t="shared" si="19"/>
        <v/>
      </c>
      <c r="AG945" s="77" t="str">
        <f t="shared" si="20"/>
        <v/>
      </c>
      <c r="AH945" s="77" t="str">
        <f t="shared" si="21"/>
        <v/>
      </c>
      <c r="AI945" s="35">
        <f t="shared" si="22"/>
        <v>0</v>
      </c>
      <c r="AJ945" s="35">
        <f t="shared" si="23"/>
        <v>0</v>
      </c>
      <c r="AK945" s="35">
        <f t="shared" si="24"/>
        <v>0</v>
      </c>
      <c r="AL945" s="35">
        <f t="shared" si="25"/>
        <v>0</v>
      </c>
      <c r="AM945" s="35" t="n"/>
      <c r="AN945" s="44" t="str">
        <f t="shared" si="26"/>
        <v/>
      </c>
      <c r="AO945" s="44" t="str">
        <f t="shared" si="27"/>
        <v/>
      </c>
      <c r="AP945" s="35" t="str">
        <f>IF('DQE marché-cadre'!$D948="","",'DQE marché-cadre'!$D948)</f>
        <v/>
      </c>
      <c r="AQ945" s="35" t="str">
        <f>IF('DQE marché-cadre'!$E948="","",'DQE marché-cadre'!$E948)</f>
        <v/>
      </c>
      <c r="AR945" s="77" t="str">
        <f>DQE!$F948</f>
        <v/>
      </c>
      <c r="AS945" s="77" t="str">
        <f>BPDE!$G948</f>
        <v/>
      </c>
      <c r="AT945" s="35" t="str">
        <f t="shared" si="28"/>
        <v/>
      </c>
    </row>
    <row r="946">
      <c r="A946" s="35" t="str">
        <f>IF(BPU!$A949="","",BPU!$A949)</f>
        <v/>
      </c>
      <c r="B946" s="44" t="str">
        <f>IF(BPU!$B949="","",BPU!$B949)</f>
        <v/>
      </c>
      <c r="C946" s="35" t="str">
        <f>IF(BPU!$C949="","",BPU!$C949)</f>
        <v/>
      </c>
      <c r="D946" s="44" t="str">
        <f>IF(DQE!$D949="","",DQE!$D949)</f>
        <v/>
      </c>
      <c r="E946" s="37" t="str">
        <f>IF(BPU!$D949="","",BPU!$D949)</f>
        <v/>
      </c>
      <c r="F946" s="35" t="str">
        <f t="shared" si="0"/>
        <v/>
      </c>
      <c r="G946" s="44" t="str">
        <f t="shared" si="1"/>
        <v/>
      </c>
      <c r="H946" s="36" t="n"/>
      <c r="I946" s="23" t="n"/>
      <c r="J946" s="36" t="n"/>
      <c r="K946" s="36" t="n"/>
      <c r="L946" s="44" t="str">
        <f t="shared" si="2"/>
        <v/>
      </c>
      <c r="M946" s="35" t="str">
        <f t="shared" si="3"/>
        <v/>
      </c>
      <c r="N946" s="35" t="str">
        <f t="shared" si="4"/>
        <v/>
      </c>
      <c r="O946" s="35" t="str">
        <f t="shared" si="5"/>
        <v/>
      </c>
      <c r="P946" s="35" t="str">
        <f t="shared" si="6"/>
        <v/>
      </c>
      <c r="Q946" s="35" t="str">
        <f t="shared" si="7"/>
        <v/>
      </c>
      <c r="R946" s="35" t="str">
        <f t="shared" si="8"/>
        <v/>
      </c>
      <c r="S946" s="35" t="str">
        <f t="shared" si="9"/>
        <v/>
      </c>
      <c r="T946" s="35" t="str">
        <f t="shared" si="10"/>
        <v/>
      </c>
      <c r="U946" s="35" t="str">
        <f t="shared" si="11"/>
        <v/>
      </c>
      <c r="V946" s="35" t="str">
        <f t="shared" si="12"/>
        <v/>
      </c>
      <c r="W946" s="77" t="str">
        <f t="shared" si="13"/>
        <v/>
      </c>
      <c r="X946" s="35" t="str">
        <f t="shared" si="14"/>
        <v/>
      </c>
      <c r="Y946" s="35" t="str">
        <f t="shared" si="15"/>
        <v/>
      </c>
      <c r="Z946" s="35" t="str">
        <f t="shared" si="16"/>
        <v/>
      </c>
      <c r="AA946" s="35" t="str">
        <f t="shared" si="17"/>
        <v/>
      </c>
      <c r="AB946" s="77">
        <f t="shared" si="29"/>
        <v>6336</v>
      </c>
      <c r="AC946" s="77">
        <f t="shared" si="30"/>
        <v>0</v>
      </c>
      <c r="AD946" s="77">
        <f t="shared" si="31"/>
        <v>0</v>
      </c>
      <c r="AE946" s="78" t="str">
        <f t="shared" si="18"/>
        <v/>
      </c>
      <c r="AF946" s="35" t="str">
        <f t="shared" si="19"/>
        <v/>
      </c>
      <c r="AG946" s="77" t="str">
        <f t="shared" si="20"/>
        <v/>
      </c>
      <c r="AH946" s="77" t="str">
        <f t="shared" si="21"/>
        <v/>
      </c>
      <c r="AI946" s="35">
        <f t="shared" si="22"/>
        <v>0</v>
      </c>
      <c r="AJ946" s="35">
        <f t="shared" si="23"/>
        <v>0</v>
      </c>
      <c r="AK946" s="35">
        <f t="shared" si="24"/>
        <v>0</v>
      </c>
      <c r="AL946" s="35">
        <f t="shared" si="25"/>
        <v>0</v>
      </c>
      <c r="AM946" s="35" t="n"/>
      <c r="AN946" s="44" t="str">
        <f t="shared" si="26"/>
        <v/>
      </c>
      <c r="AO946" s="44" t="str">
        <f t="shared" si="27"/>
        <v/>
      </c>
      <c r="AP946" s="35" t="str">
        <f>IF('DQE marché-cadre'!$D949="","",'DQE marché-cadre'!$D949)</f>
        <v/>
      </c>
      <c r="AQ946" s="35" t="str">
        <f>IF('DQE marché-cadre'!$E949="","",'DQE marché-cadre'!$E949)</f>
        <v/>
      </c>
      <c r="AR946" s="77" t="str">
        <f>DQE!$F949</f>
        <v/>
      </c>
      <c r="AS946" s="77" t="str">
        <f>BPDE!$G949</f>
        <v/>
      </c>
      <c r="AT946" s="35" t="str">
        <f t="shared" si="28"/>
        <v/>
      </c>
    </row>
    <row r="947">
      <c r="A947" s="35" t="str">
        <f>IF(BPU!$A950="","",BPU!$A950)</f>
        <v/>
      </c>
      <c r="B947" s="44" t="str">
        <f>IF(BPU!$B950="","",BPU!$B950)</f>
        <v/>
      </c>
      <c r="C947" s="35" t="str">
        <f>IF(BPU!$C950="","",BPU!$C950)</f>
        <v/>
      </c>
      <c r="D947" s="44" t="str">
        <f>IF(DQE!$D950="","",DQE!$D950)</f>
        <v/>
      </c>
      <c r="E947" s="37" t="str">
        <f>IF(BPU!$D950="","",BPU!$D950)</f>
        <v/>
      </c>
      <c r="F947" s="35" t="str">
        <f t="shared" si="0"/>
        <v/>
      </c>
      <c r="G947" s="44" t="str">
        <f t="shared" si="1"/>
        <v/>
      </c>
      <c r="H947" s="36" t="n"/>
      <c r="I947" s="23" t="n"/>
      <c r="J947" s="36" t="n"/>
      <c r="K947" s="36" t="n"/>
      <c r="L947" s="44" t="str">
        <f t="shared" si="2"/>
        <v/>
      </c>
      <c r="M947" s="35" t="str">
        <f t="shared" si="3"/>
        <v/>
      </c>
      <c r="N947" s="35" t="str">
        <f t="shared" si="4"/>
        <v/>
      </c>
      <c r="O947" s="35" t="str">
        <f t="shared" si="5"/>
        <v/>
      </c>
      <c r="P947" s="35" t="str">
        <f t="shared" si="6"/>
        <v/>
      </c>
      <c r="Q947" s="35" t="str">
        <f t="shared" si="7"/>
        <v/>
      </c>
      <c r="R947" s="35" t="str">
        <f t="shared" si="8"/>
        <v/>
      </c>
      <c r="S947" s="35" t="str">
        <f t="shared" si="9"/>
        <v/>
      </c>
      <c r="T947" s="35" t="str">
        <f t="shared" si="10"/>
        <v/>
      </c>
      <c r="U947" s="35" t="str">
        <f t="shared" si="11"/>
        <v/>
      </c>
      <c r="V947" s="35" t="str">
        <f t="shared" si="12"/>
        <v/>
      </c>
      <c r="W947" s="77" t="str">
        <f t="shared" si="13"/>
        <v/>
      </c>
      <c r="X947" s="35" t="str">
        <f t="shared" si="14"/>
        <v/>
      </c>
      <c r="Y947" s="35" t="str">
        <f t="shared" si="15"/>
        <v/>
      </c>
      <c r="Z947" s="35" t="str">
        <f t="shared" si="16"/>
        <v/>
      </c>
      <c r="AA947" s="35" t="str">
        <f t="shared" si="17"/>
        <v/>
      </c>
      <c r="AB947" s="77">
        <f t="shared" si="29"/>
        <v>6336</v>
      </c>
      <c r="AC947" s="77">
        <f t="shared" si="30"/>
        <v>0</v>
      </c>
      <c r="AD947" s="77">
        <f t="shared" si="31"/>
        <v>0</v>
      </c>
      <c r="AE947" s="78" t="str">
        <f t="shared" si="18"/>
        <v/>
      </c>
      <c r="AF947" s="35" t="str">
        <f t="shared" si="19"/>
        <v/>
      </c>
      <c r="AG947" s="77" t="str">
        <f t="shared" si="20"/>
        <v/>
      </c>
      <c r="AH947" s="77" t="str">
        <f t="shared" si="21"/>
        <v/>
      </c>
      <c r="AI947" s="35">
        <f t="shared" si="22"/>
        <v>0</v>
      </c>
      <c r="AJ947" s="35">
        <f t="shared" si="23"/>
        <v>0</v>
      </c>
      <c r="AK947" s="35">
        <f t="shared" si="24"/>
        <v>0</v>
      </c>
      <c r="AL947" s="35">
        <f t="shared" si="25"/>
        <v>0</v>
      </c>
      <c r="AM947" s="35" t="n"/>
      <c r="AN947" s="44" t="str">
        <f t="shared" si="26"/>
        <v/>
      </c>
      <c r="AO947" s="44" t="str">
        <f t="shared" si="27"/>
        <v/>
      </c>
      <c r="AP947" s="35" t="str">
        <f>IF('DQE marché-cadre'!$D950="","",'DQE marché-cadre'!$D950)</f>
        <v/>
      </c>
      <c r="AQ947" s="35" t="str">
        <f>IF('DQE marché-cadre'!$E950="","",'DQE marché-cadre'!$E950)</f>
        <v/>
      </c>
      <c r="AR947" s="77" t="str">
        <f>DQE!$F950</f>
        <v/>
      </c>
      <c r="AS947" s="77" t="str">
        <f>BPDE!$G950</f>
        <v/>
      </c>
      <c r="AT947" s="35" t="str">
        <f t="shared" si="28"/>
        <v/>
      </c>
    </row>
    <row r="948">
      <c r="A948" s="35" t="str">
        <f>IF(BPU!$A951="","",BPU!$A951)</f>
        <v/>
      </c>
      <c r="B948" s="44" t="str">
        <f>IF(BPU!$B951="","",BPU!$B951)</f>
        <v/>
      </c>
      <c r="C948" s="35" t="str">
        <f>IF(BPU!$C951="","",BPU!$C951)</f>
        <v/>
      </c>
      <c r="D948" s="44" t="str">
        <f>IF(DQE!$D951="","",DQE!$D951)</f>
        <v/>
      </c>
      <c r="E948" s="37" t="str">
        <f>IF(BPU!$D951="","",BPU!$D951)</f>
        <v/>
      </c>
      <c r="F948" s="35" t="str">
        <f t="shared" si="0"/>
        <v/>
      </c>
      <c r="G948" s="44" t="str">
        <f t="shared" si="1"/>
        <v/>
      </c>
      <c r="H948" s="36" t="n"/>
      <c r="I948" s="23" t="n"/>
      <c r="J948" s="36" t="n"/>
      <c r="K948" s="36" t="n"/>
      <c r="L948" s="44" t="str">
        <f t="shared" si="2"/>
        <v/>
      </c>
      <c r="M948" s="35" t="str">
        <f t="shared" si="3"/>
        <v/>
      </c>
      <c r="N948" s="35" t="str">
        <f t="shared" si="4"/>
        <v/>
      </c>
      <c r="O948" s="35" t="str">
        <f t="shared" si="5"/>
        <v/>
      </c>
      <c r="P948" s="35" t="str">
        <f t="shared" si="6"/>
        <v/>
      </c>
      <c r="Q948" s="35" t="str">
        <f t="shared" si="7"/>
        <v/>
      </c>
      <c r="R948" s="35" t="str">
        <f t="shared" si="8"/>
        <v/>
      </c>
      <c r="S948" s="35" t="str">
        <f t="shared" si="9"/>
        <v/>
      </c>
      <c r="T948" s="35" t="str">
        <f t="shared" si="10"/>
        <v/>
      </c>
      <c r="U948" s="35" t="str">
        <f t="shared" si="11"/>
        <v/>
      </c>
      <c r="V948" s="35" t="str">
        <f t="shared" si="12"/>
        <v/>
      </c>
      <c r="W948" s="77" t="str">
        <f t="shared" si="13"/>
        <v/>
      </c>
      <c r="X948" s="35" t="str">
        <f t="shared" si="14"/>
        <v/>
      </c>
      <c r="Y948" s="35" t="str">
        <f t="shared" si="15"/>
        <v/>
      </c>
      <c r="Z948" s="35" t="str">
        <f t="shared" si="16"/>
        <v/>
      </c>
      <c r="AA948" s="35" t="str">
        <f t="shared" si="17"/>
        <v/>
      </c>
      <c r="AB948" s="77">
        <f t="shared" si="29"/>
        <v>6336</v>
      </c>
      <c r="AC948" s="77">
        <f t="shared" si="30"/>
        <v>0</v>
      </c>
      <c r="AD948" s="77">
        <f t="shared" si="31"/>
        <v>0</v>
      </c>
      <c r="AE948" s="78" t="str">
        <f t="shared" si="18"/>
        <v/>
      </c>
      <c r="AF948" s="35" t="str">
        <f t="shared" si="19"/>
        <v/>
      </c>
      <c r="AG948" s="77" t="str">
        <f t="shared" si="20"/>
        <v/>
      </c>
      <c r="AH948" s="77" t="str">
        <f t="shared" si="21"/>
        <v/>
      </c>
      <c r="AI948" s="35">
        <f t="shared" si="22"/>
        <v>0</v>
      </c>
      <c r="AJ948" s="35">
        <f t="shared" si="23"/>
        <v>0</v>
      </c>
      <c r="AK948" s="35">
        <f t="shared" si="24"/>
        <v>0</v>
      </c>
      <c r="AL948" s="35">
        <f t="shared" si="25"/>
        <v>0</v>
      </c>
      <c r="AM948" s="35" t="n"/>
      <c r="AN948" s="44" t="str">
        <f t="shared" si="26"/>
        <v/>
      </c>
      <c r="AO948" s="44" t="str">
        <f t="shared" si="27"/>
        <v/>
      </c>
      <c r="AP948" s="35" t="str">
        <f>IF('DQE marché-cadre'!$D951="","",'DQE marché-cadre'!$D951)</f>
        <v/>
      </c>
      <c r="AQ948" s="35" t="str">
        <f>IF('DQE marché-cadre'!$E951="","",'DQE marché-cadre'!$E951)</f>
        <v/>
      </c>
      <c r="AR948" s="77" t="str">
        <f>DQE!$F951</f>
        <v/>
      </c>
      <c r="AS948" s="77" t="str">
        <f>BPDE!$G951</f>
        <v/>
      </c>
      <c r="AT948" s="35" t="str">
        <f t="shared" si="28"/>
        <v/>
      </c>
    </row>
    <row r="949">
      <c r="A949" s="35" t="str">
        <f>IF(BPU!$A952="","",BPU!$A952)</f>
        <v/>
      </c>
      <c r="B949" s="44" t="str">
        <f>IF(BPU!$B952="","",BPU!$B952)</f>
        <v/>
      </c>
      <c r="C949" s="35" t="str">
        <f>IF(BPU!$C952="","",BPU!$C952)</f>
        <v/>
      </c>
      <c r="D949" s="44" t="str">
        <f>IF(DQE!$D952="","",DQE!$D952)</f>
        <v/>
      </c>
      <c r="E949" s="37" t="str">
        <f>IF(BPU!$D952="","",BPU!$D952)</f>
        <v/>
      </c>
      <c r="F949" s="35" t="str">
        <f t="shared" si="0"/>
        <v/>
      </c>
      <c r="G949" s="44" t="str">
        <f t="shared" si="1"/>
        <v/>
      </c>
      <c r="H949" s="36" t="n"/>
      <c r="I949" s="23" t="n"/>
      <c r="J949" s="36" t="n"/>
      <c r="K949" s="36" t="n"/>
      <c r="L949" s="44" t="str">
        <f t="shared" si="2"/>
        <v/>
      </c>
      <c r="M949" s="35" t="str">
        <f t="shared" si="3"/>
        <v/>
      </c>
      <c r="N949" s="35" t="str">
        <f t="shared" si="4"/>
        <v/>
      </c>
      <c r="O949" s="35" t="str">
        <f t="shared" si="5"/>
        <v/>
      </c>
      <c r="P949" s="35" t="str">
        <f t="shared" si="6"/>
        <v/>
      </c>
      <c r="Q949" s="35" t="str">
        <f t="shared" si="7"/>
        <v/>
      </c>
      <c r="R949" s="35" t="str">
        <f t="shared" si="8"/>
        <v/>
      </c>
      <c r="S949" s="35" t="str">
        <f t="shared" si="9"/>
        <v/>
      </c>
      <c r="T949" s="35" t="str">
        <f t="shared" si="10"/>
        <v/>
      </c>
      <c r="U949" s="35" t="str">
        <f t="shared" si="11"/>
        <v/>
      </c>
      <c r="V949" s="35" t="str">
        <f t="shared" si="12"/>
        <v/>
      </c>
      <c r="W949" s="77" t="str">
        <f t="shared" si="13"/>
        <v/>
      </c>
      <c r="X949" s="35" t="str">
        <f t="shared" si="14"/>
        <v/>
      </c>
      <c r="Y949" s="35" t="str">
        <f t="shared" si="15"/>
        <v/>
      </c>
      <c r="Z949" s="35" t="str">
        <f t="shared" si="16"/>
        <v/>
      </c>
      <c r="AA949" s="35" t="str">
        <f t="shared" si="17"/>
        <v/>
      </c>
      <c r="AB949" s="77">
        <f t="shared" si="29"/>
        <v>6336</v>
      </c>
      <c r="AC949" s="77">
        <f t="shared" si="30"/>
        <v>0</v>
      </c>
      <c r="AD949" s="77">
        <f t="shared" si="31"/>
        <v>0</v>
      </c>
      <c r="AE949" s="78" t="str">
        <f t="shared" si="18"/>
        <v/>
      </c>
      <c r="AF949" s="35" t="str">
        <f t="shared" si="19"/>
        <v/>
      </c>
      <c r="AG949" s="77" t="str">
        <f t="shared" si="20"/>
        <v/>
      </c>
      <c r="AH949" s="77" t="str">
        <f t="shared" si="21"/>
        <v/>
      </c>
      <c r="AI949" s="35">
        <f t="shared" si="22"/>
        <v>0</v>
      </c>
      <c r="AJ949" s="35">
        <f t="shared" si="23"/>
        <v>0</v>
      </c>
      <c r="AK949" s="35">
        <f t="shared" si="24"/>
        <v>0</v>
      </c>
      <c r="AL949" s="35">
        <f t="shared" si="25"/>
        <v>0</v>
      </c>
      <c r="AM949" s="35" t="n"/>
      <c r="AN949" s="44" t="str">
        <f t="shared" si="26"/>
        <v/>
      </c>
      <c r="AO949" s="44" t="str">
        <f t="shared" si="27"/>
        <v/>
      </c>
      <c r="AP949" s="35" t="str">
        <f>IF('DQE marché-cadre'!$D952="","",'DQE marché-cadre'!$D952)</f>
        <v/>
      </c>
      <c r="AQ949" s="35" t="str">
        <f>IF('DQE marché-cadre'!$E952="","",'DQE marché-cadre'!$E952)</f>
        <v/>
      </c>
      <c r="AR949" s="77" t="str">
        <f>DQE!$F952</f>
        <v/>
      </c>
      <c r="AS949" s="77" t="str">
        <f>BPDE!$G952</f>
        <v/>
      </c>
      <c r="AT949" s="35" t="str">
        <f t="shared" si="28"/>
        <v/>
      </c>
    </row>
    <row r="950">
      <c r="A950" s="35" t="str">
        <f>IF(BPU!$A953="","",BPU!$A953)</f>
        <v/>
      </c>
      <c r="B950" s="44" t="str">
        <f>IF(BPU!$B953="","",BPU!$B953)</f>
        <v/>
      </c>
      <c r="C950" s="35" t="str">
        <f>IF(BPU!$C953="","",BPU!$C953)</f>
        <v/>
      </c>
      <c r="D950" s="44" t="str">
        <f>IF(DQE!$D953="","",DQE!$D953)</f>
        <v/>
      </c>
      <c r="E950" s="37" t="str">
        <f>IF(BPU!$D953="","",BPU!$D953)</f>
        <v/>
      </c>
      <c r="F950" s="35" t="str">
        <f t="shared" si="0"/>
        <v/>
      </c>
      <c r="G950" s="44" t="str">
        <f t="shared" si="1"/>
        <v/>
      </c>
      <c r="H950" s="36" t="n"/>
      <c r="I950" s="23" t="n"/>
      <c r="J950" s="36" t="n"/>
      <c r="K950" s="36" t="n"/>
      <c r="L950" s="44" t="str">
        <f t="shared" si="2"/>
        <v/>
      </c>
      <c r="M950" s="35" t="str">
        <f t="shared" si="3"/>
        <v/>
      </c>
      <c r="N950" s="35" t="str">
        <f t="shared" si="4"/>
        <v/>
      </c>
      <c r="O950" s="35" t="str">
        <f t="shared" si="5"/>
        <v/>
      </c>
      <c r="P950" s="35" t="str">
        <f t="shared" si="6"/>
        <v/>
      </c>
      <c r="Q950" s="35" t="str">
        <f t="shared" si="7"/>
        <v/>
      </c>
      <c r="R950" s="35" t="str">
        <f t="shared" si="8"/>
        <v/>
      </c>
      <c r="S950" s="35" t="str">
        <f t="shared" si="9"/>
        <v/>
      </c>
      <c r="T950" s="35" t="str">
        <f t="shared" si="10"/>
        <v/>
      </c>
      <c r="U950" s="35" t="str">
        <f t="shared" si="11"/>
        <v/>
      </c>
      <c r="V950" s="35" t="str">
        <f t="shared" si="12"/>
        <v/>
      </c>
      <c r="W950" s="77" t="str">
        <f t="shared" si="13"/>
        <v/>
      </c>
      <c r="X950" s="35" t="str">
        <f t="shared" si="14"/>
        <v/>
      </c>
      <c r="Y950" s="35" t="str">
        <f t="shared" si="15"/>
        <v/>
      </c>
      <c r="Z950" s="35" t="str">
        <f t="shared" si="16"/>
        <v/>
      </c>
      <c r="AA950" s="35" t="str">
        <f t="shared" si="17"/>
        <v/>
      </c>
      <c r="AB950" s="77">
        <f t="shared" si="29"/>
        <v>6336</v>
      </c>
      <c r="AC950" s="77">
        <f t="shared" si="30"/>
        <v>0</v>
      </c>
      <c r="AD950" s="77">
        <f t="shared" si="31"/>
        <v>0</v>
      </c>
      <c r="AE950" s="78" t="str">
        <f t="shared" si="18"/>
        <v/>
      </c>
      <c r="AF950" s="35" t="str">
        <f t="shared" si="19"/>
        <v/>
      </c>
      <c r="AG950" s="77" t="str">
        <f t="shared" si="20"/>
        <v/>
      </c>
      <c r="AH950" s="77" t="str">
        <f t="shared" si="21"/>
        <v/>
      </c>
      <c r="AI950" s="35">
        <f t="shared" si="22"/>
        <v>0</v>
      </c>
      <c r="AJ950" s="35">
        <f t="shared" si="23"/>
        <v>0</v>
      </c>
      <c r="AK950" s="35">
        <f t="shared" si="24"/>
        <v>0</v>
      </c>
      <c r="AL950" s="35">
        <f t="shared" si="25"/>
        <v>0</v>
      </c>
      <c r="AM950" s="35" t="n"/>
      <c r="AN950" s="44" t="str">
        <f t="shared" si="26"/>
        <v/>
      </c>
      <c r="AO950" s="44" t="str">
        <f t="shared" si="27"/>
        <v/>
      </c>
      <c r="AP950" s="35" t="str">
        <f>IF('DQE marché-cadre'!$D953="","",'DQE marché-cadre'!$D953)</f>
        <v/>
      </c>
      <c r="AQ950" s="35" t="str">
        <f>IF('DQE marché-cadre'!$E953="","",'DQE marché-cadre'!$E953)</f>
        <v/>
      </c>
      <c r="AR950" s="77" t="str">
        <f>DQE!$F953</f>
        <v/>
      </c>
      <c r="AS950" s="77" t="str">
        <f>BPDE!$G953</f>
        <v/>
      </c>
      <c r="AT950" s="35" t="str">
        <f t="shared" si="28"/>
        <v/>
      </c>
    </row>
    <row r="951">
      <c r="A951" s="35" t="str">
        <f>IF(BPU!$A954="","",BPU!$A954)</f>
        <v/>
      </c>
      <c r="B951" s="44" t="str">
        <f>IF(BPU!$B954="","",BPU!$B954)</f>
        <v/>
      </c>
      <c r="C951" s="35" t="str">
        <f>IF(BPU!$C954="","",BPU!$C954)</f>
        <v/>
      </c>
      <c r="D951" s="44" t="str">
        <f>IF(DQE!$D954="","",DQE!$D954)</f>
        <v/>
      </c>
      <c r="E951" s="37" t="str">
        <f>IF(BPU!$D954="","",BPU!$D954)</f>
        <v/>
      </c>
      <c r="F951" s="35" t="str">
        <f t="shared" si="0"/>
        <v/>
      </c>
      <c r="G951" s="44" t="str">
        <f t="shared" si="1"/>
        <v/>
      </c>
      <c r="H951" s="36" t="n"/>
      <c r="I951" s="23" t="n"/>
      <c r="J951" s="36" t="n"/>
      <c r="K951" s="36" t="n"/>
      <c r="L951" s="44" t="str">
        <f t="shared" si="2"/>
        <v/>
      </c>
      <c r="M951" s="35" t="str">
        <f t="shared" si="3"/>
        <v/>
      </c>
      <c r="N951" s="35" t="str">
        <f t="shared" si="4"/>
        <v/>
      </c>
      <c r="O951" s="35" t="str">
        <f t="shared" si="5"/>
        <v/>
      </c>
      <c r="P951" s="35" t="str">
        <f t="shared" si="6"/>
        <v/>
      </c>
      <c r="Q951" s="35" t="str">
        <f t="shared" si="7"/>
        <v/>
      </c>
      <c r="R951" s="35" t="str">
        <f t="shared" si="8"/>
        <v/>
      </c>
      <c r="S951" s="35" t="str">
        <f t="shared" si="9"/>
        <v/>
      </c>
      <c r="T951" s="35" t="str">
        <f t="shared" si="10"/>
        <v/>
      </c>
      <c r="U951" s="35" t="str">
        <f t="shared" si="11"/>
        <v/>
      </c>
      <c r="V951" s="35" t="str">
        <f t="shared" si="12"/>
        <v/>
      </c>
      <c r="W951" s="77" t="str">
        <f t="shared" si="13"/>
        <v/>
      </c>
      <c r="X951" s="35" t="str">
        <f t="shared" si="14"/>
        <v/>
      </c>
      <c r="Y951" s="35" t="str">
        <f t="shared" si="15"/>
        <v/>
      </c>
      <c r="Z951" s="35" t="str">
        <f t="shared" si="16"/>
        <v/>
      </c>
      <c r="AA951" s="35" t="str">
        <f t="shared" si="17"/>
        <v/>
      </c>
      <c r="AB951" s="77">
        <f t="shared" si="29"/>
        <v>6336</v>
      </c>
      <c r="AC951" s="77">
        <f t="shared" si="30"/>
        <v>0</v>
      </c>
      <c r="AD951" s="77">
        <f t="shared" si="31"/>
        <v>0</v>
      </c>
      <c r="AE951" s="78" t="str">
        <f t="shared" si="18"/>
        <v/>
      </c>
      <c r="AF951" s="35" t="str">
        <f t="shared" si="19"/>
        <v/>
      </c>
      <c r="AG951" s="77" t="str">
        <f t="shared" si="20"/>
        <v/>
      </c>
      <c r="AH951" s="77" t="str">
        <f t="shared" si="21"/>
        <v/>
      </c>
      <c r="AI951" s="35">
        <f t="shared" si="22"/>
        <v>0</v>
      </c>
      <c r="AJ951" s="35">
        <f t="shared" si="23"/>
        <v>0</v>
      </c>
      <c r="AK951" s="35">
        <f t="shared" si="24"/>
        <v>0</v>
      </c>
      <c r="AL951" s="35">
        <f t="shared" si="25"/>
        <v>0</v>
      </c>
      <c r="AM951" s="35" t="n"/>
      <c r="AN951" s="44" t="str">
        <f t="shared" si="26"/>
        <v/>
      </c>
      <c r="AO951" s="44" t="str">
        <f t="shared" si="27"/>
        <v/>
      </c>
      <c r="AP951" s="35" t="str">
        <f>IF('DQE marché-cadre'!$D954="","",'DQE marché-cadre'!$D954)</f>
        <v/>
      </c>
      <c r="AQ951" s="35" t="str">
        <f>IF('DQE marché-cadre'!$E954="","",'DQE marché-cadre'!$E954)</f>
        <v/>
      </c>
      <c r="AR951" s="77" t="str">
        <f>DQE!$F954</f>
        <v/>
      </c>
      <c r="AS951" s="77" t="str">
        <f>BPDE!$G954</f>
        <v/>
      </c>
      <c r="AT951" s="35" t="str">
        <f t="shared" si="28"/>
        <v/>
      </c>
    </row>
    <row r="952">
      <c r="A952" s="35" t="str">
        <f>IF(BPU!$A955="","",BPU!$A955)</f>
        <v/>
      </c>
      <c r="B952" s="44" t="str">
        <f>IF(BPU!$B955="","",BPU!$B955)</f>
        <v/>
      </c>
      <c r="C952" s="35" t="str">
        <f>IF(BPU!$C955="","",BPU!$C955)</f>
        <v/>
      </c>
      <c r="D952" s="44" t="str">
        <f>IF(DQE!$D955="","",DQE!$D955)</f>
        <v/>
      </c>
      <c r="E952" s="37" t="str">
        <f>IF(BPU!$D955="","",BPU!$D955)</f>
        <v/>
      </c>
      <c r="F952" s="35" t="str">
        <f t="shared" si="0"/>
        <v/>
      </c>
      <c r="G952" s="44" t="str">
        <f t="shared" si="1"/>
        <v/>
      </c>
      <c r="H952" s="36" t="n"/>
      <c r="I952" s="23" t="n"/>
      <c r="J952" s="36" t="n"/>
      <c r="K952" s="36" t="n"/>
      <c r="L952" s="44" t="str">
        <f t="shared" si="2"/>
        <v/>
      </c>
      <c r="M952" s="35" t="str">
        <f t="shared" si="3"/>
        <v/>
      </c>
      <c r="N952" s="35" t="str">
        <f t="shared" si="4"/>
        <v/>
      </c>
      <c r="O952" s="35" t="str">
        <f t="shared" si="5"/>
        <v/>
      </c>
      <c r="P952" s="35" t="str">
        <f t="shared" si="6"/>
        <v/>
      </c>
      <c r="Q952" s="35" t="str">
        <f t="shared" si="7"/>
        <v/>
      </c>
      <c r="R952" s="35" t="str">
        <f t="shared" si="8"/>
        <v/>
      </c>
      <c r="S952" s="35" t="str">
        <f t="shared" si="9"/>
        <v/>
      </c>
      <c r="T952" s="35" t="str">
        <f t="shared" si="10"/>
        <v/>
      </c>
      <c r="U952" s="35" t="str">
        <f t="shared" si="11"/>
        <v/>
      </c>
      <c r="V952" s="35" t="str">
        <f t="shared" si="12"/>
        <v/>
      </c>
      <c r="W952" s="77" t="str">
        <f t="shared" si="13"/>
        <v/>
      </c>
      <c r="X952" s="35" t="str">
        <f t="shared" si="14"/>
        <v/>
      </c>
      <c r="Y952" s="35" t="str">
        <f t="shared" si="15"/>
        <v/>
      </c>
      <c r="Z952" s="35" t="str">
        <f t="shared" si="16"/>
        <v/>
      </c>
      <c r="AA952" s="35" t="str">
        <f t="shared" si="17"/>
        <v/>
      </c>
      <c r="AB952" s="77">
        <f t="shared" si="29"/>
        <v>6336</v>
      </c>
      <c r="AC952" s="77">
        <f t="shared" si="30"/>
        <v>0</v>
      </c>
      <c r="AD952" s="77">
        <f t="shared" si="31"/>
        <v>0</v>
      </c>
      <c r="AE952" s="78" t="str">
        <f t="shared" si="18"/>
        <v/>
      </c>
      <c r="AF952" s="35" t="str">
        <f t="shared" si="19"/>
        <v/>
      </c>
      <c r="AG952" s="77" t="str">
        <f t="shared" si="20"/>
        <v/>
      </c>
      <c r="AH952" s="77" t="str">
        <f t="shared" si="21"/>
        <v/>
      </c>
      <c r="AI952" s="35">
        <f t="shared" si="22"/>
        <v>0</v>
      </c>
      <c r="AJ952" s="35">
        <f t="shared" si="23"/>
        <v>0</v>
      </c>
      <c r="AK952" s="35">
        <f t="shared" si="24"/>
        <v>0</v>
      </c>
      <c r="AL952" s="35">
        <f t="shared" si="25"/>
        <v>0</v>
      </c>
      <c r="AM952" s="35" t="n"/>
      <c r="AN952" s="44" t="str">
        <f t="shared" si="26"/>
        <v/>
      </c>
      <c r="AO952" s="44" t="str">
        <f t="shared" si="27"/>
        <v/>
      </c>
      <c r="AP952" s="35" t="str">
        <f>IF('DQE marché-cadre'!$D955="","",'DQE marché-cadre'!$D955)</f>
        <v/>
      </c>
      <c r="AQ952" s="35" t="str">
        <f>IF('DQE marché-cadre'!$E955="","",'DQE marché-cadre'!$E955)</f>
        <v/>
      </c>
      <c r="AR952" s="77" t="str">
        <f>DQE!$F955</f>
        <v/>
      </c>
      <c r="AS952" s="77" t="str">
        <f>BPDE!$G955</f>
        <v/>
      </c>
      <c r="AT952" s="35" t="str">
        <f t="shared" si="28"/>
        <v/>
      </c>
    </row>
    <row r="953">
      <c r="A953" s="35" t="str">
        <f>IF(BPU!$A956="","",BPU!$A956)</f>
        <v/>
      </c>
      <c r="B953" s="44" t="str">
        <f>IF(BPU!$B956="","",BPU!$B956)</f>
        <v/>
      </c>
      <c r="C953" s="35" t="str">
        <f>IF(BPU!$C956="","",BPU!$C956)</f>
        <v/>
      </c>
      <c r="D953" s="44" t="str">
        <f>IF(DQE!$D956="","",DQE!$D956)</f>
        <v/>
      </c>
      <c r="E953" s="37" t="str">
        <f>IF(BPU!$D956="","",BPU!$D956)</f>
        <v/>
      </c>
      <c r="F953" s="35" t="str">
        <f t="shared" si="0"/>
        <v/>
      </c>
      <c r="G953" s="44" t="str">
        <f t="shared" si="1"/>
        <v/>
      </c>
      <c r="H953" s="36" t="n"/>
      <c r="I953" s="23" t="n"/>
      <c r="J953" s="36" t="n"/>
      <c r="K953" s="36" t="n"/>
      <c r="L953" s="44" t="str">
        <f t="shared" si="2"/>
        <v/>
      </c>
      <c r="M953" s="35" t="str">
        <f t="shared" si="3"/>
        <v/>
      </c>
      <c r="N953" s="35" t="str">
        <f t="shared" si="4"/>
        <v/>
      </c>
      <c r="O953" s="35" t="str">
        <f t="shared" si="5"/>
        <v/>
      </c>
      <c r="P953" s="35" t="str">
        <f t="shared" si="6"/>
        <v/>
      </c>
      <c r="Q953" s="35" t="str">
        <f t="shared" si="7"/>
        <v/>
      </c>
      <c r="R953" s="35" t="str">
        <f t="shared" si="8"/>
        <v/>
      </c>
      <c r="S953" s="35" t="str">
        <f t="shared" si="9"/>
        <v/>
      </c>
      <c r="T953" s="35" t="str">
        <f t="shared" si="10"/>
        <v/>
      </c>
      <c r="U953" s="35" t="str">
        <f t="shared" si="11"/>
        <v/>
      </c>
      <c r="V953" s="35" t="str">
        <f t="shared" si="12"/>
        <v/>
      </c>
      <c r="W953" s="77" t="str">
        <f t="shared" si="13"/>
        <v/>
      </c>
      <c r="X953" s="35" t="str">
        <f t="shared" si="14"/>
        <v/>
      </c>
      <c r="Y953" s="35" t="str">
        <f t="shared" si="15"/>
        <v/>
      </c>
      <c r="Z953" s="35" t="str">
        <f t="shared" si="16"/>
        <v/>
      </c>
      <c r="AA953" s="35" t="str">
        <f t="shared" si="17"/>
        <v/>
      </c>
      <c r="AB953" s="77">
        <f t="shared" si="29"/>
        <v>6336</v>
      </c>
      <c r="AC953" s="77">
        <f t="shared" si="30"/>
        <v>0</v>
      </c>
      <c r="AD953" s="77">
        <f t="shared" si="31"/>
        <v>0</v>
      </c>
      <c r="AE953" s="78" t="str">
        <f t="shared" si="18"/>
        <v/>
      </c>
      <c r="AF953" s="35" t="str">
        <f t="shared" si="19"/>
        <v/>
      </c>
      <c r="AG953" s="77" t="str">
        <f t="shared" si="20"/>
        <v/>
      </c>
      <c r="AH953" s="77" t="str">
        <f t="shared" si="21"/>
        <v/>
      </c>
      <c r="AI953" s="35">
        <f t="shared" si="22"/>
        <v>0</v>
      </c>
      <c r="AJ953" s="35">
        <f t="shared" si="23"/>
        <v>0</v>
      </c>
      <c r="AK953" s="35">
        <f t="shared" si="24"/>
        <v>0</v>
      </c>
      <c r="AL953" s="35">
        <f t="shared" si="25"/>
        <v>0</v>
      </c>
      <c r="AM953" s="35" t="n"/>
      <c r="AN953" s="44" t="str">
        <f t="shared" si="26"/>
        <v/>
      </c>
      <c r="AO953" s="44" t="str">
        <f t="shared" si="27"/>
        <v/>
      </c>
      <c r="AP953" s="35" t="str">
        <f>IF('DQE marché-cadre'!$D956="","",'DQE marché-cadre'!$D956)</f>
        <v/>
      </c>
      <c r="AQ953" s="35" t="str">
        <f>IF('DQE marché-cadre'!$E956="","",'DQE marché-cadre'!$E956)</f>
        <v/>
      </c>
      <c r="AR953" s="77" t="str">
        <f>DQE!$F956</f>
        <v/>
      </c>
      <c r="AS953" s="77" t="str">
        <f>BPDE!$G956</f>
        <v/>
      </c>
      <c r="AT953" s="35" t="str">
        <f t="shared" si="28"/>
        <v/>
      </c>
    </row>
    <row r="954">
      <c r="A954" s="35" t="str">
        <f>IF(BPU!$A957="","",BPU!$A957)</f>
        <v/>
      </c>
      <c r="B954" s="44" t="str">
        <f>IF(BPU!$B957="","",BPU!$B957)</f>
        <v/>
      </c>
      <c r="C954" s="35" t="str">
        <f>IF(BPU!$C957="","",BPU!$C957)</f>
        <v/>
      </c>
      <c r="D954" s="44" t="str">
        <f>IF(DQE!$D957="","",DQE!$D957)</f>
        <v/>
      </c>
      <c r="E954" s="37" t="str">
        <f>IF(BPU!$D957="","",BPU!$D957)</f>
        <v/>
      </c>
      <c r="F954" s="35" t="str">
        <f t="shared" si="0"/>
        <v/>
      </c>
      <c r="G954" s="44" t="str">
        <f t="shared" si="1"/>
        <v/>
      </c>
      <c r="H954" s="36" t="n"/>
      <c r="I954" s="23" t="n"/>
      <c r="J954" s="36" t="n"/>
      <c r="K954" s="36" t="n"/>
      <c r="L954" s="44" t="str">
        <f t="shared" si="2"/>
        <v/>
      </c>
      <c r="M954" s="35" t="str">
        <f t="shared" si="3"/>
        <v/>
      </c>
      <c r="N954" s="35" t="str">
        <f t="shared" si="4"/>
        <v/>
      </c>
      <c r="O954" s="35" t="str">
        <f t="shared" si="5"/>
        <v/>
      </c>
      <c r="P954" s="35" t="str">
        <f t="shared" si="6"/>
        <v/>
      </c>
      <c r="Q954" s="35" t="str">
        <f t="shared" si="7"/>
        <v/>
      </c>
      <c r="R954" s="35" t="str">
        <f t="shared" si="8"/>
        <v/>
      </c>
      <c r="S954" s="35" t="str">
        <f t="shared" si="9"/>
        <v/>
      </c>
      <c r="T954" s="35" t="str">
        <f t="shared" si="10"/>
        <v/>
      </c>
      <c r="U954" s="35" t="str">
        <f t="shared" si="11"/>
        <v/>
      </c>
      <c r="V954" s="35" t="str">
        <f t="shared" si="12"/>
        <v/>
      </c>
      <c r="W954" s="77" t="str">
        <f t="shared" si="13"/>
        <v/>
      </c>
      <c r="X954" s="35" t="str">
        <f t="shared" si="14"/>
        <v/>
      </c>
      <c r="Y954" s="35" t="str">
        <f t="shared" si="15"/>
        <v/>
      </c>
      <c r="Z954" s="35" t="str">
        <f t="shared" si="16"/>
        <v/>
      </c>
      <c r="AA954" s="35" t="str">
        <f t="shared" si="17"/>
        <v/>
      </c>
      <c r="AB954" s="77">
        <f t="shared" si="29"/>
        <v>6336</v>
      </c>
      <c r="AC954" s="77">
        <f t="shared" si="30"/>
        <v>0</v>
      </c>
      <c r="AD954" s="77">
        <f t="shared" si="31"/>
        <v>0</v>
      </c>
      <c r="AE954" s="78" t="str">
        <f t="shared" si="18"/>
        <v/>
      </c>
      <c r="AF954" s="35" t="str">
        <f t="shared" si="19"/>
        <v/>
      </c>
      <c r="AG954" s="77" t="str">
        <f t="shared" si="20"/>
        <v/>
      </c>
      <c r="AH954" s="77" t="str">
        <f t="shared" si="21"/>
        <v/>
      </c>
      <c r="AI954" s="35">
        <f t="shared" si="22"/>
        <v>0</v>
      </c>
      <c r="AJ954" s="35">
        <f t="shared" si="23"/>
        <v>0</v>
      </c>
      <c r="AK954" s="35">
        <f t="shared" si="24"/>
        <v>0</v>
      </c>
      <c r="AL954" s="35">
        <f t="shared" si="25"/>
        <v>0</v>
      </c>
      <c r="AM954" s="35" t="n"/>
      <c r="AN954" s="44" t="str">
        <f t="shared" si="26"/>
        <v/>
      </c>
      <c r="AO954" s="44" t="str">
        <f t="shared" si="27"/>
        <v/>
      </c>
      <c r="AP954" s="35" t="str">
        <f>IF('DQE marché-cadre'!$D957="","",'DQE marché-cadre'!$D957)</f>
        <v/>
      </c>
      <c r="AQ954" s="35" t="str">
        <f>IF('DQE marché-cadre'!$E957="","",'DQE marché-cadre'!$E957)</f>
        <v/>
      </c>
      <c r="AR954" s="77" t="str">
        <f>DQE!$F957</f>
        <v/>
      </c>
      <c r="AS954" s="77" t="str">
        <f>BPDE!$G957</f>
        <v/>
      </c>
      <c r="AT954" s="35" t="str">
        <f t="shared" si="28"/>
        <v/>
      </c>
    </row>
    <row r="955">
      <c r="A955" s="35" t="str">
        <f>IF(BPU!$A958="","",BPU!$A958)</f>
        <v/>
      </c>
      <c r="B955" s="44" t="str">
        <f>IF(BPU!$B958="","",BPU!$B958)</f>
        <v/>
      </c>
      <c r="C955" s="35" t="str">
        <f>IF(BPU!$C958="","",BPU!$C958)</f>
        <v/>
      </c>
      <c r="D955" s="44" t="str">
        <f>IF(DQE!$D958="","",DQE!$D958)</f>
        <v/>
      </c>
      <c r="E955" s="37" t="str">
        <f>IF(BPU!$D958="","",BPU!$D958)</f>
        <v/>
      </c>
      <c r="F955" s="35" t="str">
        <f t="shared" si="0"/>
        <v/>
      </c>
      <c r="G955" s="44" t="str">
        <f t="shared" si="1"/>
        <v/>
      </c>
      <c r="H955" s="36" t="n"/>
      <c r="I955" s="23" t="n"/>
      <c r="J955" s="36" t="n"/>
      <c r="K955" s="36" t="n"/>
      <c r="L955" s="44" t="str">
        <f t="shared" si="2"/>
        <v/>
      </c>
      <c r="M955" s="35" t="str">
        <f t="shared" si="3"/>
        <v/>
      </c>
      <c r="N955" s="35" t="str">
        <f t="shared" si="4"/>
        <v/>
      </c>
      <c r="O955" s="35" t="str">
        <f t="shared" si="5"/>
        <v/>
      </c>
      <c r="P955" s="35" t="str">
        <f t="shared" si="6"/>
        <v/>
      </c>
      <c r="Q955" s="35" t="str">
        <f t="shared" si="7"/>
        <v/>
      </c>
      <c r="R955" s="35" t="str">
        <f t="shared" si="8"/>
        <v/>
      </c>
      <c r="S955" s="35" t="str">
        <f t="shared" si="9"/>
        <v/>
      </c>
      <c r="T955" s="35" t="str">
        <f t="shared" si="10"/>
        <v/>
      </c>
      <c r="U955" s="35" t="str">
        <f t="shared" si="11"/>
        <v/>
      </c>
      <c r="V955" s="35" t="str">
        <f t="shared" si="12"/>
        <v/>
      </c>
      <c r="W955" s="77" t="str">
        <f t="shared" si="13"/>
        <v/>
      </c>
      <c r="X955" s="35" t="str">
        <f t="shared" si="14"/>
        <v/>
      </c>
      <c r="Y955" s="35" t="str">
        <f t="shared" si="15"/>
        <v/>
      </c>
      <c r="Z955" s="35" t="str">
        <f t="shared" si="16"/>
        <v/>
      </c>
      <c r="AA955" s="35" t="str">
        <f t="shared" si="17"/>
        <v/>
      </c>
      <c r="AB955" s="77">
        <f t="shared" si="29"/>
        <v>6336</v>
      </c>
      <c r="AC955" s="77">
        <f t="shared" si="30"/>
        <v>0</v>
      </c>
      <c r="AD955" s="77">
        <f t="shared" si="31"/>
        <v>0</v>
      </c>
      <c r="AE955" s="78" t="str">
        <f t="shared" si="18"/>
        <v/>
      </c>
      <c r="AF955" s="35" t="str">
        <f t="shared" si="19"/>
        <v/>
      </c>
      <c r="AG955" s="77" t="str">
        <f t="shared" si="20"/>
        <v/>
      </c>
      <c r="AH955" s="77" t="str">
        <f t="shared" si="21"/>
        <v/>
      </c>
      <c r="AI955" s="35">
        <f t="shared" si="22"/>
        <v>0</v>
      </c>
      <c r="AJ955" s="35">
        <f t="shared" si="23"/>
        <v>0</v>
      </c>
      <c r="AK955" s="35">
        <f t="shared" si="24"/>
        <v>0</v>
      </c>
      <c r="AL955" s="35">
        <f t="shared" si="25"/>
        <v>0</v>
      </c>
      <c r="AM955" s="35" t="n"/>
      <c r="AN955" s="44" t="str">
        <f t="shared" si="26"/>
        <v/>
      </c>
      <c r="AO955" s="44" t="str">
        <f t="shared" si="27"/>
        <v/>
      </c>
      <c r="AP955" s="35" t="str">
        <f>IF('DQE marché-cadre'!$D958="","",'DQE marché-cadre'!$D958)</f>
        <v/>
      </c>
      <c r="AQ955" s="35" t="str">
        <f>IF('DQE marché-cadre'!$E958="","",'DQE marché-cadre'!$E958)</f>
        <v/>
      </c>
      <c r="AR955" s="77" t="str">
        <f>DQE!$F958</f>
        <v/>
      </c>
      <c r="AS955" s="77" t="str">
        <f>BPDE!$G958</f>
        <v/>
      </c>
      <c r="AT955" s="35" t="str">
        <f t="shared" si="28"/>
        <v/>
      </c>
    </row>
    <row r="956">
      <c r="A956" s="35" t="str">
        <f>IF(BPU!$A959="","",BPU!$A959)</f>
        <v/>
      </c>
      <c r="B956" s="44" t="str">
        <f>IF(BPU!$B959="","",BPU!$B959)</f>
        <v/>
      </c>
      <c r="C956" s="35" t="str">
        <f>IF(BPU!$C959="","",BPU!$C959)</f>
        <v/>
      </c>
      <c r="D956" s="44" t="str">
        <f>IF(DQE!$D959="","",DQE!$D959)</f>
        <v/>
      </c>
      <c r="E956" s="37" t="str">
        <f>IF(BPU!$D959="","",BPU!$D959)</f>
        <v/>
      </c>
      <c r="F956" s="35" t="str">
        <f t="shared" si="0"/>
        <v/>
      </c>
      <c r="G956" s="44" t="str">
        <f t="shared" si="1"/>
        <v/>
      </c>
      <c r="H956" s="36" t="n"/>
      <c r="I956" s="23" t="n"/>
      <c r="J956" s="36" t="n"/>
      <c r="K956" s="36" t="n"/>
      <c r="L956" s="44" t="str">
        <f t="shared" si="2"/>
        <v/>
      </c>
      <c r="M956" s="35" t="str">
        <f t="shared" si="3"/>
        <v/>
      </c>
      <c r="N956" s="35" t="str">
        <f t="shared" si="4"/>
        <v/>
      </c>
      <c r="O956" s="35" t="str">
        <f t="shared" si="5"/>
        <v/>
      </c>
      <c r="P956" s="35" t="str">
        <f t="shared" si="6"/>
        <v/>
      </c>
      <c r="Q956" s="35" t="str">
        <f t="shared" si="7"/>
        <v/>
      </c>
      <c r="R956" s="35" t="str">
        <f t="shared" si="8"/>
        <v/>
      </c>
      <c r="S956" s="35" t="str">
        <f t="shared" si="9"/>
        <v/>
      </c>
      <c r="T956" s="35" t="str">
        <f t="shared" si="10"/>
        <v/>
      </c>
      <c r="U956" s="35" t="str">
        <f t="shared" si="11"/>
        <v/>
      </c>
      <c r="V956" s="35" t="str">
        <f t="shared" si="12"/>
        <v/>
      </c>
      <c r="W956" s="77" t="str">
        <f t="shared" si="13"/>
        <v/>
      </c>
      <c r="X956" s="35" t="str">
        <f t="shared" si="14"/>
        <v/>
      </c>
      <c r="Y956" s="35" t="str">
        <f t="shared" si="15"/>
        <v/>
      </c>
      <c r="Z956" s="35" t="str">
        <f t="shared" si="16"/>
        <v/>
      </c>
      <c r="AA956" s="35" t="str">
        <f t="shared" si="17"/>
        <v/>
      </c>
      <c r="AB956" s="77">
        <f t="shared" si="29"/>
        <v>6336</v>
      </c>
      <c r="AC956" s="77">
        <f t="shared" si="30"/>
        <v>0</v>
      </c>
      <c r="AD956" s="77">
        <f t="shared" si="31"/>
        <v>0</v>
      </c>
      <c r="AE956" s="78" t="str">
        <f t="shared" si="18"/>
        <v/>
      </c>
      <c r="AF956" s="35" t="str">
        <f t="shared" si="19"/>
        <v/>
      </c>
      <c r="AG956" s="77" t="str">
        <f t="shared" si="20"/>
        <v/>
      </c>
      <c r="AH956" s="77" t="str">
        <f t="shared" si="21"/>
        <v/>
      </c>
      <c r="AI956" s="35">
        <f t="shared" si="22"/>
        <v>0</v>
      </c>
      <c r="AJ956" s="35">
        <f t="shared" si="23"/>
        <v>0</v>
      </c>
      <c r="AK956" s="35">
        <f t="shared" si="24"/>
        <v>0</v>
      </c>
      <c r="AL956" s="35">
        <f t="shared" si="25"/>
        <v>0</v>
      </c>
      <c r="AM956" s="35" t="n"/>
      <c r="AN956" s="44" t="str">
        <f t="shared" si="26"/>
        <v/>
      </c>
      <c r="AO956" s="44" t="str">
        <f t="shared" si="27"/>
        <v/>
      </c>
      <c r="AP956" s="35" t="str">
        <f>IF('DQE marché-cadre'!$D959="","",'DQE marché-cadre'!$D959)</f>
        <v/>
      </c>
      <c r="AQ956" s="35" t="str">
        <f>IF('DQE marché-cadre'!$E959="","",'DQE marché-cadre'!$E959)</f>
        <v/>
      </c>
      <c r="AR956" s="77" t="str">
        <f>DQE!$F959</f>
        <v/>
      </c>
      <c r="AS956" s="77" t="str">
        <f>BPDE!$G959</f>
        <v/>
      </c>
      <c r="AT956" s="35" t="str">
        <f t="shared" si="28"/>
        <v/>
      </c>
    </row>
    <row r="957">
      <c r="A957" s="35" t="str">
        <f>IF(BPU!$A960="","",BPU!$A960)</f>
        <v/>
      </c>
      <c r="B957" s="44" t="str">
        <f>IF(BPU!$B960="","",BPU!$B960)</f>
        <v/>
      </c>
      <c r="C957" s="35" t="str">
        <f>IF(BPU!$C960="","",BPU!$C960)</f>
        <v/>
      </c>
      <c r="D957" s="44" t="str">
        <f>IF(DQE!$D960="","",DQE!$D960)</f>
        <v/>
      </c>
      <c r="E957" s="37" t="str">
        <f>IF(BPU!$D960="","",BPU!$D960)</f>
        <v/>
      </c>
      <c r="F957" s="35" t="str">
        <f t="shared" si="0"/>
        <v/>
      </c>
      <c r="G957" s="44" t="str">
        <f t="shared" si="1"/>
        <v/>
      </c>
      <c r="H957" s="36" t="n"/>
      <c r="I957" s="23" t="n"/>
      <c r="J957" s="36" t="n"/>
      <c r="K957" s="36" t="n"/>
      <c r="L957" s="44" t="str">
        <f t="shared" si="2"/>
        <v/>
      </c>
      <c r="M957" s="35" t="str">
        <f t="shared" si="3"/>
        <v/>
      </c>
      <c r="N957" s="35" t="str">
        <f t="shared" si="4"/>
        <v/>
      </c>
      <c r="O957" s="35" t="str">
        <f t="shared" si="5"/>
        <v/>
      </c>
      <c r="P957" s="35" t="str">
        <f t="shared" si="6"/>
        <v/>
      </c>
      <c r="Q957" s="35" t="str">
        <f t="shared" si="7"/>
        <v/>
      </c>
      <c r="R957" s="35" t="str">
        <f t="shared" si="8"/>
        <v/>
      </c>
      <c r="S957" s="35" t="str">
        <f t="shared" si="9"/>
        <v/>
      </c>
      <c r="T957" s="35" t="str">
        <f t="shared" si="10"/>
        <v/>
      </c>
      <c r="U957" s="35" t="str">
        <f t="shared" si="11"/>
        <v/>
      </c>
      <c r="V957" s="35" t="str">
        <f t="shared" si="12"/>
        <v/>
      </c>
      <c r="W957" s="77" t="str">
        <f t="shared" si="13"/>
        <v/>
      </c>
      <c r="X957" s="35" t="str">
        <f t="shared" si="14"/>
        <v/>
      </c>
      <c r="Y957" s="35" t="str">
        <f t="shared" si="15"/>
        <v/>
      </c>
      <c r="Z957" s="35" t="str">
        <f t="shared" si="16"/>
        <v/>
      </c>
      <c r="AA957" s="35" t="str">
        <f t="shared" si="17"/>
        <v/>
      </c>
      <c r="AB957" s="77">
        <f t="shared" si="29"/>
        <v>6336</v>
      </c>
      <c r="AC957" s="77">
        <f t="shared" si="30"/>
        <v>0</v>
      </c>
      <c r="AD957" s="77">
        <f t="shared" si="31"/>
        <v>0</v>
      </c>
      <c r="AE957" s="78" t="str">
        <f t="shared" si="18"/>
        <v/>
      </c>
      <c r="AF957" s="35" t="str">
        <f t="shared" si="19"/>
        <v/>
      </c>
      <c r="AG957" s="77" t="str">
        <f t="shared" si="20"/>
        <v/>
      </c>
      <c r="AH957" s="77" t="str">
        <f t="shared" si="21"/>
        <v/>
      </c>
      <c r="AI957" s="35">
        <f t="shared" si="22"/>
        <v>0</v>
      </c>
      <c r="AJ957" s="35">
        <f t="shared" si="23"/>
        <v>0</v>
      </c>
      <c r="AK957" s="35">
        <f t="shared" si="24"/>
        <v>0</v>
      </c>
      <c r="AL957" s="35">
        <f t="shared" si="25"/>
        <v>0</v>
      </c>
      <c r="AM957" s="35" t="n"/>
      <c r="AN957" s="44" t="str">
        <f t="shared" si="26"/>
        <v/>
      </c>
      <c r="AO957" s="44" t="str">
        <f t="shared" si="27"/>
        <v/>
      </c>
      <c r="AP957" s="35" t="str">
        <f>IF('DQE marché-cadre'!$D960="","",'DQE marché-cadre'!$D960)</f>
        <v/>
      </c>
      <c r="AQ957" s="35" t="str">
        <f>IF('DQE marché-cadre'!$E960="","",'DQE marché-cadre'!$E960)</f>
        <v/>
      </c>
      <c r="AR957" s="77" t="str">
        <f>DQE!$F960</f>
        <v/>
      </c>
      <c r="AS957" s="77" t="str">
        <f>BPDE!$G960</f>
        <v/>
      </c>
      <c r="AT957" s="35" t="str">
        <f t="shared" si="28"/>
        <v/>
      </c>
    </row>
    <row r="958">
      <c r="A958" s="35" t="str">
        <f>IF(BPU!$A961="","",BPU!$A961)</f>
        <v/>
      </c>
      <c r="B958" s="44" t="str">
        <f>IF(BPU!$B961="","",BPU!$B961)</f>
        <v/>
      </c>
      <c r="C958" s="35" t="str">
        <f>IF(BPU!$C961="","",BPU!$C961)</f>
        <v/>
      </c>
      <c r="D958" s="44" t="str">
        <f>IF(DQE!$D961="","",DQE!$D961)</f>
        <v/>
      </c>
      <c r="E958" s="37" t="str">
        <f>IF(BPU!$D961="","",BPU!$D961)</f>
        <v/>
      </c>
      <c r="F958" s="35" t="str">
        <f t="shared" si="0"/>
        <v/>
      </c>
      <c r="G958" s="44" t="str">
        <f t="shared" si="1"/>
        <v/>
      </c>
      <c r="H958" s="36" t="n"/>
      <c r="I958" s="23" t="n"/>
      <c r="J958" s="36" t="n"/>
      <c r="K958" s="36" t="n"/>
      <c r="L958" s="44" t="str">
        <f t="shared" si="2"/>
        <v/>
      </c>
      <c r="M958" s="35" t="str">
        <f t="shared" si="3"/>
        <v/>
      </c>
      <c r="N958" s="35" t="str">
        <f t="shared" si="4"/>
        <v/>
      </c>
      <c r="O958" s="35" t="str">
        <f t="shared" si="5"/>
        <v/>
      </c>
      <c r="P958" s="35" t="str">
        <f t="shared" si="6"/>
        <v/>
      </c>
      <c r="Q958" s="35" t="str">
        <f t="shared" si="7"/>
        <v/>
      </c>
      <c r="R958" s="35" t="str">
        <f t="shared" si="8"/>
        <v/>
      </c>
      <c r="S958" s="35" t="str">
        <f t="shared" si="9"/>
        <v/>
      </c>
      <c r="T958" s="35" t="str">
        <f t="shared" si="10"/>
        <v/>
      </c>
      <c r="U958" s="35" t="str">
        <f t="shared" si="11"/>
        <v/>
      </c>
      <c r="V958" s="35" t="str">
        <f t="shared" si="12"/>
        <v/>
      </c>
      <c r="W958" s="77" t="str">
        <f t="shared" si="13"/>
        <v/>
      </c>
      <c r="X958" s="35" t="str">
        <f t="shared" si="14"/>
        <v/>
      </c>
      <c r="Y958" s="35" t="str">
        <f t="shared" si="15"/>
        <v/>
      </c>
      <c r="Z958" s="35" t="str">
        <f t="shared" si="16"/>
        <v/>
      </c>
      <c r="AA958" s="35" t="str">
        <f t="shared" si="17"/>
        <v/>
      </c>
      <c r="AB958" s="77">
        <f t="shared" si="29"/>
        <v>6336</v>
      </c>
      <c r="AC958" s="77">
        <f t="shared" si="30"/>
        <v>0</v>
      </c>
      <c r="AD958" s="77">
        <f t="shared" si="31"/>
        <v>0</v>
      </c>
      <c r="AE958" s="78" t="str">
        <f t="shared" si="18"/>
        <v/>
      </c>
      <c r="AF958" s="35" t="str">
        <f t="shared" si="19"/>
        <v/>
      </c>
      <c r="AG958" s="77" t="str">
        <f t="shared" si="20"/>
        <v/>
      </c>
      <c r="AH958" s="77" t="str">
        <f t="shared" si="21"/>
        <v/>
      </c>
      <c r="AI958" s="35">
        <f t="shared" si="22"/>
        <v>0</v>
      </c>
      <c r="AJ958" s="35">
        <f t="shared" si="23"/>
        <v>0</v>
      </c>
      <c r="AK958" s="35">
        <f t="shared" si="24"/>
        <v>0</v>
      </c>
      <c r="AL958" s="35">
        <f t="shared" si="25"/>
        <v>0</v>
      </c>
      <c r="AM958" s="35" t="n"/>
      <c r="AN958" s="44" t="str">
        <f t="shared" si="26"/>
        <v/>
      </c>
      <c r="AO958" s="44" t="str">
        <f t="shared" si="27"/>
        <v/>
      </c>
      <c r="AP958" s="35" t="str">
        <f>IF('DQE marché-cadre'!$D961="","",'DQE marché-cadre'!$D961)</f>
        <v/>
      </c>
      <c r="AQ958" s="35" t="str">
        <f>IF('DQE marché-cadre'!$E961="","",'DQE marché-cadre'!$E961)</f>
        <v/>
      </c>
      <c r="AR958" s="77" t="str">
        <f>DQE!$F961</f>
        <v/>
      </c>
      <c r="AS958" s="77" t="str">
        <f>BPDE!$G961</f>
        <v/>
      </c>
      <c r="AT958" s="35" t="str">
        <f t="shared" si="28"/>
        <v/>
      </c>
    </row>
    <row r="959">
      <c r="A959" s="35" t="str">
        <f>IF(BPU!$A962="","",BPU!$A962)</f>
        <v/>
      </c>
      <c r="B959" s="44" t="str">
        <f>IF(BPU!$B962="","",BPU!$B962)</f>
        <v/>
      </c>
      <c r="C959" s="35" t="str">
        <f>IF(BPU!$C962="","",BPU!$C962)</f>
        <v/>
      </c>
      <c r="D959" s="44" t="str">
        <f>IF(DQE!$D962="","",DQE!$D962)</f>
        <v/>
      </c>
      <c r="E959" s="37" t="str">
        <f>IF(BPU!$D962="","",BPU!$D962)</f>
        <v/>
      </c>
      <c r="F959" s="35" t="str">
        <f t="shared" si="0"/>
        <v/>
      </c>
      <c r="G959" s="44" t="str">
        <f t="shared" si="1"/>
        <v/>
      </c>
      <c r="H959" s="36" t="n"/>
      <c r="I959" s="23" t="n"/>
      <c r="J959" s="36" t="n"/>
      <c r="K959" s="36" t="n"/>
      <c r="L959" s="44" t="str">
        <f t="shared" si="2"/>
        <v/>
      </c>
      <c r="M959" s="35" t="str">
        <f t="shared" si="3"/>
        <v/>
      </c>
      <c r="N959" s="35" t="str">
        <f t="shared" si="4"/>
        <v/>
      </c>
      <c r="O959" s="35" t="str">
        <f t="shared" si="5"/>
        <v/>
      </c>
      <c r="P959" s="35" t="str">
        <f t="shared" si="6"/>
        <v/>
      </c>
      <c r="Q959" s="35" t="str">
        <f t="shared" si="7"/>
        <v/>
      </c>
      <c r="R959" s="35" t="str">
        <f t="shared" si="8"/>
        <v/>
      </c>
      <c r="S959" s="35" t="str">
        <f t="shared" si="9"/>
        <v/>
      </c>
      <c r="T959" s="35" t="str">
        <f t="shared" si="10"/>
        <v/>
      </c>
      <c r="U959" s="35" t="str">
        <f t="shared" si="11"/>
        <v/>
      </c>
      <c r="V959" s="35" t="str">
        <f t="shared" si="12"/>
        <v/>
      </c>
      <c r="W959" s="77" t="str">
        <f t="shared" si="13"/>
        <v/>
      </c>
      <c r="X959" s="35" t="str">
        <f t="shared" si="14"/>
        <v/>
      </c>
      <c r="Y959" s="35" t="str">
        <f t="shared" si="15"/>
        <v/>
      </c>
      <c r="Z959" s="35" t="str">
        <f t="shared" si="16"/>
        <v/>
      </c>
      <c r="AA959" s="35" t="str">
        <f t="shared" si="17"/>
        <v/>
      </c>
      <c r="AB959" s="77">
        <f t="shared" si="29"/>
        <v>6336</v>
      </c>
      <c r="AC959" s="77">
        <f t="shared" si="30"/>
        <v>0</v>
      </c>
      <c r="AD959" s="77">
        <f t="shared" si="31"/>
        <v>0</v>
      </c>
      <c r="AE959" s="78" t="str">
        <f t="shared" si="18"/>
        <v/>
      </c>
      <c r="AF959" s="35" t="str">
        <f t="shared" si="19"/>
        <v/>
      </c>
      <c r="AG959" s="77" t="str">
        <f t="shared" si="20"/>
        <v/>
      </c>
      <c r="AH959" s="77" t="str">
        <f t="shared" si="21"/>
        <v/>
      </c>
      <c r="AI959" s="35">
        <f t="shared" si="22"/>
        <v>0</v>
      </c>
      <c r="AJ959" s="35">
        <f t="shared" si="23"/>
        <v>0</v>
      </c>
      <c r="AK959" s="35">
        <f t="shared" si="24"/>
        <v>0</v>
      </c>
      <c r="AL959" s="35">
        <f t="shared" si="25"/>
        <v>0</v>
      </c>
      <c r="AM959" s="35" t="n"/>
      <c r="AN959" s="44" t="str">
        <f t="shared" si="26"/>
        <v/>
      </c>
      <c r="AO959" s="44" t="str">
        <f t="shared" si="27"/>
        <v/>
      </c>
      <c r="AP959" s="35" t="str">
        <f>IF('DQE marché-cadre'!$D962="","",'DQE marché-cadre'!$D962)</f>
        <v/>
      </c>
      <c r="AQ959" s="35" t="str">
        <f>IF('DQE marché-cadre'!$E962="","",'DQE marché-cadre'!$E962)</f>
        <v/>
      </c>
      <c r="AR959" s="77" t="str">
        <f>DQE!$F962</f>
        <v/>
      </c>
      <c r="AS959" s="77" t="str">
        <f>BPDE!$G962</f>
        <v/>
      </c>
      <c r="AT959" s="35" t="str">
        <f t="shared" si="28"/>
        <v/>
      </c>
    </row>
    <row r="960">
      <c r="A960" s="35" t="str">
        <f>IF(BPU!$A963="","",BPU!$A963)</f>
        <v/>
      </c>
      <c r="B960" s="44" t="str">
        <f>IF(BPU!$B963="","",BPU!$B963)</f>
        <v/>
      </c>
      <c r="C960" s="35" t="str">
        <f>IF(BPU!$C963="","",BPU!$C963)</f>
        <v/>
      </c>
      <c r="D960" s="44" t="str">
        <f>IF(DQE!$D963="","",DQE!$D963)</f>
        <v/>
      </c>
      <c r="E960" s="37" t="str">
        <f>IF(BPU!$D963="","",BPU!$D963)</f>
        <v/>
      </c>
      <c r="F960" s="35" t="str">
        <f t="shared" si="0"/>
        <v/>
      </c>
      <c r="G960" s="44" t="str">
        <f t="shared" si="1"/>
        <v/>
      </c>
      <c r="H960" s="36" t="n"/>
      <c r="I960" s="23" t="n"/>
      <c r="J960" s="36" t="n"/>
      <c r="K960" s="36" t="n"/>
      <c r="L960" s="44" t="str">
        <f t="shared" si="2"/>
        <v/>
      </c>
      <c r="M960" s="35" t="str">
        <f t="shared" si="3"/>
        <v/>
      </c>
      <c r="N960" s="35" t="str">
        <f t="shared" si="4"/>
        <v/>
      </c>
      <c r="O960" s="35" t="str">
        <f t="shared" si="5"/>
        <v/>
      </c>
      <c r="P960" s="35" t="str">
        <f t="shared" si="6"/>
        <v/>
      </c>
      <c r="Q960" s="35" t="str">
        <f t="shared" si="7"/>
        <v/>
      </c>
      <c r="R960" s="35" t="str">
        <f t="shared" si="8"/>
        <v/>
      </c>
      <c r="S960" s="35" t="str">
        <f t="shared" si="9"/>
        <v/>
      </c>
      <c r="T960" s="35" t="str">
        <f t="shared" si="10"/>
        <v/>
      </c>
      <c r="U960" s="35" t="str">
        <f t="shared" si="11"/>
        <v/>
      </c>
      <c r="V960" s="35" t="str">
        <f t="shared" si="12"/>
        <v/>
      </c>
      <c r="W960" s="77" t="str">
        <f t="shared" si="13"/>
        <v/>
      </c>
      <c r="X960" s="35" t="str">
        <f t="shared" si="14"/>
        <v/>
      </c>
      <c r="Y960" s="35" t="str">
        <f t="shared" si="15"/>
        <v/>
      </c>
      <c r="Z960" s="35" t="str">
        <f t="shared" si="16"/>
        <v/>
      </c>
      <c r="AA960" s="35" t="str">
        <f t="shared" si="17"/>
        <v/>
      </c>
      <c r="AB960" s="77">
        <f t="shared" si="29"/>
        <v>6336</v>
      </c>
      <c r="AC960" s="77">
        <f t="shared" si="30"/>
        <v>0</v>
      </c>
      <c r="AD960" s="77">
        <f t="shared" si="31"/>
        <v>0</v>
      </c>
      <c r="AE960" s="78" t="str">
        <f t="shared" si="18"/>
        <v/>
      </c>
      <c r="AF960" s="35" t="str">
        <f t="shared" si="19"/>
        <v/>
      </c>
      <c r="AG960" s="77" t="str">
        <f t="shared" si="20"/>
        <v/>
      </c>
      <c r="AH960" s="77" t="str">
        <f t="shared" si="21"/>
        <v/>
      </c>
      <c r="AI960" s="35">
        <f t="shared" si="22"/>
        <v>0</v>
      </c>
      <c r="AJ960" s="35">
        <f t="shared" si="23"/>
        <v>0</v>
      </c>
      <c r="AK960" s="35">
        <f t="shared" si="24"/>
        <v>0</v>
      </c>
      <c r="AL960" s="35">
        <f t="shared" si="25"/>
        <v>0</v>
      </c>
      <c r="AM960" s="35" t="n"/>
      <c r="AN960" s="44" t="str">
        <f t="shared" si="26"/>
        <v/>
      </c>
      <c r="AO960" s="44" t="str">
        <f t="shared" si="27"/>
        <v/>
      </c>
      <c r="AP960" s="35" t="str">
        <f>IF('DQE marché-cadre'!$D963="","",'DQE marché-cadre'!$D963)</f>
        <v/>
      </c>
      <c r="AQ960" s="35" t="str">
        <f>IF('DQE marché-cadre'!$E963="","",'DQE marché-cadre'!$E963)</f>
        <v/>
      </c>
      <c r="AR960" s="77" t="str">
        <f>DQE!$F963</f>
        <v/>
      </c>
      <c r="AS960" s="77" t="str">
        <f>BPDE!$G963</f>
        <v/>
      </c>
      <c r="AT960" s="35" t="str">
        <f t="shared" si="28"/>
        <v/>
      </c>
    </row>
    <row r="961">
      <c r="A961" s="35" t="str">
        <f>IF(BPU!$A964="","",BPU!$A964)</f>
        <v/>
      </c>
      <c r="B961" s="44" t="str">
        <f>IF(BPU!$B964="","",BPU!$B964)</f>
        <v/>
      </c>
      <c r="C961" s="35" t="str">
        <f>IF(BPU!$C964="","",BPU!$C964)</f>
        <v/>
      </c>
      <c r="D961" s="44" t="str">
        <f>IF(DQE!$D964="","",DQE!$D964)</f>
        <v/>
      </c>
      <c r="E961" s="37" t="str">
        <f>IF(BPU!$D964="","",BPU!$D964)</f>
        <v/>
      </c>
      <c r="F961" s="35" t="str">
        <f t="shared" si="0"/>
        <v/>
      </c>
      <c r="G961" s="44" t="str">
        <f t="shared" si="1"/>
        <v/>
      </c>
      <c r="H961" s="36" t="n"/>
      <c r="I961" s="23" t="n"/>
      <c r="J961" s="36" t="n"/>
      <c r="K961" s="36" t="n"/>
      <c r="L961" s="44" t="str">
        <f t="shared" si="2"/>
        <v/>
      </c>
      <c r="M961" s="35" t="str">
        <f t="shared" si="3"/>
        <v/>
      </c>
      <c r="N961" s="35" t="str">
        <f t="shared" si="4"/>
        <v/>
      </c>
      <c r="O961" s="35" t="str">
        <f t="shared" si="5"/>
        <v/>
      </c>
      <c r="P961" s="35" t="str">
        <f t="shared" si="6"/>
        <v/>
      </c>
      <c r="Q961" s="35" t="str">
        <f t="shared" si="7"/>
        <v/>
      </c>
      <c r="R961" s="35" t="str">
        <f t="shared" si="8"/>
        <v/>
      </c>
      <c r="S961" s="35" t="str">
        <f t="shared" si="9"/>
        <v/>
      </c>
      <c r="T961" s="35" t="str">
        <f t="shared" si="10"/>
        <v/>
      </c>
      <c r="U961" s="35" t="str">
        <f t="shared" si="11"/>
        <v/>
      </c>
      <c r="V961" s="35" t="str">
        <f t="shared" si="12"/>
        <v/>
      </c>
      <c r="W961" s="77" t="str">
        <f t="shared" si="13"/>
        <v/>
      </c>
      <c r="X961" s="35" t="str">
        <f t="shared" si="14"/>
        <v/>
      </c>
      <c r="Y961" s="35" t="str">
        <f t="shared" si="15"/>
        <v/>
      </c>
      <c r="Z961" s="35" t="str">
        <f t="shared" si="16"/>
        <v/>
      </c>
      <c r="AA961" s="35" t="str">
        <f t="shared" si="17"/>
        <v/>
      </c>
      <c r="AB961" s="77">
        <f t="shared" si="29"/>
        <v>6336</v>
      </c>
      <c r="AC961" s="77">
        <f t="shared" si="30"/>
        <v>0</v>
      </c>
      <c r="AD961" s="77">
        <f t="shared" si="31"/>
        <v>0</v>
      </c>
      <c r="AE961" s="78" t="str">
        <f t="shared" si="18"/>
        <v/>
      </c>
      <c r="AF961" s="35" t="str">
        <f t="shared" si="19"/>
        <v/>
      </c>
      <c r="AG961" s="77" t="str">
        <f t="shared" si="20"/>
        <v/>
      </c>
      <c r="AH961" s="77" t="str">
        <f t="shared" si="21"/>
        <v/>
      </c>
      <c r="AI961" s="35">
        <f t="shared" si="22"/>
        <v>0</v>
      </c>
      <c r="AJ961" s="35">
        <f t="shared" si="23"/>
        <v>0</v>
      </c>
      <c r="AK961" s="35">
        <f t="shared" si="24"/>
        <v>0</v>
      </c>
      <c r="AL961" s="35">
        <f t="shared" si="25"/>
        <v>0</v>
      </c>
      <c r="AM961" s="35" t="n"/>
      <c r="AN961" s="44" t="str">
        <f t="shared" si="26"/>
        <v/>
      </c>
      <c r="AO961" s="44" t="str">
        <f t="shared" si="27"/>
        <v/>
      </c>
      <c r="AP961" s="35" t="str">
        <f>IF('DQE marché-cadre'!$D964="","",'DQE marché-cadre'!$D964)</f>
        <v/>
      </c>
      <c r="AQ961" s="35" t="str">
        <f>IF('DQE marché-cadre'!$E964="","",'DQE marché-cadre'!$E964)</f>
        <v/>
      </c>
      <c r="AR961" s="77" t="str">
        <f>DQE!$F964</f>
        <v/>
      </c>
      <c r="AS961" s="77" t="str">
        <f>BPDE!$G964</f>
        <v/>
      </c>
      <c r="AT961" s="35" t="str">
        <f t="shared" si="28"/>
        <v/>
      </c>
    </row>
    <row r="962">
      <c r="A962" s="35" t="str">
        <f>IF(BPU!$A965="","",BPU!$A965)</f>
        <v/>
      </c>
      <c r="B962" s="44" t="str">
        <f>IF(BPU!$B965="","",BPU!$B965)</f>
        <v/>
      </c>
      <c r="C962" s="35" t="str">
        <f>IF(BPU!$C965="","",BPU!$C965)</f>
        <v/>
      </c>
      <c r="D962" s="44" t="str">
        <f>IF(DQE!$D965="","",DQE!$D965)</f>
        <v/>
      </c>
      <c r="E962" s="37" t="str">
        <f>IF(BPU!$D965="","",BPU!$D965)</f>
        <v/>
      </c>
      <c r="F962" s="35" t="str">
        <f t="shared" si="0"/>
        <v/>
      </c>
      <c r="G962" s="44" t="str">
        <f t="shared" si="1"/>
        <v/>
      </c>
      <c r="H962" s="36" t="n"/>
      <c r="I962" s="23" t="n"/>
      <c r="J962" s="36" t="n"/>
      <c r="K962" s="36" t="n"/>
      <c r="L962" s="44" t="str">
        <f t="shared" si="2"/>
        <v/>
      </c>
      <c r="M962" s="35" t="str">
        <f t="shared" si="3"/>
        <v/>
      </c>
      <c r="N962" s="35" t="str">
        <f t="shared" si="4"/>
        <v/>
      </c>
      <c r="O962" s="35" t="str">
        <f t="shared" si="5"/>
        <v/>
      </c>
      <c r="P962" s="35" t="str">
        <f t="shared" si="6"/>
        <v/>
      </c>
      <c r="Q962" s="35" t="str">
        <f t="shared" si="7"/>
        <v/>
      </c>
      <c r="R962" s="35" t="str">
        <f t="shared" si="8"/>
        <v/>
      </c>
      <c r="S962" s="35" t="str">
        <f t="shared" si="9"/>
        <v/>
      </c>
      <c r="T962" s="35" t="str">
        <f t="shared" si="10"/>
        <v/>
      </c>
      <c r="U962" s="35" t="str">
        <f t="shared" si="11"/>
        <v/>
      </c>
      <c r="V962" s="35" t="str">
        <f t="shared" si="12"/>
        <v/>
      </c>
      <c r="W962" s="77" t="str">
        <f t="shared" si="13"/>
        <v/>
      </c>
      <c r="X962" s="35" t="str">
        <f t="shared" si="14"/>
        <v/>
      </c>
      <c r="Y962" s="35" t="str">
        <f t="shared" si="15"/>
        <v/>
      </c>
      <c r="Z962" s="35" t="str">
        <f t="shared" si="16"/>
        <v/>
      </c>
      <c r="AA962" s="35" t="str">
        <f t="shared" si="17"/>
        <v/>
      </c>
      <c r="AB962" s="77">
        <f t="shared" si="29"/>
        <v>6336</v>
      </c>
      <c r="AC962" s="77">
        <f t="shared" si="30"/>
        <v>0</v>
      </c>
      <c r="AD962" s="77">
        <f t="shared" si="31"/>
        <v>0</v>
      </c>
      <c r="AE962" s="78" t="str">
        <f t="shared" si="18"/>
        <v/>
      </c>
      <c r="AF962" s="35" t="str">
        <f t="shared" si="19"/>
        <v/>
      </c>
      <c r="AG962" s="77" t="str">
        <f t="shared" si="20"/>
        <v/>
      </c>
      <c r="AH962" s="77" t="str">
        <f t="shared" si="21"/>
        <v/>
      </c>
      <c r="AI962" s="35">
        <f t="shared" si="22"/>
        <v>0</v>
      </c>
      <c r="AJ962" s="35">
        <f t="shared" si="23"/>
        <v>0</v>
      </c>
      <c r="AK962" s="35">
        <f t="shared" si="24"/>
        <v>0</v>
      </c>
      <c r="AL962" s="35">
        <f t="shared" si="25"/>
        <v>0</v>
      </c>
      <c r="AM962" s="35" t="n"/>
      <c r="AN962" s="44" t="str">
        <f t="shared" si="26"/>
        <v/>
      </c>
      <c r="AO962" s="44" t="str">
        <f t="shared" si="27"/>
        <v/>
      </c>
      <c r="AP962" s="35" t="str">
        <f>IF('DQE marché-cadre'!$D965="","",'DQE marché-cadre'!$D965)</f>
        <v/>
      </c>
      <c r="AQ962" s="35" t="str">
        <f>IF('DQE marché-cadre'!$E965="","",'DQE marché-cadre'!$E965)</f>
        <v/>
      </c>
      <c r="AR962" s="77" t="str">
        <f>DQE!$F965</f>
        <v/>
      </c>
      <c r="AS962" s="77" t="str">
        <f>BPDE!$G965</f>
        <v/>
      </c>
      <c r="AT962" s="35" t="str">
        <f t="shared" si="28"/>
        <v/>
      </c>
    </row>
    <row r="963">
      <c r="A963" s="35" t="str">
        <f>IF(BPU!$A966="","",BPU!$A966)</f>
        <v/>
      </c>
      <c r="B963" s="44" t="str">
        <f>IF(BPU!$B966="","",BPU!$B966)</f>
        <v/>
      </c>
      <c r="C963" s="35" t="str">
        <f>IF(BPU!$C966="","",BPU!$C966)</f>
        <v/>
      </c>
      <c r="D963" s="44" t="str">
        <f>IF(DQE!$D966="","",DQE!$D966)</f>
        <v/>
      </c>
      <c r="E963" s="37" t="str">
        <f>IF(BPU!$D966="","",BPU!$D966)</f>
        <v/>
      </c>
      <c r="F963" s="35" t="str">
        <f t="shared" si="0"/>
        <v/>
      </c>
      <c r="G963" s="44" t="str">
        <f t="shared" si="1"/>
        <v/>
      </c>
      <c r="H963" s="36" t="n"/>
      <c r="I963" s="23" t="n"/>
      <c r="J963" s="36" t="n"/>
      <c r="K963" s="36" t="n"/>
      <c r="L963" s="44" t="str">
        <f t="shared" si="2"/>
        <v/>
      </c>
      <c r="M963" s="35" t="str">
        <f t="shared" si="3"/>
        <v/>
      </c>
      <c r="N963" s="35" t="str">
        <f t="shared" si="4"/>
        <v/>
      </c>
      <c r="O963" s="35" t="str">
        <f t="shared" si="5"/>
        <v/>
      </c>
      <c r="P963" s="35" t="str">
        <f t="shared" si="6"/>
        <v/>
      </c>
      <c r="Q963" s="35" t="str">
        <f t="shared" si="7"/>
        <v/>
      </c>
      <c r="R963" s="35" t="str">
        <f t="shared" si="8"/>
        <v/>
      </c>
      <c r="S963" s="35" t="str">
        <f t="shared" si="9"/>
        <v/>
      </c>
      <c r="T963" s="35" t="str">
        <f t="shared" si="10"/>
        <v/>
      </c>
      <c r="U963" s="35" t="str">
        <f t="shared" si="11"/>
        <v/>
      </c>
      <c r="V963" s="35" t="str">
        <f t="shared" si="12"/>
        <v/>
      </c>
      <c r="W963" s="77" t="str">
        <f t="shared" si="13"/>
        <v/>
      </c>
      <c r="X963" s="35" t="str">
        <f t="shared" si="14"/>
        <v/>
      </c>
      <c r="Y963" s="35" t="str">
        <f t="shared" si="15"/>
        <v/>
      </c>
      <c r="Z963" s="35" t="str">
        <f t="shared" si="16"/>
        <v/>
      </c>
      <c r="AA963" s="35" t="str">
        <f t="shared" si="17"/>
        <v/>
      </c>
      <c r="AB963" s="77">
        <f t="shared" si="29"/>
        <v>6336</v>
      </c>
      <c r="AC963" s="77">
        <f t="shared" si="30"/>
        <v>0</v>
      </c>
      <c r="AD963" s="77">
        <f t="shared" si="31"/>
        <v>0</v>
      </c>
      <c r="AE963" s="78" t="str">
        <f t="shared" si="18"/>
        <v/>
      </c>
      <c r="AF963" s="35" t="str">
        <f t="shared" si="19"/>
        <v/>
      </c>
      <c r="AG963" s="77" t="str">
        <f t="shared" si="20"/>
        <v/>
      </c>
      <c r="AH963" s="77" t="str">
        <f t="shared" si="21"/>
        <v/>
      </c>
      <c r="AI963" s="35">
        <f t="shared" si="22"/>
        <v>0</v>
      </c>
      <c r="AJ963" s="35">
        <f t="shared" si="23"/>
        <v>0</v>
      </c>
      <c r="AK963" s="35">
        <f t="shared" si="24"/>
        <v>0</v>
      </c>
      <c r="AL963" s="35">
        <f t="shared" si="25"/>
        <v>0</v>
      </c>
      <c r="AM963" s="35" t="n"/>
      <c r="AN963" s="44" t="str">
        <f t="shared" si="26"/>
        <v/>
      </c>
      <c r="AO963" s="44" t="str">
        <f t="shared" si="27"/>
        <v/>
      </c>
      <c r="AP963" s="35" t="str">
        <f>IF('DQE marché-cadre'!$D966="","",'DQE marché-cadre'!$D966)</f>
        <v/>
      </c>
      <c r="AQ963" s="35" t="str">
        <f>IF('DQE marché-cadre'!$E966="","",'DQE marché-cadre'!$E966)</f>
        <v/>
      </c>
      <c r="AR963" s="77" t="str">
        <f>DQE!$F966</f>
        <v/>
      </c>
      <c r="AS963" s="77" t="str">
        <f>BPDE!$G966</f>
        <v/>
      </c>
      <c r="AT963" s="35" t="str">
        <f t="shared" si="28"/>
        <v/>
      </c>
    </row>
    <row r="964">
      <c r="A964" s="35" t="str">
        <f>IF(BPU!$A967="","",BPU!$A967)</f>
        <v/>
      </c>
      <c r="B964" s="44" t="str">
        <f>IF(BPU!$B967="","",BPU!$B967)</f>
        <v/>
      </c>
      <c r="C964" s="35" t="str">
        <f>IF(BPU!$C967="","",BPU!$C967)</f>
        <v/>
      </c>
      <c r="D964" s="44" t="str">
        <f>IF(DQE!$D967="","",DQE!$D967)</f>
        <v/>
      </c>
      <c r="E964" s="37" t="str">
        <f>IF(BPU!$D967="","",BPU!$D967)</f>
        <v/>
      </c>
      <c r="F964" s="35" t="str">
        <f t="shared" si="0"/>
        <v/>
      </c>
      <c r="G964" s="44" t="str">
        <f t="shared" si="1"/>
        <v/>
      </c>
      <c r="H964" s="36" t="n"/>
      <c r="I964" s="23" t="n"/>
      <c r="J964" s="36" t="n"/>
      <c r="K964" s="36" t="n"/>
      <c r="L964" s="44" t="str">
        <f t="shared" si="2"/>
        <v/>
      </c>
      <c r="M964" s="35" t="str">
        <f t="shared" si="3"/>
        <v/>
      </c>
      <c r="N964" s="35" t="str">
        <f t="shared" si="4"/>
        <v/>
      </c>
      <c r="O964" s="35" t="str">
        <f t="shared" si="5"/>
        <v/>
      </c>
      <c r="P964" s="35" t="str">
        <f t="shared" si="6"/>
        <v/>
      </c>
      <c r="Q964" s="35" t="str">
        <f t="shared" si="7"/>
        <v/>
      </c>
      <c r="R964" s="35" t="str">
        <f t="shared" si="8"/>
        <v/>
      </c>
      <c r="S964" s="35" t="str">
        <f t="shared" si="9"/>
        <v/>
      </c>
      <c r="T964" s="35" t="str">
        <f t="shared" si="10"/>
        <v/>
      </c>
      <c r="U964" s="35" t="str">
        <f t="shared" si="11"/>
        <v/>
      </c>
      <c r="V964" s="35" t="str">
        <f t="shared" si="12"/>
        <v/>
      </c>
      <c r="W964" s="77" t="str">
        <f t="shared" si="13"/>
        <v/>
      </c>
      <c r="X964" s="35" t="str">
        <f t="shared" si="14"/>
        <v/>
      </c>
      <c r="Y964" s="35" t="str">
        <f t="shared" si="15"/>
        <v/>
      </c>
      <c r="Z964" s="35" t="str">
        <f t="shared" si="16"/>
        <v/>
      </c>
      <c r="AA964" s="35" t="str">
        <f t="shared" si="17"/>
        <v/>
      </c>
      <c r="AB964" s="77">
        <f t="shared" si="29"/>
        <v>6336</v>
      </c>
      <c r="AC964" s="77">
        <f t="shared" si="30"/>
        <v>0</v>
      </c>
      <c r="AD964" s="77">
        <f t="shared" si="31"/>
        <v>0</v>
      </c>
      <c r="AE964" s="78" t="str">
        <f t="shared" si="18"/>
        <v/>
      </c>
      <c r="AF964" s="35" t="str">
        <f t="shared" si="19"/>
        <v/>
      </c>
      <c r="AG964" s="77" t="str">
        <f t="shared" si="20"/>
        <v/>
      </c>
      <c r="AH964" s="77" t="str">
        <f t="shared" si="21"/>
        <v/>
      </c>
      <c r="AI964" s="35">
        <f t="shared" si="22"/>
        <v>0</v>
      </c>
      <c r="AJ964" s="35">
        <f t="shared" si="23"/>
        <v>0</v>
      </c>
      <c r="AK964" s="35">
        <f t="shared" si="24"/>
        <v>0</v>
      </c>
      <c r="AL964" s="35">
        <f t="shared" si="25"/>
        <v>0</v>
      </c>
      <c r="AM964" s="35" t="n"/>
      <c r="AN964" s="44" t="str">
        <f t="shared" si="26"/>
        <v/>
      </c>
      <c r="AO964" s="44" t="str">
        <f t="shared" si="27"/>
        <v/>
      </c>
      <c r="AP964" s="35" t="str">
        <f>IF('DQE marché-cadre'!$D967="","",'DQE marché-cadre'!$D967)</f>
        <v/>
      </c>
      <c r="AQ964" s="35" t="str">
        <f>IF('DQE marché-cadre'!$E967="","",'DQE marché-cadre'!$E967)</f>
        <v/>
      </c>
      <c r="AR964" s="77" t="str">
        <f>DQE!$F967</f>
        <v/>
      </c>
      <c r="AS964" s="77" t="str">
        <f>BPDE!$G967</f>
        <v/>
      </c>
      <c r="AT964" s="35" t="str">
        <f t="shared" si="28"/>
        <v/>
      </c>
    </row>
    <row r="965">
      <c r="A965" s="35" t="str">
        <f>IF(BPU!$A968="","",BPU!$A968)</f>
        <v/>
      </c>
      <c r="B965" s="44" t="str">
        <f>IF(BPU!$B968="","",BPU!$B968)</f>
        <v/>
      </c>
      <c r="C965" s="35" t="str">
        <f>IF(BPU!$C968="","",BPU!$C968)</f>
        <v/>
      </c>
      <c r="D965" s="44" t="str">
        <f>IF(DQE!$D968="","",DQE!$D968)</f>
        <v/>
      </c>
      <c r="E965" s="37" t="str">
        <f>IF(BPU!$D968="","",BPU!$D968)</f>
        <v/>
      </c>
      <c r="F965" s="35" t="str">
        <f t="shared" si="0"/>
        <v/>
      </c>
      <c r="G965" s="44" t="str">
        <f t="shared" si="1"/>
        <v/>
      </c>
      <c r="H965" s="36" t="n"/>
      <c r="I965" s="23" t="n"/>
      <c r="J965" s="36" t="n"/>
      <c r="K965" s="36" t="n"/>
      <c r="L965" s="44" t="str">
        <f t="shared" si="2"/>
        <v/>
      </c>
      <c r="M965" s="35" t="str">
        <f t="shared" si="3"/>
        <v/>
      </c>
      <c r="N965" s="35" t="str">
        <f t="shared" si="4"/>
        <v/>
      </c>
      <c r="O965" s="35" t="str">
        <f t="shared" si="5"/>
        <v/>
      </c>
      <c r="P965" s="35" t="str">
        <f t="shared" si="6"/>
        <v/>
      </c>
      <c r="Q965" s="35" t="str">
        <f t="shared" si="7"/>
        <v/>
      </c>
      <c r="R965" s="35" t="str">
        <f t="shared" si="8"/>
        <v/>
      </c>
      <c r="S965" s="35" t="str">
        <f t="shared" si="9"/>
        <v/>
      </c>
      <c r="T965" s="35" t="str">
        <f t="shared" si="10"/>
        <v/>
      </c>
      <c r="U965" s="35" t="str">
        <f t="shared" si="11"/>
        <v/>
      </c>
      <c r="V965" s="35" t="str">
        <f t="shared" si="12"/>
        <v/>
      </c>
      <c r="W965" s="77" t="str">
        <f t="shared" si="13"/>
        <v/>
      </c>
      <c r="X965" s="35" t="str">
        <f t="shared" si="14"/>
        <v/>
      </c>
      <c r="Y965" s="35" t="str">
        <f t="shared" si="15"/>
        <v/>
      </c>
      <c r="Z965" s="35" t="str">
        <f t="shared" si="16"/>
        <v/>
      </c>
      <c r="AA965" s="35" t="str">
        <f t="shared" si="17"/>
        <v/>
      </c>
      <c r="AB965" s="77">
        <f t="shared" si="29"/>
        <v>6336</v>
      </c>
      <c r="AC965" s="77">
        <f t="shared" si="30"/>
        <v>0</v>
      </c>
      <c r="AD965" s="77">
        <f t="shared" si="31"/>
        <v>0</v>
      </c>
      <c r="AE965" s="78" t="str">
        <f t="shared" si="18"/>
        <v/>
      </c>
      <c r="AF965" s="35" t="str">
        <f t="shared" si="19"/>
        <v/>
      </c>
      <c r="AG965" s="77" t="str">
        <f t="shared" si="20"/>
        <v/>
      </c>
      <c r="AH965" s="77" t="str">
        <f t="shared" si="21"/>
        <v/>
      </c>
      <c r="AI965" s="35">
        <f t="shared" si="22"/>
        <v>0</v>
      </c>
      <c r="AJ965" s="35">
        <f t="shared" si="23"/>
        <v>0</v>
      </c>
      <c r="AK965" s="35">
        <f t="shared" si="24"/>
        <v>0</v>
      </c>
      <c r="AL965" s="35">
        <f t="shared" si="25"/>
        <v>0</v>
      </c>
      <c r="AM965" s="35" t="n"/>
      <c r="AN965" s="44" t="str">
        <f t="shared" si="26"/>
        <v/>
      </c>
      <c r="AO965" s="44" t="str">
        <f t="shared" si="27"/>
        <v/>
      </c>
      <c r="AP965" s="35" t="str">
        <f>IF('DQE marché-cadre'!$D968="","",'DQE marché-cadre'!$D968)</f>
        <v/>
      </c>
      <c r="AQ965" s="35" t="str">
        <f>IF('DQE marché-cadre'!$E968="","",'DQE marché-cadre'!$E968)</f>
        <v/>
      </c>
      <c r="AR965" s="77" t="str">
        <f>DQE!$F968</f>
        <v/>
      </c>
      <c r="AS965" s="77" t="str">
        <f>BPDE!$G968</f>
        <v/>
      </c>
      <c r="AT965" s="35" t="str">
        <f t="shared" si="28"/>
        <v/>
      </c>
    </row>
    <row r="966">
      <c r="A966" s="35" t="str">
        <f>IF(BPU!$A969="","",BPU!$A969)</f>
        <v/>
      </c>
      <c r="B966" s="44" t="str">
        <f>IF(BPU!$B969="","",BPU!$B969)</f>
        <v/>
      </c>
      <c r="C966" s="35" t="str">
        <f>IF(BPU!$C969="","",BPU!$C969)</f>
        <v/>
      </c>
      <c r="D966" s="44" t="str">
        <f>IF(DQE!$D969="","",DQE!$D969)</f>
        <v/>
      </c>
      <c r="E966" s="37" t="str">
        <f>IF(BPU!$D969="","",BPU!$D969)</f>
        <v/>
      </c>
      <c r="F966" s="35" t="str">
        <f t="shared" si="0"/>
        <v/>
      </c>
      <c r="G966" s="44" t="str">
        <f t="shared" si="1"/>
        <v/>
      </c>
      <c r="H966" s="36" t="n"/>
      <c r="I966" s="23" t="n"/>
      <c r="J966" s="36" t="n"/>
      <c r="K966" s="36" t="n"/>
      <c r="L966" s="44" t="str">
        <f t="shared" si="2"/>
        <v/>
      </c>
      <c r="M966" s="35" t="str">
        <f t="shared" si="3"/>
        <v/>
      </c>
      <c r="N966" s="35" t="str">
        <f t="shared" si="4"/>
        <v/>
      </c>
      <c r="O966" s="35" t="str">
        <f t="shared" si="5"/>
        <v/>
      </c>
      <c r="P966" s="35" t="str">
        <f t="shared" si="6"/>
        <v/>
      </c>
      <c r="Q966" s="35" t="str">
        <f t="shared" si="7"/>
        <v/>
      </c>
      <c r="R966" s="35" t="str">
        <f t="shared" si="8"/>
        <v/>
      </c>
      <c r="S966" s="35" t="str">
        <f t="shared" si="9"/>
        <v/>
      </c>
      <c r="T966" s="35" t="str">
        <f t="shared" si="10"/>
        <v/>
      </c>
      <c r="U966" s="35" t="str">
        <f t="shared" si="11"/>
        <v/>
      </c>
      <c r="V966" s="35" t="str">
        <f t="shared" si="12"/>
        <v/>
      </c>
      <c r="W966" s="77" t="str">
        <f t="shared" si="13"/>
        <v/>
      </c>
      <c r="X966" s="35" t="str">
        <f t="shared" si="14"/>
        <v/>
      </c>
      <c r="Y966" s="35" t="str">
        <f t="shared" si="15"/>
        <v/>
      </c>
      <c r="Z966" s="35" t="str">
        <f t="shared" si="16"/>
        <v/>
      </c>
      <c r="AA966" s="35" t="str">
        <f t="shared" si="17"/>
        <v/>
      </c>
      <c r="AB966" s="77">
        <f t="shared" si="29"/>
        <v>6336</v>
      </c>
      <c r="AC966" s="77">
        <f t="shared" si="30"/>
        <v>0</v>
      </c>
      <c r="AD966" s="77">
        <f t="shared" si="31"/>
        <v>0</v>
      </c>
      <c r="AE966" s="78" t="str">
        <f t="shared" si="18"/>
        <v/>
      </c>
      <c r="AF966" s="35" t="str">
        <f t="shared" si="19"/>
        <v/>
      </c>
      <c r="AG966" s="77" t="str">
        <f t="shared" si="20"/>
        <v/>
      </c>
      <c r="AH966" s="77" t="str">
        <f t="shared" si="21"/>
        <v/>
      </c>
      <c r="AI966" s="35">
        <f t="shared" si="22"/>
        <v>0</v>
      </c>
      <c r="AJ966" s="35">
        <f t="shared" si="23"/>
        <v>0</v>
      </c>
      <c r="AK966" s="35">
        <f t="shared" si="24"/>
        <v>0</v>
      </c>
      <c r="AL966" s="35">
        <f t="shared" si="25"/>
        <v>0</v>
      </c>
      <c r="AM966" s="35" t="n"/>
      <c r="AN966" s="44" t="str">
        <f t="shared" si="26"/>
        <v/>
      </c>
      <c r="AO966" s="44" t="str">
        <f t="shared" si="27"/>
        <v/>
      </c>
      <c r="AP966" s="35" t="str">
        <f>IF('DQE marché-cadre'!$D969="","",'DQE marché-cadre'!$D969)</f>
        <v/>
      </c>
      <c r="AQ966" s="35" t="str">
        <f>IF('DQE marché-cadre'!$E969="","",'DQE marché-cadre'!$E969)</f>
        <v/>
      </c>
      <c r="AR966" s="77" t="str">
        <f>DQE!$F969</f>
        <v/>
      </c>
      <c r="AS966" s="77" t="str">
        <f>BPDE!$G969</f>
        <v/>
      </c>
      <c r="AT966" s="35" t="str">
        <f t="shared" si="28"/>
        <v/>
      </c>
    </row>
    <row r="967">
      <c r="A967" s="35" t="str">
        <f>IF(BPU!$A970="","",BPU!$A970)</f>
        <v/>
      </c>
      <c r="B967" s="44" t="str">
        <f>IF(BPU!$B970="","",BPU!$B970)</f>
        <v/>
      </c>
      <c r="C967" s="35" t="str">
        <f>IF(BPU!$C970="","",BPU!$C970)</f>
        <v/>
      </c>
      <c r="D967" s="44" t="str">
        <f>IF(DQE!$D970="","",DQE!$D970)</f>
        <v/>
      </c>
      <c r="E967" s="37" t="str">
        <f>IF(BPU!$D970="","",BPU!$D970)</f>
        <v/>
      </c>
      <c r="F967" s="35" t="str">
        <f t="shared" si="0"/>
        <v/>
      </c>
      <c r="G967" s="44" t="str">
        <f t="shared" si="1"/>
        <v/>
      </c>
      <c r="H967" s="36" t="n"/>
      <c r="I967" s="23" t="n"/>
      <c r="J967" s="36" t="n"/>
      <c r="K967" s="36" t="n"/>
      <c r="L967" s="44" t="str">
        <f t="shared" si="2"/>
        <v/>
      </c>
      <c r="M967" s="35" t="str">
        <f t="shared" si="3"/>
        <v/>
      </c>
      <c r="N967" s="35" t="str">
        <f t="shared" si="4"/>
        <v/>
      </c>
      <c r="O967" s="35" t="str">
        <f t="shared" si="5"/>
        <v/>
      </c>
      <c r="P967" s="35" t="str">
        <f t="shared" si="6"/>
        <v/>
      </c>
      <c r="Q967" s="35" t="str">
        <f t="shared" si="7"/>
        <v/>
      </c>
      <c r="R967" s="35" t="str">
        <f t="shared" si="8"/>
        <v/>
      </c>
      <c r="S967" s="35" t="str">
        <f t="shared" si="9"/>
        <v/>
      </c>
      <c r="T967" s="35" t="str">
        <f t="shared" si="10"/>
        <v/>
      </c>
      <c r="U967" s="35" t="str">
        <f t="shared" si="11"/>
        <v/>
      </c>
      <c r="V967" s="35" t="str">
        <f t="shared" si="12"/>
        <v/>
      </c>
      <c r="W967" s="77" t="str">
        <f t="shared" si="13"/>
        <v/>
      </c>
      <c r="X967" s="35" t="str">
        <f t="shared" si="14"/>
        <v/>
      </c>
      <c r="Y967" s="35" t="str">
        <f t="shared" si="15"/>
        <v/>
      </c>
      <c r="Z967" s="35" t="str">
        <f t="shared" si="16"/>
        <v/>
      </c>
      <c r="AA967" s="35" t="str">
        <f t="shared" si="17"/>
        <v/>
      </c>
      <c r="AB967" s="77">
        <f t="shared" si="29"/>
        <v>6336</v>
      </c>
      <c r="AC967" s="77">
        <f t="shared" si="30"/>
        <v>0</v>
      </c>
      <c r="AD967" s="77">
        <f t="shared" si="31"/>
        <v>0</v>
      </c>
      <c r="AE967" s="78" t="str">
        <f t="shared" si="18"/>
        <v/>
      </c>
      <c r="AF967" s="35" t="str">
        <f t="shared" si="19"/>
        <v/>
      </c>
      <c r="AG967" s="77" t="str">
        <f t="shared" si="20"/>
        <v/>
      </c>
      <c r="AH967" s="77" t="str">
        <f t="shared" si="21"/>
        <v/>
      </c>
      <c r="AI967" s="35">
        <f t="shared" si="22"/>
        <v>0</v>
      </c>
      <c r="AJ967" s="35">
        <f t="shared" si="23"/>
        <v>0</v>
      </c>
      <c r="AK967" s="35">
        <f t="shared" si="24"/>
        <v>0</v>
      </c>
      <c r="AL967" s="35">
        <f t="shared" si="25"/>
        <v>0</v>
      </c>
      <c r="AM967" s="35" t="n"/>
      <c r="AN967" s="44" t="str">
        <f t="shared" si="26"/>
        <v/>
      </c>
      <c r="AO967" s="44" t="str">
        <f t="shared" si="27"/>
        <v/>
      </c>
      <c r="AP967" s="35" t="str">
        <f>IF('DQE marché-cadre'!$D970="","",'DQE marché-cadre'!$D970)</f>
        <v/>
      </c>
      <c r="AQ967" s="35" t="str">
        <f>IF('DQE marché-cadre'!$E970="","",'DQE marché-cadre'!$E970)</f>
        <v/>
      </c>
      <c r="AR967" s="77" t="str">
        <f>DQE!$F970</f>
        <v/>
      </c>
      <c r="AS967" s="77" t="str">
        <f>BPDE!$G970</f>
        <v/>
      </c>
      <c r="AT967" s="35" t="str">
        <f t="shared" si="28"/>
        <v/>
      </c>
    </row>
    <row r="968">
      <c r="A968" s="35" t="str">
        <f>IF(BPU!$A971="","",BPU!$A971)</f>
        <v/>
      </c>
      <c r="B968" s="44" t="str">
        <f>IF(BPU!$B971="","",BPU!$B971)</f>
        <v/>
      </c>
      <c r="C968" s="35" t="str">
        <f>IF(BPU!$C971="","",BPU!$C971)</f>
        <v/>
      </c>
      <c r="D968" s="44" t="str">
        <f>IF(DQE!$D971="","",DQE!$D971)</f>
        <v/>
      </c>
      <c r="E968" s="37" t="str">
        <f>IF(BPU!$D971="","",BPU!$D971)</f>
        <v/>
      </c>
      <c r="F968" s="35" t="str">
        <f t="shared" si="0"/>
        <v/>
      </c>
      <c r="G968" s="44" t="str">
        <f t="shared" si="1"/>
        <v/>
      </c>
      <c r="H968" s="36" t="n"/>
      <c r="I968" s="23" t="n"/>
      <c r="J968" s="36" t="n"/>
      <c r="K968" s="36" t="n"/>
      <c r="L968" s="44" t="str">
        <f t="shared" si="2"/>
        <v/>
      </c>
      <c r="M968" s="35" t="str">
        <f t="shared" si="3"/>
        <v/>
      </c>
      <c r="N968" s="35" t="str">
        <f t="shared" si="4"/>
        <v/>
      </c>
      <c r="O968" s="35" t="str">
        <f t="shared" si="5"/>
        <v/>
      </c>
      <c r="P968" s="35" t="str">
        <f t="shared" si="6"/>
        <v/>
      </c>
      <c r="Q968" s="35" t="str">
        <f t="shared" si="7"/>
        <v/>
      </c>
      <c r="R968" s="35" t="str">
        <f t="shared" si="8"/>
        <v/>
      </c>
      <c r="S968" s="35" t="str">
        <f t="shared" si="9"/>
        <v/>
      </c>
      <c r="T968" s="35" t="str">
        <f t="shared" si="10"/>
        <v/>
      </c>
      <c r="U968" s="35" t="str">
        <f t="shared" si="11"/>
        <v/>
      </c>
      <c r="V968" s="35" t="str">
        <f t="shared" si="12"/>
        <v/>
      </c>
      <c r="W968" s="77" t="str">
        <f t="shared" si="13"/>
        <v/>
      </c>
      <c r="X968" s="35" t="str">
        <f t="shared" si="14"/>
        <v/>
      </c>
      <c r="Y968" s="35" t="str">
        <f t="shared" si="15"/>
        <v/>
      </c>
      <c r="Z968" s="35" t="str">
        <f t="shared" si="16"/>
        <v/>
      </c>
      <c r="AA968" s="35" t="str">
        <f t="shared" si="17"/>
        <v/>
      </c>
      <c r="AB968" s="77">
        <f t="shared" si="29"/>
        <v>6336</v>
      </c>
      <c r="AC968" s="77">
        <f t="shared" si="30"/>
        <v>0</v>
      </c>
      <c r="AD968" s="77">
        <f t="shared" si="31"/>
        <v>0</v>
      </c>
      <c r="AE968" s="78" t="str">
        <f t="shared" si="18"/>
        <v/>
      </c>
      <c r="AF968" s="35" t="str">
        <f t="shared" si="19"/>
        <v/>
      </c>
      <c r="AG968" s="77" t="str">
        <f t="shared" si="20"/>
        <v/>
      </c>
      <c r="AH968" s="77" t="str">
        <f t="shared" si="21"/>
        <v/>
      </c>
      <c r="AI968" s="35">
        <f t="shared" si="22"/>
        <v>0</v>
      </c>
      <c r="AJ968" s="35">
        <f t="shared" si="23"/>
        <v>0</v>
      </c>
      <c r="AK968" s="35">
        <f t="shared" si="24"/>
        <v>0</v>
      </c>
      <c r="AL968" s="35">
        <f t="shared" si="25"/>
        <v>0</v>
      </c>
      <c r="AM968" s="35" t="n"/>
      <c r="AN968" s="44" t="str">
        <f t="shared" si="26"/>
        <v/>
      </c>
      <c r="AO968" s="44" t="str">
        <f t="shared" si="27"/>
        <v/>
      </c>
      <c r="AP968" s="35" t="str">
        <f>IF('DQE marché-cadre'!$D971="","",'DQE marché-cadre'!$D971)</f>
        <v/>
      </c>
      <c r="AQ968" s="35" t="str">
        <f>IF('DQE marché-cadre'!$E971="","",'DQE marché-cadre'!$E971)</f>
        <v/>
      </c>
      <c r="AR968" s="77" t="str">
        <f>DQE!$F971</f>
        <v/>
      </c>
      <c r="AS968" s="77" t="str">
        <f>BPDE!$G971</f>
        <v/>
      </c>
      <c r="AT968" s="35" t="str">
        <f t="shared" si="28"/>
        <v/>
      </c>
    </row>
    <row r="969">
      <c r="A969" s="35" t="str">
        <f>IF(BPU!$A972="","",BPU!$A972)</f>
        <v/>
      </c>
      <c r="B969" s="44" t="str">
        <f>IF(BPU!$B972="","",BPU!$B972)</f>
        <v/>
      </c>
      <c r="C969" s="35" t="str">
        <f>IF(BPU!$C972="","",BPU!$C972)</f>
        <v/>
      </c>
      <c r="D969" s="44" t="str">
        <f>IF(DQE!$D972="","",DQE!$D972)</f>
        <v/>
      </c>
      <c r="E969" s="37" t="str">
        <f>IF(BPU!$D972="","",BPU!$D972)</f>
        <v/>
      </c>
      <c r="F969" s="35" t="str">
        <f t="shared" si="0"/>
        <v/>
      </c>
      <c r="G969" s="44" t="str">
        <f t="shared" si="1"/>
        <v/>
      </c>
      <c r="H969" s="36" t="n"/>
      <c r="I969" s="23" t="n"/>
      <c r="J969" s="36" t="n"/>
      <c r="K969" s="36" t="n"/>
      <c r="L969" s="44" t="str">
        <f t="shared" si="2"/>
        <v/>
      </c>
      <c r="M969" s="35" t="str">
        <f t="shared" si="3"/>
        <v/>
      </c>
      <c r="N969" s="35" t="str">
        <f t="shared" si="4"/>
        <v/>
      </c>
      <c r="O969" s="35" t="str">
        <f t="shared" si="5"/>
        <v/>
      </c>
      <c r="P969" s="35" t="str">
        <f t="shared" si="6"/>
        <v/>
      </c>
      <c r="Q969" s="35" t="str">
        <f t="shared" si="7"/>
        <v/>
      </c>
      <c r="R969" s="35" t="str">
        <f t="shared" si="8"/>
        <v/>
      </c>
      <c r="S969" s="35" t="str">
        <f t="shared" si="9"/>
        <v/>
      </c>
      <c r="T969" s="35" t="str">
        <f t="shared" si="10"/>
        <v/>
      </c>
      <c r="U969" s="35" t="str">
        <f t="shared" si="11"/>
        <v/>
      </c>
      <c r="V969" s="35" t="str">
        <f t="shared" si="12"/>
        <v/>
      </c>
      <c r="W969" s="77" t="str">
        <f t="shared" si="13"/>
        <v/>
      </c>
      <c r="X969" s="35" t="str">
        <f t="shared" si="14"/>
        <v/>
      </c>
      <c r="Y969" s="35" t="str">
        <f t="shared" si="15"/>
        <v/>
      </c>
      <c r="Z969" s="35" t="str">
        <f t="shared" si="16"/>
        <v/>
      </c>
      <c r="AA969" s="35" t="str">
        <f t="shared" si="17"/>
        <v/>
      </c>
      <c r="AB969" s="77">
        <f t="shared" si="29"/>
        <v>6336</v>
      </c>
      <c r="AC969" s="77">
        <f t="shared" si="30"/>
        <v>0</v>
      </c>
      <c r="AD969" s="77">
        <f t="shared" si="31"/>
        <v>0</v>
      </c>
      <c r="AE969" s="78" t="str">
        <f t="shared" si="18"/>
        <v/>
      </c>
      <c r="AF969" s="35" t="str">
        <f t="shared" si="19"/>
        <v/>
      </c>
      <c r="AG969" s="77" t="str">
        <f t="shared" si="20"/>
        <v/>
      </c>
      <c r="AH969" s="77" t="str">
        <f t="shared" si="21"/>
        <v/>
      </c>
      <c r="AI969" s="35">
        <f t="shared" si="22"/>
        <v>0</v>
      </c>
      <c r="AJ969" s="35">
        <f t="shared" si="23"/>
        <v>0</v>
      </c>
      <c r="AK969" s="35">
        <f t="shared" si="24"/>
        <v>0</v>
      </c>
      <c r="AL969" s="35">
        <f t="shared" si="25"/>
        <v>0</v>
      </c>
      <c r="AM969" s="35" t="n"/>
      <c r="AN969" s="44" t="str">
        <f t="shared" si="26"/>
        <v/>
      </c>
      <c r="AO969" s="44" t="str">
        <f t="shared" si="27"/>
        <v/>
      </c>
      <c r="AP969" s="35" t="str">
        <f>IF('DQE marché-cadre'!$D972="","",'DQE marché-cadre'!$D972)</f>
        <v/>
      </c>
      <c r="AQ969" s="35" t="str">
        <f>IF('DQE marché-cadre'!$E972="","",'DQE marché-cadre'!$E972)</f>
        <v/>
      </c>
      <c r="AR969" s="77" t="str">
        <f>DQE!$F972</f>
        <v/>
      </c>
      <c r="AS969" s="77" t="str">
        <f>BPDE!$G972</f>
        <v/>
      </c>
      <c r="AT969" s="35" t="str">
        <f t="shared" si="28"/>
        <v/>
      </c>
    </row>
    <row r="970">
      <c r="A970" s="35" t="str">
        <f>IF(BPU!$A973="","",BPU!$A973)</f>
        <v/>
      </c>
      <c r="B970" s="44" t="str">
        <f>IF(BPU!$B973="","",BPU!$B973)</f>
        <v/>
      </c>
      <c r="C970" s="35" t="str">
        <f>IF(BPU!$C973="","",BPU!$C973)</f>
        <v/>
      </c>
      <c r="D970" s="44" t="str">
        <f>IF(DQE!$D973="","",DQE!$D973)</f>
        <v/>
      </c>
      <c r="E970" s="37" t="str">
        <f>IF(BPU!$D973="","",BPU!$D973)</f>
        <v/>
      </c>
      <c r="F970" s="35" t="str">
        <f t="shared" si="0"/>
        <v/>
      </c>
      <c r="G970" s="44" t="str">
        <f t="shared" si="1"/>
        <v/>
      </c>
      <c r="H970" s="36" t="n"/>
      <c r="I970" s="23" t="n"/>
      <c r="J970" s="36" t="n"/>
      <c r="K970" s="36" t="n"/>
      <c r="L970" s="44" t="str">
        <f t="shared" si="2"/>
        <v/>
      </c>
      <c r="M970" s="35" t="str">
        <f t="shared" si="3"/>
        <v/>
      </c>
      <c r="N970" s="35" t="str">
        <f t="shared" si="4"/>
        <v/>
      </c>
      <c r="O970" s="35" t="str">
        <f t="shared" si="5"/>
        <v/>
      </c>
      <c r="P970" s="35" t="str">
        <f t="shared" si="6"/>
        <v/>
      </c>
      <c r="Q970" s="35" t="str">
        <f t="shared" si="7"/>
        <v/>
      </c>
      <c r="R970" s="35" t="str">
        <f t="shared" si="8"/>
        <v/>
      </c>
      <c r="S970" s="35" t="str">
        <f t="shared" si="9"/>
        <v/>
      </c>
      <c r="T970" s="35" t="str">
        <f t="shared" si="10"/>
        <v/>
      </c>
      <c r="U970" s="35" t="str">
        <f t="shared" si="11"/>
        <v/>
      </c>
      <c r="V970" s="35" t="str">
        <f t="shared" si="12"/>
        <v/>
      </c>
      <c r="W970" s="77" t="str">
        <f t="shared" si="13"/>
        <v/>
      </c>
      <c r="X970" s="35" t="str">
        <f t="shared" si="14"/>
        <v/>
      </c>
      <c r="Y970" s="35" t="str">
        <f t="shared" si="15"/>
        <v/>
      </c>
      <c r="Z970" s="35" t="str">
        <f t="shared" si="16"/>
        <v/>
      </c>
      <c r="AA970" s="35" t="str">
        <f t="shared" si="17"/>
        <v/>
      </c>
      <c r="AB970" s="77">
        <f t="shared" si="29"/>
        <v>6336</v>
      </c>
      <c r="AC970" s="77">
        <f t="shared" si="30"/>
        <v>0</v>
      </c>
      <c r="AD970" s="77">
        <f t="shared" si="31"/>
        <v>0</v>
      </c>
      <c r="AE970" s="78" t="str">
        <f t="shared" si="18"/>
        <v/>
      </c>
      <c r="AF970" s="35" t="str">
        <f t="shared" si="19"/>
        <v/>
      </c>
      <c r="AG970" s="77" t="str">
        <f t="shared" si="20"/>
        <v/>
      </c>
      <c r="AH970" s="77" t="str">
        <f t="shared" si="21"/>
        <v/>
      </c>
      <c r="AI970" s="35">
        <f t="shared" si="22"/>
        <v>0</v>
      </c>
      <c r="AJ970" s="35">
        <f t="shared" si="23"/>
        <v>0</v>
      </c>
      <c r="AK970" s="35">
        <f t="shared" si="24"/>
        <v>0</v>
      </c>
      <c r="AL970" s="35">
        <f t="shared" si="25"/>
        <v>0</v>
      </c>
      <c r="AM970" s="35" t="n"/>
      <c r="AN970" s="44" t="str">
        <f t="shared" si="26"/>
        <v/>
      </c>
      <c r="AO970" s="44" t="str">
        <f t="shared" si="27"/>
        <v/>
      </c>
      <c r="AP970" s="35" t="str">
        <f>IF('DQE marché-cadre'!$D973="","",'DQE marché-cadre'!$D973)</f>
        <v/>
      </c>
      <c r="AQ970" s="35" t="str">
        <f>IF('DQE marché-cadre'!$E973="","",'DQE marché-cadre'!$E973)</f>
        <v/>
      </c>
      <c r="AR970" s="77" t="str">
        <f>DQE!$F973</f>
        <v/>
      </c>
      <c r="AS970" s="77" t="str">
        <f>BPDE!$G973</f>
        <v/>
      </c>
      <c r="AT970" s="35" t="str">
        <f t="shared" si="28"/>
        <v/>
      </c>
    </row>
    <row r="971">
      <c r="A971" s="35" t="str">
        <f>IF(BPU!$A974="","",BPU!$A974)</f>
        <v/>
      </c>
      <c r="B971" s="44" t="str">
        <f>IF(BPU!$B974="","",BPU!$B974)</f>
        <v/>
      </c>
      <c r="C971" s="35" t="str">
        <f>IF(BPU!$C974="","",BPU!$C974)</f>
        <v/>
      </c>
      <c r="D971" s="44" t="str">
        <f>IF(DQE!$D974="","",DQE!$D974)</f>
        <v/>
      </c>
      <c r="E971" s="37" t="str">
        <f>IF(BPU!$D974="","",BPU!$D974)</f>
        <v/>
      </c>
      <c r="F971" s="35" t="str">
        <f t="shared" si="0"/>
        <v/>
      </c>
      <c r="G971" s="44" t="str">
        <f t="shared" si="1"/>
        <v/>
      </c>
      <c r="H971" s="36" t="n"/>
      <c r="I971" s="23" t="n"/>
      <c r="J971" s="36" t="n"/>
      <c r="K971" s="36" t="n"/>
      <c r="L971" s="44" t="str">
        <f t="shared" si="2"/>
        <v/>
      </c>
      <c r="M971" s="35" t="str">
        <f t="shared" si="3"/>
        <v/>
      </c>
      <c r="N971" s="35" t="str">
        <f t="shared" si="4"/>
        <v/>
      </c>
      <c r="O971" s="35" t="str">
        <f t="shared" si="5"/>
        <v/>
      </c>
      <c r="P971" s="35" t="str">
        <f t="shared" si="6"/>
        <v/>
      </c>
      <c r="Q971" s="35" t="str">
        <f t="shared" si="7"/>
        <v/>
      </c>
      <c r="R971" s="35" t="str">
        <f t="shared" si="8"/>
        <v/>
      </c>
      <c r="S971" s="35" t="str">
        <f t="shared" si="9"/>
        <v/>
      </c>
      <c r="T971" s="35" t="str">
        <f t="shared" si="10"/>
        <v/>
      </c>
      <c r="U971" s="35" t="str">
        <f t="shared" si="11"/>
        <v/>
      </c>
      <c r="V971" s="35" t="str">
        <f t="shared" si="12"/>
        <v/>
      </c>
      <c r="W971" s="77" t="str">
        <f t="shared" si="13"/>
        <v/>
      </c>
      <c r="X971" s="35" t="str">
        <f t="shared" si="14"/>
        <v/>
      </c>
      <c r="Y971" s="35" t="str">
        <f t="shared" si="15"/>
        <v/>
      </c>
      <c r="Z971" s="35" t="str">
        <f t="shared" si="16"/>
        <v/>
      </c>
      <c r="AA971" s="35" t="str">
        <f t="shared" si="17"/>
        <v/>
      </c>
      <c r="AB971" s="77">
        <f t="shared" si="29"/>
        <v>6336</v>
      </c>
      <c r="AC971" s="77">
        <f t="shared" si="30"/>
        <v>0</v>
      </c>
      <c r="AD971" s="77">
        <f t="shared" si="31"/>
        <v>0</v>
      </c>
      <c r="AE971" s="78" t="str">
        <f t="shared" si="18"/>
        <v/>
      </c>
      <c r="AF971" s="35" t="str">
        <f t="shared" si="19"/>
        <v/>
      </c>
      <c r="AG971" s="77" t="str">
        <f t="shared" si="20"/>
        <v/>
      </c>
      <c r="AH971" s="77" t="str">
        <f t="shared" si="21"/>
        <v/>
      </c>
      <c r="AI971" s="35">
        <f t="shared" si="22"/>
        <v>0</v>
      </c>
      <c r="AJ971" s="35">
        <f t="shared" si="23"/>
        <v>0</v>
      </c>
      <c r="AK971" s="35">
        <f t="shared" si="24"/>
        <v>0</v>
      </c>
      <c r="AL971" s="35">
        <f t="shared" si="25"/>
        <v>0</v>
      </c>
      <c r="AM971" s="35" t="n"/>
      <c r="AN971" s="44" t="str">
        <f t="shared" si="26"/>
        <v/>
      </c>
      <c r="AO971" s="44" t="str">
        <f t="shared" si="27"/>
        <v/>
      </c>
      <c r="AP971" s="35" t="str">
        <f>IF('DQE marché-cadre'!$D974="","",'DQE marché-cadre'!$D974)</f>
        <v/>
      </c>
      <c r="AQ971" s="35" t="str">
        <f>IF('DQE marché-cadre'!$E974="","",'DQE marché-cadre'!$E974)</f>
        <v/>
      </c>
      <c r="AR971" s="77" t="str">
        <f>DQE!$F974</f>
        <v/>
      </c>
      <c r="AS971" s="77" t="str">
        <f>BPDE!$G974</f>
        <v/>
      </c>
      <c r="AT971" s="35" t="str">
        <f t="shared" si="28"/>
        <v/>
      </c>
    </row>
    <row r="972">
      <c r="A972" s="35" t="str">
        <f>IF(BPU!$A975="","",BPU!$A975)</f>
        <v/>
      </c>
      <c r="B972" s="44" t="str">
        <f>IF(BPU!$B975="","",BPU!$B975)</f>
        <v/>
      </c>
      <c r="C972" s="35" t="str">
        <f>IF(BPU!$C975="","",BPU!$C975)</f>
        <v/>
      </c>
      <c r="D972" s="44" t="str">
        <f>IF(DQE!$D975="","",DQE!$D975)</f>
        <v/>
      </c>
      <c r="E972" s="37" t="str">
        <f>IF(BPU!$D975="","",BPU!$D975)</f>
        <v/>
      </c>
      <c r="F972" s="35" t="str">
        <f t="shared" si="0"/>
        <v/>
      </c>
      <c r="G972" s="44" t="str">
        <f t="shared" si="1"/>
        <v/>
      </c>
      <c r="H972" s="36" t="n"/>
      <c r="I972" s="23" t="n"/>
      <c r="J972" s="36" t="n"/>
      <c r="K972" s="36" t="n"/>
      <c r="L972" s="44" t="str">
        <f t="shared" si="2"/>
        <v/>
      </c>
      <c r="M972" s="35" t="str">
        <f t="shared" si="3"/>
        <v/>
      </c>
      <c r="N972" s="35" t="str">
        <f t="shared" si="4"/>
        <v/>
      </c>
      <c r="O972" s="35" t="str">
        <f t="shared" si="5"/>
        <v/>
      </c>
      <c r="P972" s="35" t="str">
        <f t="shared" si="6"/>
        <v/>
      </c>
      <c r="Q972" s="35" t="str">
        <f t="shared" si="7"/>
        <v/>
      </c>
      <c r="R972" s="35" t="str">
        <f t="shared" si="8"/>
        <v/>
      </c>
      <c r="S972" s="35" t="str">
        <f t="shared" si="9"/>
        <v/>
      </c>
      <c r="T972" s="35" t="str">
        <f t="shared" si="10"/>
        <v/>
      </c>
      <c r="U972" s="35" t="str">
        <f t="shared" si="11"/>
        <v/>
      </c>
      <c r="V972" s="35" t="str">
        <f t="shared" si="12"/>
        <v/>
      </c>
      <c r="W972" s="77" t="str">
        <f t="shared" si="13"/>
        <v/>
      </c>
      <c r="X972" s="35" t="str">
        <f t="shared" si="14"/>
        <v/>
      </c>
      <c r="Y972" s="35" t="str">
        <f t="shared" si="15"/>
        <v/>
      </c>
      <c r="Z972" s="35" t="str">
        <f t="shared" si="16"/>
        <v/>
      </c>
      <c r="AA972" s="35" t="str">
        <f t="shared" si="17"/>
        <v/>
      </c>
      <c r="AB972" s="77">
        <f t="shared" si="29"/>
        <v>6336</v>
      </c>
      <c r="AC972" s="77">
        <f t="shared" si="30"/>
        <v>0</v>
      </c>
      <c r="AD972" s="77">
        <f t="shared" si="31"/>
        <v>0</v>
      </c>
      <c r="AE972" s="78" t="str">
        <f t="shared" si="18"/>
        <v/>
      </c>
      <c r="AF972" s="35" t="str">
        <f t="shared" si="19"/>
        <v/>
      </c>
      <c r="AG972" s="77" t="str">
        <f t="shared" si="20"/>
        <v/>
      </c>
      <c r="AH972" s="77" t="str">
        <f t="shared" si="21"/>
        <v/>
      </c>
      <c r="AI972" s="35">
        <f t="shared" si="22"/>
        <v>0</v>
      </c>
      <c r="AJ972" s="35">
        <f t="shared" si="23"/>
        <v>0</v>
      </c>
      <c r="AK972" s="35">
        <f t="shared" si="24"/>
        <v>0</v>
      </c>
      <c r="AL972" s="35">
        <f t="shared" si="25"/>
        <v>0</v>
      </c>
      <c r="AM972" s="35" t="n"/>
      <c r="AN972" s="44" t="str">
        <f t="shared" si="26"/>
        <v/>
      </c>
      <c r="AO972" s="44" t="str">
        <f t="shared" si="27"/>
        <v/>
      </c>
      <c r="AP972" s="35" t="str">
        <f>IF('DQE marché-cadre'!$D975="","",'DQE marché-cadre'!$D975)</f>
        <v/>
      </c>
      <c r="AQ972" s="35" t="str">
        <f>IF('DQE marché-cadre'!$E975="","",'DQE marché-cadre'!$E975)</f>
        <v/>
      </c>
      <c r="AR972" s="77" t="str">
        <f>DQE!$F975</f>
        <v/>
      </c>
      <c r="AS972" s="77" t="str">
        <f>BPDE!$G975</f>
        <v/>
      </c>
      <c r="AT972" s="35" t="str">
        <f t="shared" si="28"/>
        <v/>
      </c>
    </row>
    <row r="973">
      <c r="A973" s="35" t="str">
        <f>IF(BPU!$A976="","",BPU!$A976)</f>
        <v/>
      </c>
      <c r="B973" s="44" t="str">
        <f>IF(BPU!$B976="","",BPU!$B976)</f>
        <v/>
      </c>
      <c r="C973" s="35" t="str">
        <f>IF(BPU!$C976="","",BPU!$C976)</f>
        <v/>
      </c>
      <c r="D973" s="44" t="str">
        <f>IF(DQE!$D976="","",DQE!$D976)</f>
        <v/>
      </c>
      <c r="E973" s="37" t="str">
        <f>IF(BPU!$D976="","",BPU!$D976)</f>
        <v/>
      </c>
      <c r="F973" s="35" t="str">
        <f t="shared" si="0"/>
        <v/>
      </c>
      <c r="G973" s="44" t="str">
        <f t="shared" si="1"/>
        <v/>
      </c>
      <c r="H973" s="36" t="n"/>
      <c r="I973" s="23" t="n"/>
      <c r="J973" s="36" t="n"/>
      <c r="K973" s="36" t="n"/>
      <c r="L973" s="44" t="str">
        <f t="shared" si="2"/>
        <v/>
      </c>
      <c r="M973" s="35" t="str">
        <f t="shared" si="3"/>
        <v/>
      </c>
      <c r="N973" s="35" t="str">
        <f t="shared" si="4"/>
        <v/>
      </c>
      <c r="O973" s="35" t="str">
        <f t="shared" si="5"/>
        <v/>
      </c>
      <c r="P973" s="35" t="str">
        <f t="shared" si="6"/>
        <v/>
      </c>
      <c r="Q973" s="35" t="str">
        <f t="shared" si="7"/>
        <v/>
      </c>
      <c r="R973" s="35" t="str">
        <f t="shared" si="8"/>
        <v/>
      </c>
      <c r="S973" s="35" t="str">
        <f t="shared" si="9"/>
        <v/>
      </c>
      <c r="T973" s="35" t="str">
        <f t="shared" si="10"/>
        <v/>
      </c>
      <c r="U973" s="35" t="str">
        <f t="shared" si="11"/>
        <v/>
      </c>
      <c r="V973" s="35" t="str">
        <f t="shared" si="12"/>
        <v/>
      </c>
      <c r="W973" s="77" t="str">
        <f t="shared" si="13"/>
        <v/>
      </c>
      <c r="X973" s="35" t="str">
        <f t="shared" si="14"/>
        <v/>
      </c>
      <c r="Y973" s="35" t="str">
        <f t="shared" si="15"/>
        <v/>
      </c>
      <c r="Z973" s="35" t="str">
        <f t="shared" si="16"/>
        <v/>
      </c>
      <c r="AA973" s="35" t="str">
        <f t="shared" si="17"/>
        <v/>
      </c>
      <c r="AB973" s="77">
        <f t="shared" si="29"/>
        <v>6336</v>
      </c>
      <c r="AC973" s="77">
        <f t="shared" si="30"/>
        <v>0</v>
      </c>
      <c r="AD973" s="77">
        <f t="shared" si="31"/>
        <v>0</v>
      </c>
      <c r="AE973" s="78" t="str">
        <f t="shared" si="18"/>
        <v/>
      </c>
      <c r="AF973" s="35" t="str">
        <f t="shared" si="19"/>
        <v/>
      </c>
      <c r="AG973" s="77" t="str">
        <f t="shared" si="20"/>
        <v/>
      </c>
      <c r="AH973" s="77" t="str">
        <f t="shared" si="21"/>
        <v/>
      </c>
      <c r="AI973" s="35">
        <f t="shared" si="22"/>
        <v>0</v>
      </c>
      <c r="AJ973" s="35">
        <f t="shared" si="23"/>
        <v>0</v>
      </c>
      <c r="AK973" s="35">
        <f t="shared" si="24"/>
        <v>0</v>
      </c>
      <c r="AL973" s="35">
        <f t="shared" si="25"/>
        <v>0</v>
      </c>
      <c r="AM973" s="35" t="n"/>
      <c r="AN973" s="44" t="str">
        <f t="shared" si="26"/>
        <v/>
      </c>
      <c r="AO973" s="44" t="str">
        <f t="shared" si="27"/>
        <v/>
      </c>
      <c r="AP973" s="35" t="str">
        <f>IF('DQE marché-cadre'!$D976="","",'DQE marché-cadre'!$D976)</f>
        <v/>
      </c>
      <c r="AQ973" s="35" t="str">
        <f>IF('DQE marché-cadre'!$E976="","",'DQE marché-cadre'!$E976)</f>
        <v/>
      </c>
      <c r="AR973" s="77" t="str">
        <f>DQE!$F976</f>
        <v/>
      </c>
      <c r="AS973" s="77" t="str">
        <f>BPDE!$G976</f>
        <v/>
      </c>
      <c r="AT973" s="35" t="str">
        <f t="shared" si="28"/>
        <v/>
      </c>
    </row>
    <row r="974">
      <c r="A974" s="35" t="str">
        <f>IF(BPU!$A977="","",BPU!$A977)</f>
        <v/>
      </c>
      <c r="B974" s="44" t="str">
        <f>IF(BPU!$B977="","",BPU!$B977)</f>
        <v/>
      </c>
      <c r="C974" s="35" t="str">
        <f>IF(BPU!$C977="","",BPU!$C977)</f>
        <v/>
      </c>
      <c r="D974" s="44" t="str">
        <f>IF(DQE!$D977="","",DQE!$D977)</f>
        <v/>
      </c>
      <c r="E974" s="37" t="str">
        <f>IF(BPU!$D977="","",BPU!$D977)</f>
        <v/>
      </c>
      <c r="F974" s="35" t="str">
        <f t="shared" si="0"/>
        <v/>
      </c>
      <c r="G974" s="44" t="str">
        <f t="shared" si="1"/>
        <v/>
      </c>
      <c r="H974" s="36" t="n"/>
      <c r="I974" s="23" t="n"/>
      <c r="J974" s="36" t="n"/>
      <c r="K974" s="36" t="n"/>
      <c r="L974" s="44" t="str">
        <f t="shared" si="2"/>
        <v/>
      </c>
      <c r="M974" s="35" t="str">
        <f t="shared" si="3"/>
        <v/>
      </c>
      <c r="N974" s="35" t="str">
        <f t="shared" si="4"/>
        <v/>
      </c>
      <c r="O974" s="35" t="str">
        <f t="shared" si="5"/>
        <v/>
      </c>
      <c r="P974" s="35" t="str">
        <f t="shared" si="6"/>
        <v/>
      </c>
      <c r="Q974" s="35" t="str">
        <f t="shared" si="7"/>
        <v/>
      </c>
      <c r="R974" s="35" t="str">
        <f t="shared" si="8"/>
        <v/>
      </c>
      <c r="S974" s="35" t="str">
        <f t="shared" si="9"/>
        <v/>
      </c>
      <c r="T974" s="35" t="str">
        <f t="shared" si="10"/>
        <v/>
      </c>
      <c r="U974" s="35" t="str">
        <f t="shared" si="11"/>
        <v/>
      </c>
      <c r="V974" s="35" t="str">
        <f t="shared" si="12"/>
        <v/>
      </c>
      <c r="W974" s="77" t="str">
        <f t="shared" si="13"/>
        <v/>
      </c>
      <c r="X974" s="35" t="str">
        <f t="shared" si="14"/>
        <v/>
      </c>
      <c r="Y974" s="35" t="str">
        <f t="shared" si="15"/>
        <v/>
      </c>
      <c r="Z974" s="35" t="str">
        <f t="shared" si="16"/>
        <v/>
      </c>
      <c r="AA974" s="35" t="str">
        <f t="shared" si="17"/>
        <v/>
      </c>
      <c r="AB974" s="77">
        <f t="shared" si="29"/>
        <v>6336</v>
      </c>
      <c r="AC974" s="77">
        <f t="shared" si="30"/>
        <v>0</v>
      </c>
      <c r="AD974" s="77">
        <f t="shared" si="31"/>
        <v>0</v>
      </c>
      <c r="AE974" s="78" t="str">
        <f t="shared" si="18"/>
        <v/>
      </c>
      <c r="AF974" s="35" t="str">
        <f t="shared" si="19"/>
        <v/>
      </c>
      <c r="AG974" s="77" t="str">
        <f t="shared" si="20"/>
        <v/>
      </c>
      <c r="AH974" s="77" t="str">
        <f t="shared" si="21"/>
        <v/>
      </c>
      <c r="AI974" s="35">
        <f t="shared" si="22"/>
        <v>0</v>
      </c>
      <c r="AJ974" s="35">
        <f t="shared" si="23"/>
        <v>0</v>
      </c>
      <c r="AK974" s="35">
        <f t="shared" si="24"/>
        <v>0</v>
      </c>
      <c r="AL974" s="35">
        <f t="shared" si="25"/>
        <v>0</v>
      </c>
      <c r="AM974" s="35" t="n"/>
      <c r="AN974" s="44" t="str">
        <f t="shared" si="26"/>
        <v/>
      </c>
      <c r="AO974" s="44" t="str">
        <f t="shared" si="27"/>
        <v/>
      </c>
      <c r="AP974" s="35" t="str">
        <f>IF('DQE marché-cadre'!$D977="","",'DQE marché-cadre'!$D977)</f>
        <v/>
      </c>
      <c r="AQ974" s="35" t="str">
        <f>IF('DQE marché-cadre'!$E977="","",'DQE marché-cadre'!$E977)</f>
        <v/>
      </c>
      <c r="AR974" s="77" t="str">
        <f>DQE!$F977</f>
        <v/>
      </c>
      <c r="AS974" s="77" t="str">
        <f>BPDE!$G977</f>
        <v/>
      </c>
      <c r="AT974" s="35" t="str">
        <f t="shared" si="28"/>
        <v/>
      </c>
    </row>
    <row r="975">
      <c r="A975" s="35" t="str">
        <f>IF(BPU!$A978="","",BPU!$A978)</f>
        <v/>
      </c>
      <c r="B975" s="44" t="str">
        <f>IF(BPU!$B978="","",BPU!$B978)</f>
        <v/>
      </c>
      <c r="C975" s="35" t="str">
        <f>IF(BPU!$C978="","",BPU!$C978)</f>
        <v/>
      </c>
      <c r="D975" s="44" t="str">
        <f>IF(DQE!$D978="","",DQE!$D978)</f>
        <v/>
      </c>
      <c r="E975" s="37" t="str">
        <f>IF(BPU!$D978="","",BPU!$D978)</f>
        <v/>
      </c>
      <c r="F975" s="35" t="str">
        <f t="shared" si="0"/>
        <v/>
      </c>
      <c r="G975" s="44" t="str">
        <f t="shared" si="1"/>
        <v/>
      </c>
      <c r="H975" s="36" t="n"/>
      <c r="I975" s="23" t="n"/>
      <c r="J975" s="36" t="n"/>
      <c r="K975" s="36" t="n"/>
      <c r="L975" s="44" t="str">
        <f t="shared" si="2"/>
        <v/>
      </c>
      <c r="M975" s="35" t="str">
        <f t="shared" si="3"/>
        <v/>
      </c>
      <c r="N975" s="35" t="str">
        <f t="shared" si="4"/>
        <v/>
      </c>
      <c r="O975" s="35" t="str">
        <f t="shared" si="5"/>
        <v/>
      </c>
      <c r="P975" s="35" t="str">
        <f t="shared" si="6"/>
        <v/>
      </c>
      <c r="Q975" s="35" t="str">
        <f t="shared" si="7"/>
        <v/>
      </c>
      <c r="R975" s="35" t="str">
        <f t="shared" si="8"/>
        <v/>
      </c>
      <c r="S975" s="35" t="str">
        <f t="shared" si="9"/>
        <v/>
      </c>
      <c r="T975" s="35" t="str">
        <f t="shared" si="10"/>
        <v/>
      </c>
      <c r="U975" s="35" t="str">
        <f t="shared" si="11"/>
        <v/>
      </c>
      <c r="V975" s="35" t="str">
        <f t="shared" si="12"/>
        <v/>
      </c>
      <c r="W975" s="77" t="str">
        <f t="shared" si="13"/>
        <v/>
      </c>
      <c r="X975" s="35" t="str">
        <f t="shared" si="14"/>
        <v/>
      </c>
      <c r="Y975" s="35" t="str">
        <f t="shared" si="15"/>
        <v/>
      </c>
      <c r="Z975" s="35" t="str">
        <f t="shared" si="16"/>
        <v/>
      </c>
      <c r="AA975" s="35" t="str">
        <f t="shared" si="17"/>
        <v/>
      </c>
      <c r="AB975" s="77">
        <f t="shared" si="29"/>
        <v>6336</v>
      </c>
      <c r="AC975" s="77">
        <f t="shared" si="30"/>
        <v>0</v>
      </c>
      <c r="AD975" s="77">
        <f t="shared" si="31"/>
        <v>0</v>
      </c>
      <c r="AE975" s="78" t="str">
        <f t="shared" si="18"/>
        <v/>
      </c>
      <c r="AF975" s="35" t="str">
        <f t="shared" si="19"/>
        <v/>
      </c>
      <c r="AG975" s="77" t="str">
        <f t="shared" si="20"/>
        <v/>
      </c>
      <c r="AH975" s="77" t="str">
        <f t="shared" si="21"/>
        <v/>
      </c>
      <c r="AI975" s="35">
        <f t="shared" si="22"/>
        <v>0</v>
      </c>
      <c r="AJ975" s="35">
        <f t="shared" si="23"/>
        <v>0</v>
      </c>
      <c r="AK975" s="35">
        <f t="shared" si="24"/>
        <v>0</v>
      </c>
      <c r="AL975" s="35">
        <f t="shared" si="25"/>
        <v>0</v>
      </c>
      <c r="AM975" s="35" t="n"/>
      <c r="AN975" s="44" t="str">
        <f t="shared" si="26"/>
        <v/>
      </c>
      <c r="AO975" s="44" t="str">
        <f t="shared" si="27"/>
        <v/>
      </c>
      <c r="AP975" s="35" t="str">
        <f>IF('DQE marché-cadre'!$D978="","",'DQE marché-cadre'!$D978)</f>
        <v/>
      </c>
      <c r="AQ975" s="35" t="str">
        <f>IF('DQE marché-cadre'!$E978="","",'DQE marché-cadre'!$E978)</f>
        <v/>
      </c>
      <c r="AR975" s="77" t="str">
        <f>DQE!$F978</f>
        <v/>
      </c>
      <c r="AS975" s="77" t="str">
        <f>BPDE!$G978</f>
        <v/>
      </c>
      <c r="AT975" s="35" t="str">
        <f t="shared" si="28"/>
        <v/>
      </c>
    </row>
    <row r="976">
      <c r="A976" s="35" t="str">
        <f>IF(BPU!$A979="","",BPU!$A979)</f>
        <v/>
      </c>
      <c r="B976" s="44" t="str">
        <f>IF(BPU!$B979="","",BPU!$B979)</f>
        <v/>
      </c>
      <c r="C976" s="35" t="str">
        <f>IF(BPU!$C979="","",BPU!$C979)</f>
        <v/>
      </c>
      <c r="D976" s="44" t="str">
        <f>IF(DQE!$D979="","",DQE!$D979)</f>
        <v/>
      </c>
      <c r="E976" s="37" t="str">
        <f>IF(BPU!$D979="","",BPU!$D979)</f>
        <v/>
      </c>
      <c r="F976" s="35" t="str">
        <f t="shared" si="0"/>
        <v/>
      </c>
      <c r="G976" s="44" t="str">
        <f t="shared" si="1"/>
        <v/>
      </c>
      <c r="H976" s="36" t="n"/>
      <c r="I976" s="23" t="n"/>
      <c r="J976" s="36" t="n"/>
      <c r="K976" s="36" t="n"/>
      <c r="L976" s="44" t="str">
        <f t="shared" si="2"/>
        <v/>
      </c>
      <c r="M976" s="35" t="str">
        <f t="shared" si="3"/>
        <v/>
      </c>
      <c r="N976" s="35" t="str">
        <f t="shared" si="4"/>
        <v/>
      </c>
      <c r="O976" s="35" t="str">
        <f t="shared" si="5"/>
        <v/>
      </c>
      <c r="P976" s="35" t="str">
        <f t="shared" si="6"/>
        <v/>
      </c>
      <c r="Q976" s="35" t="str">
        <f t="shared" si="7"/>
        <v/>
      </c>
      <c r="R976" s="35" t="str">
        <f t="shared" si="8"/>
        <v/>
      </c>
      <c r="S976" s="35" t="str">
        <f t="shared" si="9"/>
        <v/>
      </c>
      <c r="T976" s="35" t="str">
        <f t="shared" si="10"/>
        <v/>
      </c>
      <c r="U976" s="35" t="str">
        <f t="shared" si="11"/>
        <v/>
      </c>
      <c r="V976" s="35" t="str">
        <f t="shared" si="12"/>
        <v/>
      </c>
      <c r="W976" s="77" t="str">
        <f t="shared" si="13"/>
        <v/>
      </c>
      <c r="X976" s="35" t="str">
        <f t="shared" si="14"/>
        <v/>
      </c>
      <c r="Y976" s="35" t="str">
        <f t="shared" si="15"/>
        <v/>
      </c>
      <c r="Z976" s="35" t="str">
        <f t="shared" si="16"/>
        <v/>
      </c>
      <c r="AA976" s="35" t="str">
        <f t="shared" si="17"/>
        <v/>
      </c>
      <c r="AB976" s="77">
        <f t="shared" si="29"/>
        <v>6336</v>
      </c>
      <c r="AC976" s="77">
        <f t="shared" si="30"/>
        <v>0</v>
      </c>
      <c r="AD976" s="77">
        <f t="shared" si="31"/>
        <v>0</v>
      </c>
      <c r="AE976" s="78" t="str">
        <f t="shared" si="18"/>
        <v/>
      </c>
      <c r="AF976" s="35" t="str">
        <f t="shared" si="19"/>
        <v/>
      </c>
      <c r="AG976" s="77" t="str">
        <f t="shared" si="20"/>
        <v/>
      </c>
      <c r="AH976" s="77" t="str">
        <f t="shared" si="21"/>
        <v/>
      </c>
      <c r="AI976" s="35">
        <f t="shared" si="22"/>
        <v>0</v>
      </c>
      <c r="AJ976" s="35">
        <f t="shared" si="23"/>
        <v>0</v>
      </c>
      <c r="AK976" s="35">
        <f t="shared" si="24"/>
        <v>0</v>
      </c>
      <c r="AL976" s="35">
        <f t="shared" si="25"/>
        <v>0</v>
      </c>
      <c r="AM976" s="35" t="n"/>
      <c r="AN976" s="44" t="str">
        <f t="shared" si="26"/>
        <v/>
      </c>
      <c r="AO976" s="44" t="str">
        <f t="shared" si="27"/>
        <v/>
      </c>
      <c r="AP976" s="35" t="str">
        <f>IF('DQE marché-cadre'!$D979="","",'DQE marché-cadre'!$D979)</f>
        <v/>
      </c>
      <c r="AQ976" s="35" t="str">
        <f>IF('DQE marché-cadre'!$E979="","",'DQE marché-cadre'!$E979)</f>
        <v/>
      </c>
      <c r="AR976" s="77" t="str">
        <f>DQE!$F979</f>
        <v/>
      </c>
      <c r="AS976" s="77" t="str">
        <f>BPDE!$G979</f>
        <v/>
      </c>
      <c r="AT976" s="35" t="str">
        <f t="shared" si="28"/>
        <v/>
      </c>
    </row>
    <row r="977">
      <c r="A977" s="35" t="str">
        <f>IF(BPU!$A980="","",BPU!$A980)</f>
        <v/>
      </c>
      <c r="B977" s="44" t="str">
        <f>IF(BPU!$B980="","",BPU!$B980)</f>
        <v/>
      </c>
      <c r="C977" s="35" t="str">
        <f>IF(BPU!$C980="","",BPU!$C980)</f>
        <v/>
      </c>
      <c r="D977" s="44" t="str">
        <f>IF(DQE!$D980="","",DQE!$D980)</f>
        <v/>
      </c>
      <c r="E977" s="37" t="str">
        <f>IF(BPU!$D980="","",BPU!$D980)</f>
        <v/>
      </c>
      <c r="F977" s="35" t="str">
        <f t="shared" si="0"/>
        <v/>
      </c>
      <c r="G977" s="44" t="str">
        <f t="shared" si="1"/>
        <v/>
      </c>
      <c r="H977" s="36" t="n"/>
      <c r="I977" s="23" t="n"/>
      <c r="J977" s="36" t="n"/>
      <c r="K977" s="36" t="n"/>
      <c r="L977" s="44" t="str">
        <f t="shared" si="2"/>
        <v/>
      </c>
      <c r="M977" s="35" t="str">
        <f t="shared" si="3"/>
        <v/>
      </c>
      <c r="N977" s="35" t="str">
        <f t="shared" si="4"/>
        <v/>
      </c>
      <c r="O977" s="35" t="str">
        <f t="shared" si="5"/>
        <v/>
      </c>
      <c r="P977" s="35" t="str">
        <f t="shared" si="6"/>
        <v/>
      </c>
      <c r="Q977" s="35" t="str">
        <f t="shared" si="7"/>
        <v/>
      </c>
      <c r="R977" s="35" t="str">
        <f t="shared" si="8"/>
        <v/>
      </c>
      <c r="S977" s="35" t="str">
        <f t="shared" si="9"/>
        <v/>
      </c>
      <c r="T977" s="35" t="str">
        <f t="shared" si="10"/>
        <v/>
      </c>
      <c r="U977" s="35" t="str">
        <f t="shared" si="11"/>
        <v/>
      </c>
      <c r="V977" s="35" t="str">
        <f t="shared" si="12"/>
        <v/>
      </c>
      <c r="W977" s="77" t="str">
        <f t="shared" si="13"/>
        <v/>
      </c>
      <c r="X977" s="35" t="str">
        <f t="shared" si="14"/>
        <v/>
      </c>
      <c r="Y977" s="35" t="str">
        <f t="shared" si="15"/>
        <v/>
      </c>
      <c r="Z977" s="35" t="str">
        <f t="shared" si="16"/>
        <v/>
      </c>
      <c r="AA977" s="35" t="str">
        <f t="shared" si="17"/>
        <v/>
      </c>
      <c r="AB977" s="77">
        <f t="shared" si="29"/>
        <v>6336</v>
      </c>
      <c r="AC977" s="77">
        <f t="shared" si="30"/>
        <v>0</v>
      </c>
      <c r="AD977" s="77">
        <f t="shared" si="31"/>
        <v>0</v>
      </c>
      <c r="AE977" s="78" t="str">
        <f t="shared" si="18"/>
        <v/>
      </c>
      <c r="AF977" s="35" t="str">
        <f t="shared" si="19"/>
        <v/>
      </c>
      <c r="AG977" s="77" t="str">
        <f t="shared" si="20"/>
        <v/>
      </c>
      <c r="AH977" s="77" t="str">
        <f t="shared" si="21"/>
        <v/>
      </c>
      <c r="AI977" s="35">
        <f t="shared" si="22"/>
        <v>0</v>
      </c>
      <c r="AJ977" s="35">
        <f t="shared" si="23"/>
        <v>0</v>
      </c>
      <c r="AK977" s="35">
        <f t="shared" si="24"/>
        <v>0</v>
      </c>
      <c r="AL977" s="35">
        <f t="shared" si="25"/>
        <v>0</v>
      </c>
      <c r="AM977" s="35" t="n"/>
      <c r="AN977" s="44" t="str">
        <f t="shared" si="26"/>
        <v/>
      </c>
      <c r="AO977" s="44" t="str">
        <f t="shared" si="27"/>
        <v/>
      </c>
      <c r="AP977" s="35" t="str">
        <f>IF('DQE marché-cadre'!$D980="","",'DQE marché-cadre'!$D980)</f>
        <v/>
      </c>
      <c r="AQ977" s="35" t="str">
        <f>IF('DQE marché-cadre'!$E980="","",'DQE marché-cadre'!$E980)</f>
        <v/>
      </c>
      <c r="AR977" s="77" t="str">
        <f>DQE!$F980</f>
        <v/>
      </c>
      <c r="AS977" s="77" t="str">
        <f>BPDE!$G980</f>
        <v/>
      </c>
      <c r="AT977" s="35" t="str">
        <f t="shared" si="28"/>
        <v/>
      </c>
    </row>
    <row r="978">
      <c r="A978" s="35" t="str">
        <f>IF(BPU!$A981="","",BPU!$A981)</f>
        <v/>
      </c>
      <c r="B978" s="44" t="str">
        <f>IF(BPU!$B981="","",BPU!$B981)</f>
        <v/>
      </c>
      <c r="C978" s="35" t="str">
        <f>IF(BPU!$C981="","",BPU!$C981)</f>
        <v/>
      </c>
      <c r="D978" s="44" t="str">
        <f>IF(DQE!$D981="","",DQE!$D981)</f>
        <v/>
      </c>
      <c r="E978" s="37" t="str">
        <f>IF(BPU!$D981="","",BPU!$D981)</f>
        <v/>
      </c>
      <c r="F978" s="35" t="str">
        <f t="shared" si="0"/>
        <v/>
      </c>
      <c r="G978" s="44" t="str">
        <f t="shared" si="1"/>
        <v/>
      </c>
      <c r="H978" s="36" t="n"/>
      <c r="I978" s="23" t="n"/>
      <c r="J978" s="36" t="n"/>
      <c r="K978" s="36" t="n"/>
      <c r="L978" s="44" t="str">
        <f t="shared" si="2"/>
        <v/>
      </c>
      <c r="M978" s="35" t="str">
        <f t="shared" si="3"/>
        <v/>
      </c>
      <c r="N978" s="35" t="str">
        <f t="shared" si="4"/>
        <v/>
      </c>
      <c r="O978" s="35" t="str">
        <f t="shared" si="5"/>
        <v/>
      </c>
      <c r="P978" s="35" t="str">
        <f t="shared" si="6"/>
        <v/>
      </c>
      <c r="Q978" s="35" t="str">
        <f t="shared" si="7"/>
        <v/>
      </c>
      <c r="R978" s="35" t="str">
        <f t="shared" si="8"/>
        <v/>
      </c>
      <c r="S978" s="35" t="str">
        <f t="shared" si="9"/>
        <v/>
      </c>
      <c r="T978" s="35" t="str">
        <f t="shared" si="10"/>
        <v/>
      </c>
      <c r="U978" s="35" t="str">
        <f t="shared" si="11"/>
        <v/>
      </c>
      <c r="V978" s="35" t="str">
        <f t="shared" si="12"/>
        <v/>
      </c>
      <c r="W978" s="77" t="str">
        <f t="shared" si="13"/>
        <v/>
      </c>
      <c r="X978" s="35" t="str">
        <f t="shared" si="14"/>
        <v/>
      </c>
      <c r="Y978" s="35" t="str">
        <f t="shared" si="15"/>
        <v/>
      </c>
      <c r="Z978" s="35" t="str">
        <f t="shared" si="16"/>
        <v/>
      </c>
      <c r="AA978" s="35" t="str">
        <f t="shared" si="17"/>
        <v/>
      </c>
      <c r="AB978" s="77">
        <f t="shared" si="29"/>
        <v>6336</v>
      </c>
      <c r="AC978" s="77">
        <f t="shared" si="30"/>
        <v>0</v>
      </c>
      <c r="AD978" s="77">
        <f t="shared" si="31"/>
        <v>0</v>
      </c>
      <c r="AE978" s="78" t="str">
        <f t="shared" si="18"/>
        <v/>
      </c>
      <c r="AF978" s="35" t="str">
        <f t="shared" si="19"/>
        <v/>
      </c>
      <c r="AG978" s="77" t="str">
        <f t="shared" si="20"/>
        <v/>
      </c>
      <c r="AH978" s="77" t="str">
        <f t="shared" si="21"/>
        <v/>
      </c>
      <c r="AI978" s="35">
        <f t="shared" si="22"/>
        <v>0</v>
      </c>
      <c r="AJ978" s="35">
        <f t="shared" si="23"/>
        <v>0</v>
      </c>
      <c r="AK978" s="35">
        <f t="shared" si="24"/>
        <v>0</v>
      </c>
      <c r="AL978" s="35">
        <f t="shared" si="25"/>
        <v>0</v>
      </c>
      <c r="AM978" s="35" t="n"/>
      <c r="AN978" s="44" t="str">
        <f t="shared" si="26"/>
        <v/>
      </c>
      <c r="AO978" s="44" t="str">
        <f t="shared" si="27"/>
        <v/>
      </c>
      <c r="AP978" s="35" t="str">
        <f>IF('DQE marché-cadre'!$D981="","",'DQE marché-cadre'!$D981)</f>
        <v/>
      </c>
      <c r="AQ978" s="35" t="str">
        <f>IF('DQE marché-cadre'!$E981="","",'DQE marché-cadre'!$E981)</f>
        <v/>
      </c>
      <c r="AR978" s="77" t="str">
        <f>DQE!$F981</f>
        <v/>
      </c>
      <c r="AS978" s="77" t="str">
        <f>BPDE!$G981</f>
        <v/>
      </c>
      <c r="AT978" s="35" t="str">
        <f t="shared" si="28"/>
        <v/>
      </c>
    </row>
    <row r="979">
      <c r="A979" s="35" t="str">
        <f>IF(BPU!$A982="","",BPU!$A982)</f>
        <v/>
      </c>
      <c r="B979" s="44" t="str">
        <f>IF(BPU!$B982="","",BPU!$B982)</f>
        <v/>
      </c>
      <c r="C979" s="35" t="str">
        <f>IF(BPU!$C982="","",BPU!$C982)</f>
        <v/>
      </c>
      <c r="D979" s="44" t="str">
        <f>IF(DQE!$D982="","",DQE!$D982)</f>
        <v/>
      </c>
      <c r="E979" s="37" t="str">
        <f>IF(BPU!$D982="","",BPU!$D982)</f>
        <v/>
      </c>
      <c r="F979" s="35" t="str">
        <f t="shared" si="0"/>
        <v/>
      </c>
      <c r="G979" s="44" t="str">
        <f t="shared" si="1"/>
        <v/>
      </c>
      <c r="H979" s="36" t="n"/>
      <c r="I979" s="23" t="n"/>
      <c r="J979" s="36" t="n"/>
      <c r="K979" s="36" t="n"/>
      <c r="L979" s="44" t="str">
        <f t="shared" si="2"/>
        <v/>
      </c>
      <c r="M979" s="35" t="str">
        <f t="shared" si="3"/>
        <v/>
      </c>
      <c r="N979" s="35" t="str">
        <f t="shared" si="4"/>
        <v/>
      </c>
      <c r="O979" s="35" t="str">
        <f t="shared" si="5"/>
        <v/>
      </c>
      <c r="P979" s="35" t="str">
        <f t="shared" si="6"/>
        <v/>
      </c>
      <c r="Q979" s="35" t="str">
        <f t="shared" si="7"/>
        <v/>
      </c>
      <c r="R979" s="35" t="str">
        <f t="shared" si="8"/>
        <v/>
      </c>
      <c r="S979" s="35" t="str">
        <f t="shared" si="9"/>
        <v/>
      </c>
      <c r="T979" s="35" t="str">
        <f t="shared" si="10"/>
        <v/>
      </c>
      <c r="U979" s="35" t="str">
        <f t="shared" si="11"/>
        <v/>
      </c>
      <c r="V979" s="35" t="str">
        <f t="shared" si="12"/>
        <v/>
      </c>
      <c r="W979" s="77" t="str">
        <f t="shared" si="13"/>
        <v/>
      </c>
      <c r="X979" s="35" t="str">
        <f t="shared" si="14"/>
        <v/>
      </c>
      <c r="Y979" s="35" t="str">
        <f t="shared" si="15"/>
        <v/>
      </c>
      <c r="Z979" s="35" t="str">
        <f t="shared" si="16"/>
        <v/>
      </c>
      <c r="AA979" s="35" t="str">
        <f t="shared" si="17"/>
        <v/>
      </c>
      <c r="AB979" s="77">
        <f t="shared" si="29"/>
        <v>6336</v>
      </c>
      <c r="AC979" s="77">
        <f t="shared" si="30"/>
        <v>0</v>
      </c>
      <c r="AD979" s="77">
        <f t="shared" si="31"/>
        <v>0</v>
      </c>
      <c r="AE979" s="78" t="str">
        <f t="shared" si="18"/>
        <v/>
      </c>
      <c r="AF979" s="35" t="str">
        <f t="shared" si="19"/>
        <v/>
      </c>
      <c r="AG979" s="77" t="str">
        <f t="shared" si="20"/>
        <v/>
      </c>
      <c r="AH979" s="77" t="str">
        <f t="shared" si="21"/>
        <v/>
      </c>
      <c r="AI979" s="35">
        <f t="shared" si="22"/>
        <v>0</v>
      </c>
      <c r="AJ979" s="35">
        <f t="shared" si="23"/>
        <v>0</v>
      </c>
      <c r="AK979" s="35">
        <f t="shared" si="24"/>
        <v>0</v>
      </c>
      <c r="AL979" s="35">
        <f t="shared" si="25"/>
        <v>0</v>
      </c>
      <c r="AM979" s="35" t="n"/>
      <c r="AN979" s="44" t="str">
        <f t="shared" si="26"/>
        <v/>
      </c>
      <c r="AO979" s="44" t="str">
        <f t="shared" si="27"/>
        <v/>
      </c>
      <c r="AP979" s="35" t="str">
        <f>IF('DQE marché-cadre'!$D982="","",'DQE marché-cadre'!$D982)</f>
        <v/>
      </c>
      <c r="AQ979" s="35" t="str">
        <f>IF('DQE marché-cadre'!$E982="","",'DQE marché-cadre'!$E982)</f>
        <v/>
      </c>
      <c r="AR979" s="77" t="str">
        <f>DQE!$F982</f>
        <v/>
      </c>
      <c r="AS979" s="77" t="str">
        <f>BPDE!$G982</f>
        <v/>
      </c>
      <c r="AT979" s="35" t="str">
        <f t="shared" si="28"/>
        <v/>
      </c>
    </row>
    <row r="980">
      <c r="A980" s="35" t="str">
        <f>IF(BPU!$A983="","",BPU!$A983)</f>
        <v/>
      </c>
      <c r="B980" s="44" t="str">
        <f>IF(BPU!$B983="","",BPU!$B983)</f>
        <v/>
      </c>
      <c r="C980" s="35" t="str">
        <f>IF(BPU!$C983="","",BPU!$C983)</f>
        <v/>
      </c>
      <c r="D980" s="44" t="str">
        <f>IF(DQE!$D983="","",DQE!$D983)</f>
        <v/>
      </c>
      <c r="E980" s="37" t="str">
        <f>IF(BPU!$D983="","",BPU!$D983)</f>
        <v/>
      </c>
      <c r="F980" s="35" t="str">
        <f t="shared" si="0"/>
        <v/>
      </c>
      <c r="G980" s="44" t="str">
        <f t="shared" si="1"/>
        <v/>
      </c>
      <c r="H980" s="36" t="n"/>
      <c r="I980" s="23" t="n"/>
      <c r="J980" s="36" t="n"/>
      <c r="K980" s="36" t="n"/>
      <c r="L980" s="44" t="str">
        <f t="shared" si="2"/>
        <v/>
      </c>
      <c r="M980" s="35" t="str">
        <f t="shared" si="3"/>
        <v/>
      </c>
      <c r="N980" s="35" t="str">
        <f t="shared" si="4"/>
        <v/>
      </c>
      <c r="O980" s="35" t="str">
        <f t="shared" si="5"/>
        <v/>
      </c>
      <c r="P980" s="35" t="str">
        <f t="shared" si="6"/>
        <v/>
      </c>
      <c r="Q980" s="35" t="str">
        <f t="shared" si="7"/>
        <v/>
      </c>
      <c r="R980" s="35" t="str">
        <f t="shared" si="8"/>
        <v/>
      </c>
      <c r="S980" s="35" t="str">
        <f t="shared" si="9"/>
        <v/>
      </c>
      <c r="T980" s="35" t="str">
        <f t="shared" si="10"/>
        <v/>
      </c>
      <c r="U980" s="35" t="str">
        <f t="shared" si="11"/>
        <v/>
      </c>
      <c r="V980" s="35" t="str">
        <f t="shared" si="12"/>
        <v/>
      </c>
      <c r="W980" s="77" t="str">
        <f t="shared" si="13"/>
        <v/>
      </c>
      <c r="X980" s="35" t="str">
        <f t="shared" si="14"/>
        <v/>
      </c>
      <c r="Y980" s="35" t="str">
        <f t="shared" si="15"/>
        <v/>
      </c>
      <c r="Z980" s="35" t="str">
        <f t="shared" si="16"/>
        <v/>
      </c>
      <c r="AA980" s="35" t="str">
        <f t="shared" si="17"/>
        <v/>
      </c>
      <c r="AB980" s="77">
        <f t="shared" si="29"/>
        <v>6336</v>
      </c>
      <c r="AC980" s="77">
        <f t="shared" si="30"/>
        <v>0</v>
      </c>
      <c r="AD980" s="77">
        <f t="shared" si="31"/>
        <v>0</v>
      </c>
      <c r="AE980" s="78" t="str">
        <f t="shared" si="18"/>
        <v/>
      </c>
      <c r="AF980" s="35" t="str">
        <f t="shared" si="19"/>
        <v/>
      </c>
      <c r="AG980" s="77" t="str">
        <f t="shared" si="20"/>
        <v/>
      </c>
      <c r="AH980" s="77" t="str">
        <f t="shared" si="21"/>
        <v/>
      </c>
      <c r="AI980" s="35">
        <f t="shared" si="22"/>
        <v>0</v>
      </c>
      <c r="AJ980" s="35">
        <f t="shared" si="23"/>
        <v>0</v>
      </c>
      <c r="AK980" s="35">
        <f t="shared" si="24"/>
        <v>0</v>
      </c>
      <c r="AL980" s="35">
        <f t="shared" si="25"/>
        <v>0</v>
      </c>
      <c r="AM980" s="35" t="n"/>
      <c r="AN980" s="44" t="str">
        <f t="shared" si="26"/>
        <v/>
      </c>
      <c r="AO980" s="44" t="str">
        <f t="shared" si="27"/>
        <v/>
      </c>
      <c r="AP980" s="35" t="str">
        <f>IF('DQE marché-cadre'!$D983="","",'DQE marché-cadre'!$D983)</f>
        <v/>
      </c>
      <c r="AQ980" s="35" t="str">
        <f>IF('DQE marché-cadre'!$E983="","",'DQE marché-cadre'!$E983)</f>
        <v/>
      </c>
      <c r="AR980" s="77" t="str">
        <f>DQE!$F983</f>
        <v/>
      </c>
      <c r="AS980" s="77" t="str">
        <f>BPDE!$G983</f>
        <v/>
      </c>
      <c r="AT980" s="35" t="str">
        <f t="shared" si="28"/>
        <v/>
      </c>
    </row>
    <row r="981">
      <c r="A981" s="35" t="str">
        <f>IF(BPU!$A984="","",BPU!$A984)</f>
        <v/>
      </c>
      <c r="B981" s="44" t="str">
        <f>IF(BPU!$B984="","",BPU!$B984)</f>
        <v/>
      </c>
      <c r="C981" s="35" t="str">
        <f>IF(BPU!$C984="","",BPU!$C984)</f>
        <v/>
      </c>
      <c r="D981" s="44" t="str">
        <f>IF(DQE!$D984="","",DQE!$D984)</f>
        <v/>
      </c>
      <c r="E981" s="37" t="str">
        <f>IF(BPU!$D984="","",BPU!$D984)</f>
        <v/>
      </c>
      <c r="F981" s="35" t="str">
        <f t="shared" si="0"/>
        <v/>
      </c>
      <c r="G981" s="44" t="str">
        <f t="shared" si="1"/>
        <v/>
      </c>
      <c r="H981" s="36" t="n"/>
      <c r="I981" s="23" t="n"/>
      <c r="J981" s="36" t="n"/>
      <c r="K981" s="36" t="n"/>
      <c r="L981" s="44" t="str">
        <f t="shared" si="2"/>
        <v/>
      </c>
      <c r="M981" s="35" t="str">
        <f t="shared" si="3"/>
        <v/>
      </c>
      <c r="N981" s="35" t="str">
        <f t="shared" si="4"/>
        <v/>
      </c>
      <c r="O981" s="35" t="str">
        <f t="shared" si="5"/>
        <v/>
      </c>
      <c r="P981" s="35" t="str">
        <f t="shared" si="6"/>
        <v/>
      </c>
      <c r="Q981" s="35" t="str">
        <f t="shared" si="7"/>
        <v/>
      </c>
      <c r="R981" s="35" t="str">
        <f t="shared" si="8"/>
        <v/>
      </c>
      <c r="S981" s="35" t="str">
        <f t="shared" si="9"/>
        <v/>
      </c>
      <c r="T981" s="35" t="str">
        <f t="shared" si="10"/>
        <v/>
      </c>
      <c r="U981" s="35" t="str">
        <f t="shared" si="11"/>
        <v/>
      </c>
      <c r="V981" s="35" t="str">
        <f t="shared" si="12"/>
        <v/>
      </c>
      <c r="W981" s="77" t="str">
        <f t="shared" si="13"/>
        <v/>
      </c>
      <c r="X981" s="35" t="str">
        <f t="shared" si="14"/>
        <v/>
      </c>
      <c r="Y981" s="35" t="str">
        <f t="shared" si="15"/>
        <v/>
      </c>
      <c r="Z981" s="35" t="str">
        <f t="shared" si="16"/>
        <v/>
      </c>
      <c r="AA981" s="35" t="str">
        <f t="shared" si="17"/>
        <v/>
      </c>
      <c r="AB981" s="77">
        <f t="shared" si="29"/>
        <v>6336</v>
      </c>
      <c r="AC981" s="77">
        <f t="shared" si="30"/>
        <v>0</v>
      </c>
      <c r="AD981" s="77">
        <f t="shared" si="31"/>
        <v>0</v>
      </c>
      <c r="AE981" s="78" t="str">
        <f t="shared" si="18"/>
        <v/>
      </c>
      <c r="AF981" s="35" t="str">
        <f t="shared" si="19"/>
        <v/>
      </c>
      <c r="AG981" s="77" t="str">
        <f t="shared" si="20"/>
        <v/>
      </c>
      <c r="AH981" s="77" t="str">
        <f t="shared" si="21"/>
        <v/>
      </c>
      <c r="AI981" s="35">
        <f t="shared" si="22"/>
        <v>0</v>
      </c>
      <c r="AJ981" s="35">
        <f t="shared" si="23"/>
        <v>0</v>
      </c>
      <c r="AK981" s="35">
        <f t="shared" si="24"/>
        <v>0</v>
      </c>
      <c r="AL981" s="35">
        <f t="shared" si="25"/>
        <v>0</v>
      </c>
      <c r="AM981" s="35" t="n"/>
      <c r="AN981" s="44" t="str">
        <f t="shared" si="26"/>
        <v/>
      </c>
      <c r="AO981" s="44" t="str">
        <f t="shared" si="27"/>
        <v/>
      </c>
      <c r="AP981" s="35" t="str">
        <f>IF('DQE marché-cadre'!$D984="","",'DQE marché-cadre'!$D984)</f>
        <v/>
      </c>
      <c r="AQ981" s="35" t="str">
        <f>IF('DQE marché-cadre'!$E984="","",'DQE marché-cadre'!$E984)</f>
        <v/>
      </c>
      <c r="AR981" s="77" t="str">
        <f>DQE!$F984</f>
        <v/>
      </c>
      <c r="AS981" s="77" t="str">
        <f>BPDE!$G984</f>
        <v/>
      </c>
      <c r="AT981" s="35" t="str">
        <f t="shared" si="28"/>
        <v/>
      </c>
    </row>
    <row r="982">
      <c r="A982" s="35" t="str">
        <f>IF(BPU!$A985="","",BPU!$A985)</f>
        <v/>
      </c>
      <c r="B982" s="44" t="str">
        <f>IF(BPU!$B985="","",BPU!$B985)</f>
        <v/>
      </c>
      <c r="C982" s="35" t="str">
        <f>IF(BPU!$C985="","",BPU!$C985)</f>
        <v/>
      </c>
      <c r="D982" s="44" t="str">
        <f>IF(DQE!$D985="","",DQE!$D985)</f>
        <v/>
      </c>
      <c r="E982" s="37" t="str">
        <f>IF(BPU!$D985="","",BPU!$D985)</f>
        <v/>
      </c>
      <c r="F982" s="35" t="str">
        <f t="shared" si="0"/>
        <v/>
      </c>
      <c r="G982" s="44" t="str">
        <f t="shared" si="1"/>
        <v/>
      </c>
      <c r="H982" s="36" t="n"/>
      <c r="I982" s="23" t="n"/>
      <c r="J982" s="36" t="n"/>
      <c r="K982" s="36" t="n"/>
      <c r="L982" s="44" t="str">
        <f t="shared" si="2"/>
        <v/>
      </c>
      <c r="M982" s="35" t="str">
        <f t="shared" si="3"/>
        <v/>
      </c>
      <c r="N982" s="35" t="str">
        <f t="shared" si="4"/>
        <v/>
      </c>
      <c r="O982" s="35" t="str">
        <f t="shared" si="5"/>
        <v/>
      </c>
      <c r="P982" s="35" t="str">
        <f t="shared" si="6"/>
        <v/>
      </c>
      <c r="Q982" s="35" t="str">
        <f t="shared" si="7"/>
        <v/>
      </c>
      <c r="R982" s="35" t="str">
        <f t="shared" si="8"/>
        <v/>
      </c>
      <c r="S982" s="35" t="str">
        <f t="shared" si="9"/>
        <v/>
      </c>
      <c r="T982" s="35" t="str">
        <f t="shared" si="10"/>
        <v/>
      </c>
      <c r="U982" s="35" t="str">
        <f t="shared" si="11"/>
        <v/>
      </c>
      <c r="V982" s="35" t="str">
        <f t="shared" si="12"/>
        <v/>
      </c>
      <c r="W982" s="77" t="str">
        <f t="shared" si="13"/>
        <v/>
      </c>
      <c r="X982" s="35" t="str">
        <f t="shared" si="14"/>
        <v/>
      </c>
      <c r="Y982" s="35" t="str">
        <f t="shared" si="15"/>
        <v/>
      </c>
      <c r="Z982" s="35" t="str">
        <f t="shared" si="16"/>
        <v/>
      </c>
      <c r="AA982" s="35" t="str">
        <f t="shared" si="17"/>
        <v/>
      </c>
      <c r="AB982" s="77">
        <f t="shared" si="29"/>
        <v>6336</v>
      </c>
      <c r="AC982" s="77">
        <f t="shared" si="30"/>
        <v>0</v>
      </c>
      <c r="AD982" s="77">
        <f t="shared" si="31"/>
        <v>0</v>
      </c>
      <c r="AE982" s="78" t="str">
        <f t="shared" si="18"/>
        <v/>
      </c>
      <c r="AF982" s="35" t="str">
        <f t="shared" si="19"/>
        <v/>
      </c>
      <c r="AG982" s="77" t="str">
        <f t="shared" si="20"/>
        <v/>
      </c>
      <c r="AH982" s="77" t="str">
        <f t="shared" si="21"/>
        <v/>
      </c>
      <c r="AI982" s="35">
        <f t="shared" si="22"/>
        <v>0</v>
      </c>
      <c r="AJ982" s="35">
        <f t="shared" si="23"/>
        <v>0</v>
      </c>
      <c r="AK982" s="35">
        <f t="shared" si="24"/>
        <v>0</v>
      </c>
      <c r="AL982" s="35">
        <f t="shared" si="25"/>
        <v>0</v>
      </c>
      <c r="AM982" s="35" t="n"/>
      <c r="AN982" s="44" t="str">
        <f t="shared" si="26"/>
        <v/>
      </c>
      <c r="AO982" s="44" t="str">
        <f t="shared" si="27"/>
        <v/>
      </c>
      <c r="AP982" s="35" t="str">
        <f>IF('DQE marché-cadre'!$D985="","",'DQE marché-cadre'!$D985)</f>
        <v/>
      </c>
      <c r="AQ982" s="35" t="str">
        <f>IF('DQE marché-cadre'!$E985="","",'DQE marché-cadre'!$E985)</f>
        <v/>
      </c>
      <c r="AR982" s="77" t="str">
        <f>DQE!$F985</f>
        <v/>
      </c>
      <c r="AS982" s="77" t="str">
        <f>BPDE!$G985</f>
        <v/>
      </c>
      <c r="AT982" s="35" t="str">
        <f t="shared" si="28"/>
        <v/>
      </c>
    </row>
    <row r="983">
      <c r="A983" s="35" t="str">
        <f>IF(BPU!$A986="","",BPU!$A986)</f>
        <v/>
      </c>
      <c r="B983" s="44" t="str">
        <f>IF(BPU!$B986="","",BPU!$B986)</f>
        <v/>
      </c>
      <c r="C983" s="35" t="str">
        <f>IF(BPU!$C986="","",BPU!$C986)</f>
        <v/>
      </c>
      <c r="D983" s="44" t="str">
        <f>IF(DQE!$D986="","",DQE!$D986)</f>
        <v/>
      </c>
      <c r="E983" s="37" t="str">
        <f>IF(BPU!$D986="","",BPU!$D986)</f>
        <v/>
      </c>
      <c r="F983" s="35" t="str">
        <f t="shared" si="0"/>
        <v/>
      </c>
      <c r="G983" s="44" t="str">
        <f t="shared" si="1"/>
        <v/>
      </c>
      <c r="H983" s="36" t="n"/>
      <c r="I983" s="23" t="n"/>
      <c r="J983" s="36" t="n"/>
      <c r="K983" s="36" t="n"/>
      <c r="L983" s="44" t="str">
        <f t="shared" si="2"/>
        <v/>
      </c>
      <c r="M983" s="35" t="str">
        <f t="shared" si="3"/>
        <v/>
      </c>
      <c r="N983" s="35" t="str">
        <f t="shared" si="4"/>
        <v/>
      </c>
      <c r="O983" s="35" t="str">
        <f t="shared" si="5"/>
        <v/>
      </c>
      <c r="P983" s="35" t="str">
        <f t="shared" si="6"/>
        <v/>
      </c>
      <c r="Q983" s="35" t="str">
        <f t="shared" si="7"/>
        <v/>
      </c>
      <c r="R983" s="35" t="str">
        <f t="shared" si="8"/>
        <v/>
      </c>
      <c r="S983" s="35" t="str">
        <f t="shared" si="9"/>
        <v/>
      </c>
      <c r="T983" s="35" t="str">
        <f t="shared" si="10"/>
        <v/>
      </c>
      <c r="U983" s="35" t="str">
        <f t="shared" si="11"/>
        <v/>
      </c>
      <c r="V983" s="35" t="str">
        <f t="shared" si="12"/>
        <v/>
      </c>
      <c r="W983" s="77" t="str">
        <f t="shared" si="13"/>
        <v/>
      </c>
      <c r="X983" s="35" t="str">
        <f t="shared" si="14"/>
        <v/>
      </c>
      <c r="Y983" s="35" t="str">
        <f t="shared" si="15"/>
        <v/>
      </c>
      <c r="Z983" s="35" t="str">
        <f t="shared" si="16"/>
        <v/>
      </c>
      <c r="AA983" s="35" t="str">
        <f t="shared" si="17"/>
        <v/>
      </c>
      <c r="AB983" s="77">
        <f t="shared" si="29"/>
        <v>6336</v>
      </c>
      <c r="AC983" s="77">
        <f t="shared" si="30"/>
        <v>0</v>
      </c>
      <c r="AD983" s="77">
        <f t="shared" si="31"/>
        <v>0</v>
      </c>
      <c r="AE983" s="78" t="str">
        <f t="shared" si="18"/>
        <v/>
      </c>
      <c r="AF983" s="35" t="str">
        <f t="shared" si="19"/>
        <v/>
      </c>
      <c r="AG983" s="77" t="str">
        <f t="shared" si="20"/>
        <v/>
      </c>
      <c r="AH983" s="77" t="str">
        <f t="shared" si="21"/>
        <v/>
      </c>
      <c r="AI983" s="35">
        <f t="shared" si="22"/>
        <v>0</v>
      </c>
      <c r="AJ983" s="35">
        <f t="shared" si="23"/>
        <v>0</v>
      </c>
      <c r="AK983" s="35">
        <f t="shared" si="24"/>
        <v>0</v>
      </c>
      <c r="AL983" s="35">
        <f t="shared" si="25"/>
        <v>0</v>
      </c>
      <c r="AM983" s="35" t="n"/>
      <c r="AN983" s="44" t="str">
        <f t="shared" si="26"/>
        <v/>
      </c>
      <c r="AO983" s="44" t="str">
        <f t="shared" si="27"/>
        <v/>
      </c>
      <c r="AP983" s="35" t="str">
        <f>IF('DQE marché-cadre'!$D986="","",'DQE marché-cadre'!$D986)</f>
        <v/>
      </c>
      <c r="AQ983" s="35" t="str">
        <f>IF('DQE marché-cadre'!$E986="","",'DQE marché-cadre'!$E986)</f>
        <v/>
      </c>
      <c r="AR983" s="77" t="str">
        <f>DQE!$F986</f>
        <v/>
      </c>
      <c r="AS983" s="77" t="str">
        <f>BPDE!$G986</f>
        <v/>
      </c>
      <c r="AT983" s="35" t="str">
        <f t="shared" si="28"/>
        <v/>
      </c>
    </row>
    <row r="984">
      <c r="A984" s="35" t="str">
        <f>IF(BPU!$A987="","",BPU!$A987)</f>
        <v/>
      </c>
      <c r="B984" s="44" t="str">
        <f>IF(BPU!$B987="","",BPU!$B987)</f>
        <v/>
      </c>
      <c r="C984" s="35" t="str">
        <f>IF(BPU!$C987="","",BPU!$C987)</f>
        <v/>
      </c>
      <c r="D984" s="44" t="str">
        <f>IF(DQE!$D987="","",DQE!$D987)</f>
        <v/>
      </c>
      <c r="E984" s="37" t="str">
        <f>IF(BPU!$D987="","",BPU!$D987)</f>
        <v/>
      </c>
      <c r="F984" s="35" t="str">
        <f t="shared" si="0"/>
        <v/>
      </c>
      <c r="G984" s="44" t="str">
        <f t="shared" si="1"/>
        <v/>
      </c>
      <c r="H984" s="36" t="n"/>
      <c r="I984" s="23" t="n"/>
      <c r="J984" s="36" t="n"/>
      <c r="K984" s="36" t="n"/>
      <c r="L984" s="44" t="str">
        <f t="shared" si="2"/>
        <v/>
      </c>
      <c r="M984" s="35" t="str">
        <f t="shared" si="3"/>
        <v/>
      </c>
      <c r="N984" s="35" t="str">
        <f t="shared" si="4"/>
        <v/>
      </c>
      <c r="O984" s="35" t="str">
        <f t="shared" si="5"/>
        <v/>
      </c>
      <c r="P984" s="35" t="str">
        <f t="shared" si="6"/>
        <v/>
      </c>
      <c r="Q984" s="35" t="str">
        <f t="shared" si="7"/>
        <v/>
      </c>
      <c r="R984" s="35" t="str">
        <f t="shared" si="8"/>
        <v/>
      </c>
      <c r="S984" s="35" t="str">
        <f t="shared" si="9"/>
        <v/>
      </c>
      <c r="T984" s="35" t="str">
        <f t="shared" si="10"/>
        <v/>
      </c>
      <c r="U984" s="35" t="str">
        <f t="shared" si="11"/>
        <v/>
      </c>
      <c r="V984" s="35" t="str">
        <f t="shared" si="12"/>
        <v/>
      </c>
      <c r="W984" s="77" t="str">
        <f t="shared" si="13"/>
        <v/>
      </c>
      <c r="X984" s="35" t="str">
        <f t="shared" si="14"/>
        <v/>
      </c>
      <c r="Y984" s="35" t="str">
        <f t="shared" si="15"/>
        <v/>
      </c>
      <c r="Z984" s="35" t="str">
        <f t="shared" si="16"/>
        <v/>
      </c>
      <c r="AA984" s="35" t="str">
        <f t="shared" si="17"/>
        <v/>
      </c>
      <c r="AB984" s="77">
        <f t="shared" si="29"/>
        <v>6336</v>
      </c>
      <c r="AC984" s="77">
        <f t="shared" si="30"/>
        <v>0</v>
      </c>
      <c r="AD984" s="77">
        <f t="shared" si="31"/>
        <v>0</v>
      </c>
      <c r="AE984" s="78" t="str">
        <f t="shared" si="18"/>
        <v/>
      </c>
      <c r="AF984" s="35" t="str">
        <f t="shared" si="19"/>
        <v/>
      </c>
      <c r="AG984" s="77" t="str">
        <f t="shared" si="20"/>
        <v/>
      </c>
      <c r="AH984" s="77" t="str">
        <f t="shared" si="21"/>
        <v/>
      </c>
      <c r="AI984" s="35">
        <f t="shared" si="22"/>
        <v>0</v>
      </c>
      <c r="AJ984" s="35">
        <f t="shared" si="23"/>
        <v>0</v>
      </c>
      <c r="AK984" s="35">
        <f t="shared" si="24"/>
        <v>0</v>
      </c>
      <c r="AL984" s="35">
        <f t="shared" si="25"/>
        <v>0</v>
      </c>
      <c r="AM984" s="35" t="n"/>
      <c r="AN984" s="44" t="str">
        <f t="shared" si="26"/>
        <v/>
      </c>
      <c r="AO984" s="44" t="str">
        <f t="shared" si="27"/>
        <v/>
      </c>
      <c r="AP984" s="35" t="str">
        <f>IF('DQE marché-cadre'!$D987="","",'DQE marché-cadre'!$D987)</f>
        <v/>
      </c>
      <c r="AQ984" s="35" t="str">
        <f>IF('DQE marché-cadre'!$E987="","",'DQE marché-cadre'!$E987)</f>
        <v/>
      </c>
      <c r="AR984" s="77" t="str">
        <f>DQE!$F987</f>
        <v/>
      </c>
      <c r="AS984" s="77" t="str">
        <f>BPDE!$G987</f>
        <v/>
      </c>
      <c r="AT984" s="35" t="str">
        <f t="shared" si="28"/>
        <v/>
      </c>
    </row>
    <row r="985">
      <c r="A985" s="35" t="str">
        <f>IF(BPU!$A988="","",BPU!$A988)</f>
        <v/>
      </c>
      <c r="B985" s="44" t="str">
        <f>IF(BPU!$B988="","",BPU!$B988)</f>
        <v/>
      </c>
      <c r="C985" s="35" t="str">
        <f>IF(BPU!$C988="","",BPU!$C988)</f>
        <v/>
      </c>
      <c r="D985" s="44" t="str">
        <f>IF(DQE!$D988="","",DQE!$D988)</f>
        <v/>
      </c>
      <c r="E985" s="37" t="str">
        <f>IF(BPU!$D988="","",BPU!$D988)</f>
        <v/>
      </c>
      <c r="F985" s="35" t="str">
        <f t="shared" si="0"/>
        <v/>
      </c>
      <c r="G985" s="44" t="str">
        <f t="shared" si="1"/>
        <v/>
      </c>
      <c r="H985" s="36" t="n"/>
      <c r="I985" s="23" t="n"/>
      <c r="J985" s="36" t="n"/>
      <c r="K985" s="36" t="n"/>
      <c r="L985" s="44" t="str">
        <f t="shared" si="2"/>
        <v/>
      </c>
      <c r="M985" s="35" t="str">
        <f t="shared" si="3"/>
        <v/>
      </c>
      <c r="N985" s="35" t="str">
        <f t="shared" si="4"/>
        <v/>
      </c>
      <c r="O985" s="35" t="str">
        <f t="shared" si="5"/>
        <v/>
      </c>
      <c r="P985" s="35" t="str">
        <f t="shared" si="6"/>
        <v/>
      </c>
      <c r="Q985" s="35" t="str">
        <f t="shared" si="7"/>
        <v/>
      </c>
      <c r="R985" s="35" t="str">
        <f t="shared" si="8"/>
        <v/>
      </c>
      <c r="S985" s="35" t="str">
        <f t="shared" si="9"/>
        <v/>
      </c>
      <c r="T985" s="35" t="str">
        <f t="shared" si="10"/>
        <v/>
      </c>
      <c r="U985" s="35" t="str">
        <f t="shared" si="11"/>
        <v/>
      </c>
      <c r="V985" s="35" t="str">
        <f t="shared" si="12"/>
        <v/>
      </c>
      <c r="W985" s="77" t="str">
        <f t="shared" si="13"/>
        <v/>
      </c>
      <c r="X985" s="35" t="str">
        <f t="shared" si="14"/>
        <v/>
      </c>
      <c r="Y985" s="35" t="str">
        <f t="shared" si="15"/>
        <v/>
      </c>
      <c r="Z985" s="35" t="str">
        <f t="shared" si="16"/>
        <v/>
      </c>
      <c r="AA985" s="35" t="str">
        <f t="shared" si="17"/>
        <v/>
      </c>
      <c r="AB985" s="77">
        <f t="shared" si="29"/>
        <v>6336</v>
      </c>
      <c r="AC985" s="77">
        <f t="shared" si="30"/>
        <v>0</v>
      </c>
      <c r="AD985" s="77">
        <f t="shared" si="31"/>
        <v>0</v>
      </c>
      <c r="AE985" s="78" t="str">
        <f t="shared" si="18"/>
        <v/>
      </c>
      <c r="AF985" s="35" t="str">
        <f t="shared" si="19"/>
        <v/>
      </c>
      <c r="AG985" s="77" t="str">
        <f t="shared" si="20"/>
        <v/>
      </c>
      <c r="AH985" s="77" t="str">
        <f t="shared" si="21"/>
        <v/>
      </c>
      <c r="AI985" s="35">
        <f t="shared" si="22"/>
        <v>0</v>
      </c>
      <c r="AJ985" s="35">
        <f t="shared" si="23"/>
        <v>0</v>
      </c>
      <c r="AK985" s="35">
        <f t="shared" si="24"/>
        <v>0</v>
      </c>
      <c r="AL985" s="35">
        <f t="shared" si="25"/>
        <v>0</v>
      </c>
      <c r="AM985" s="35" t="n"/>
      <c r="AN985" s="44" t="str">
        <f t="shared" si="26"/>
        <v/>
      </c>
      <c r="AO985" s="44" t="str">
        <f t="shared" si="27"/>
        <v/>
      </c>
      <c r="AP985" s="35" t="str">
        <f>IF('DQE marché-cadre'!$D988="","",'DQE marché-cadre'!$D988)</f>
        <v/>
      </c>
      <c r="AQ985" s="35" t="str">
        <f>IF('DQE marché-cadre'!$E988="","",'DQE marché-cadre'!$E988)</f>
        <v/>
      </c>
      <c r="AR985" s="77" t="str">
        <f>DQE!$F988</f>
        <v/>
      </c>
      <c r="AS985" s="77" t="str">
        <f>BPDE!$G988</f>
        <v/>
      </c>
      <c r="AT985" s="35" t="str">
        <f t="shared" si="28"/>
        <v/>
      </c>
    </row>
    <row r="986">
      <c r="A986" s="35" t="str">
        <f>IF(BPU!$A989="","",BPU!$A989)</f>
        <v/>
      </c>
      <c r="B986" s="44" t="str">
        <f>IF(BPU!$B989="","",BPU!$B989)</f>
        <v/>
      </c>
      <c r="C986" s="35" t="str">
        <f>IF(BPU!$C989="","",BPU!$C989)</f>
        <v/>
      </c>
      <c r="D986" s="44" t="str">
        <f>IF(DQE!$D989="","",DQE!$D989)</f>
        <v/>
      </c>
      <c r="E986" s="37" t="str">
        <f>IF(BPU!$D989="","",BPU!$D989)</f>
        <v/>
      </c>
      <c r="F986" s="35" t="str">
        <f t="shared" si="0"/>
        <v/>
      </c>
      <c r="G986" s="44" t="str">
        <f t="shared" si="1"/>
        <v/>
      </c>
      <c r="H986" s="36" t="n"/>
      <c r="I986" s="23" t="n"/>
      <c r="J986" s="36" t="n"/>
      <c r="K986" s="36" t="n"/>
      <c r="L986" s="44" t="str">
        <f t="shared" si="2"/>
        <v/>
      </c>
      <c r="M986" s="35" t="str">
        <f t="shared" si="3"/>
        <v/>
      </c>
      <c r="N986" s="35" t="str">
        <f t="shared" si="4"/>
        <v/>
      </c>
      <c r="O986" s="35" t="str">
        <f t="shared" si="5"/>
        <v/>
      </c>
      <c r="P986" s="35" t="str">
        <f t="shared" si="6"/>
        <v/>
      </c>
      <c r="Q986" s="35" t="str">
        <f t="shared" si="7"/>
        <v/>
      </c>
      <c r="R986" s="35" t="str">
        <f t="shared" si="8"/>
        <v/>
      </c>
      <c r="S986" s="35" t="str">
        <f t="shared" si="9"/>
        <v/>
      </c>
      <c r="T986" s="35" t="str">
        <f t="shared" si="10"/>
        <v/>
      </c>
      <c r="U986" s="35" t="str">
        <f t="shared" si="11"/>
        <v/>
      </c>
      <c r="V986" s="35" t="str">
        <f t="shared" si="12"/>
        <v/>
      </c>
      <c r="W986" s="77" t="str">
        <f t="shared" si="13"/>
        <v/>
      </c>
      <c r="X986" s="35" t="str">
        <f t="shared" si="14"/>
        <v/>
      </c>
      <c r="Y986" s="35" t="str">
        <f t="shared" si="15"/>
        <v/>
      </c>
      <c r="Z986" s="35" t="str">
        <f t="shared" si="16"/>
        <v/>
      </c>
      <c r="AA986" s="35" t="str">
        <f t="shared" si="17"/>
        <v/>
      </c>
      <c r="AB986" s="77">
        <f t="shared" si="29"/>
        <v>6336</v>
      </c>
      <c r="AC986" s="77">
        <f t="shared" si="30"/>
        <v>0</v>
      </c>
      <c r="AD986" s="77">
        <f t="shared" si="31"/>
        <v>0</v>
      </c>
      <c r="AE986" s="78" t="str">
        <f t="shared" si="18"/>
        <v/>
      </c>
      <c r="AF986" s="35" t="str">
        <f t="shared" si="19"/>
        <v/>
      </c>
      <c r="AG986" s="77" t="str">
        <f t="shared" si="20"/>
        <v/>
      </c>
      <c r="AH986" s="77" t="str">
        <f t="shared" si="21"/>
        <v/>
      </c>
      <c r="AI986" s="35">
        <f t="shared" si="22"/>
        <v>0</v>
      </c>
      <c r="AJ986" s="35">
        <f t="shared" si="23"/>
        <v>0</v>
      </c>
      <c r="AK986" s="35">
        <f t="shared" si="24"/>
        <v>0</v>
      </c>
      <c r="AL986" s="35">
        <f t="shared" si="25"/>
        <v>0</v>
      </c>
      <c r="AM986" s="35" t="n"/>
      <c r="AN986" s="44" t="str">
        <f t="shared" si="26"/>
        <v/>
      </c>
      <c r="AO986" s="44" t="str">
        <f t="shared" si="27"/>
        <v/>
      </c>
      <c r="AP986" s="35" t="str">
        <f>IF('DQE marché-cadre'!$D989="","",'DQE marché-cadre'!$D989)</f>
        <v/>
      </c>
      <c r="AQ986" s="35" t="str">
        <f>IF('DQE marché-cadre'!$E989="","",'DQE marché-cadre'!$E989)</f>
        <v/>
      </c>
      <c r="AR986" s="77" t="str">
        <f>DQE!$F989</f>
        <v/>
      </c>
      <c r="AS986" s="77" t="str">
        <f>BPDE!$G989</f>
        <v/>
      </c>
      <c r="AT986" s="35" t="str">
        <f t="shared" si="28"/>
        <v/>
      </c>
    </row>
    <row r="987">
      <c r="A987" s="35" t="str">
        <f>IF(BPU!$A990="","",BPU!$A990)</f>
        <v/>
      </c>
      <c r="B987" s="44" t="str">
        <f>IF(BPU!$B990="","",BPU!$B990)</f>
        <v/>
      </c>
      <c r="C987" s="35" t="str">
        <f>IF(BPU!$C990="","",BPU!$C990)</f>
        <v/>
      </c>
      <c r="D987" s="44" t="str">
        <f>IF(DQE!$D990="","",DQE!$D990)</f>
        <v/>
      </c>
      <c r="E987" s="37" t="str">
        <f>IF(BPU!$D990="","",BPU!$D990)</f>
        <v/>
      </c>
      <c r="F987" s="35" t="str">
        <f t="shared" si="0"/>
        <v/>
      </c>
      <c r="G987" s="44" t="str">
        <f t="shared" si="1"/>
        <v/>
      </c>
      <c r="H987" s="36" t="n"/>
      <c r="I987" s="23" t="n"/>
      <c r="J987" s="36" t="n"/>
      <c r="K987" s="36" t="n"/>
      <c r="L987" s="44" t="str">
        <f t="shared" si="2"/>
        <v/>
      </c>
      <c r="M987" s="35" t="str">
        <f t="shared" si="3"/>
        <v/>
      </c>
      <c r="N987" s="35" t="str">
        <f t="shared" si="4"/>
        <v/>
      </c>
      <c r="O987" s="35" t="str">
        <f t="shared" si="5"/>
        <v/>
      </c>
      <c r="P987" s="35" t="str">
        <f t="shared" si="6"/>
        <v/>
      </c>
      <c r="Q987" s="35" t="str">
        <f t="shared" si="7"/>
        <v/>
      </c>
      <c r="R987" s="35" t="str">
        <f t="shared" si="8"/>
        <v/>
      </c>
      <c r="S987" s="35" t="str">
        <f t="shared" si="9"/>
        <v/>
      </c>
      <c r="T987" s="35" t="str">
        <f t="shared" si="10"/>
        <v/>
      </c>
      <c r="U987" s="35" t="str">
        <f t="shared" si="11"/>
        <v/>
      </c>
      <c r="V987" s="35" t="str">
        <f t="shared" si="12"/>
        <v/>
      </c>
      <c r="W987" s="77" t="str">
        <f t="shared" si="13"/>
        <v/>
      </c>
      <c r="X987" s="35" t="str">
        <f t="shared" si="14"/>
        <v/>
      </c>
      <c r="Y987" s="35" t="str">
        <f t="shared" si="15"/>
        <v/>
      </c>
      <c r="Z987" s="35" t="str">
        <f t="shared" si="16"/>
        <v/>
      </c>
      <c r="AA987" s="35" t="str">
        <f t="shared" si="17"/>
        <v/>
      </c>
      <c r="AB987" s="77">
        <f t="shared" si="29"/>
        <v>6336</v>
      </c>
      <c r="AC987" s="77">
        <f t="shared" si="30"/>
        <v>0</v>
      </c>
      <c r="AD987" s="77">
        <f t="shared" si="31"/>
        <v>0</v>
      </c>
      <c r="AE987" s="78" t="str">
        <f t="shared" si="18"/>
        <v/>
      </c>
      <c r="AF987" s="35" t="str">
        <f t="shared" si="19"/>
        <v/>
      </c>
      <c r="AG987" s="77" t="str">
        <f t="shared" si="20"/>
        <v/>
      </c>
      <c r="AH987" s="77" t="str">
        <f t="shared" si="21"/>
        <v/>
      </c>
      <c r="AI987" s="35">
        <f t="shared" si="22"/>
        <v>0</v>
      </c>
      <c r="AJ987" s="35">
        <f t="shared" si="23"/>
        <v>0</v>
      </c>
      <c r="AK987" s="35">
        <f t="shared" si="24"/>
        <v>0</v>
      </c>
      <c r="AL987" s="35">
        <f t="shared" si="25"/>
        <v>0</v>
      </c>
      <c r="AM987" s="35" t="n"/>
      <c r="AN987" s="44" t="str">
        <f t="shared" si="26"/>
        <v/>
      </c>
      <c r="AO987" s="44" t="str">
        <f t="shared" si="27"/>
        <v/>
      </c>
      <c r="AP987" s="35" t="str">
        <f>IF('DQE marché-cadre'!$D990="","",'DQE marché-cadre'!$D990)</f>
        <v/>
      </c>
      <c r="AQ987" s="35" t="str">
        <f>IF('DQE marché-cadre'!$E990="","",'DQE marché-cadre'!$E990)</f>
        <v/>
      </c>
      <c r="AR987" s="77" t="str">
        <f>DQE!$F990</f>
        <v/>
      </c>
      <c r="AS987" s="77" t="str">
        <f>BPDE!$G990</f>
        <v/>
      </c>
      <c r="AT987" s="35" t="str">
        <f t="shared" si="28"/>
        <v/>
      </c>
    </row>
    <row r="988">
      <c r="A988" s="35" t="str">
        <f>IF(BPU!$A991="","",BPU!$A991)</f>
        <v/>
      </c>
      <c r="B988" s="44" t="str">
        <f>IF(BPU!$B991="","",BPU!$B991)</f>
        <v/>
      </c>
      <c r="C988" s="35" t="str">
        <f>IF(BPU!$C991="","",BPU!$C991)</f>
        <v/>
      </c>
      <c r="D988" s="44" t="str">
        <f>IF(DQE!$D991="","",DQE!$D991)</f>
        <v/>
      </c>
      <c r="E988" s="37" t="str">
        <f>IF(BPU!$D991="","",BPU!$D991)</f>
        <v/>
      </c>
      <c r="F988" s="35" t="str">
        <f t="shared" si="0"/>
        <v/>
      </c>
      <c r="G988" s="44" t="str">
        <f t="shared" si="1"/>
        <v/>
      </c>
      <c r="H988" s="36" t="n"/>
      <c r="I988" s="23" t="n"/>
      <c r="J988" s="36" t="n"/>
      <c r="K988" s="36" t="n"/>
      <c r="L988" s="44" t="str">
        <f t="shared" si="2"/>
        <v/>
      </c>
      <c r="M988" s="35" t="str">
        <f t="shared" si="3"/>
        <v/>
      </c>
      <c r="N988" s="35" t="str">
        <f t="shared" si="4"/>
        <v/>
      </c>
      <c r="O988" s="35" t="str">
        <f t="shared" si="5"/>
        <v/>
      </c>
      <c r="P988" s="35" t="str">
        <f t="shared" si="6"/>
        <v/>
      </c>
      <c r="Q988" s="35" t="str">
        <f t="shared" si="7"/>
        <v/>
      </c>
      <c r="R988" s="35" t="str">
        <f t="shared" si="8"/>
        <v/>
      </c>
      <c r="S988" s="35" t="str">
        <f t="shared" si="9"/>
        <v/>
      </c>
      <c r="T988" s="35" t="str">
        <f t="shared" si="10"/>
        <v/>
      </c>
      <c r="U988" s="35" t="str">
        <f t="shared" si="11"/>
        <v/>
      </c>
      <c r="V988" s="35" t="str">
        <f t="shared" si="12"/>
        <v/>
      </c>
      <c r="W988" s="77" t="str">
        <f t="shared" si="13"/>
        <v/>
      </c>
      <c r="X988" s="35" t="str">
        <f t="shared" si="14"/>
        <v/>
      </c>
      <c r="Y988" s="35" t="str">
        <f t="shared" si="15"/>
        <v/>
      </c>
      <c r="Z988" s="35" t="str">
        <f t="shared" si="16"/>
        <v/>
      </c>
      <c r="AA988" s="35" t="str">
        <f t="shared" si="17"/>
        <v/>
      </c>
      <c r="AB988" s="77">
        <f t="shared" si="29"/>
        <v>6336</v>
      </c>
      <c r="AC988" s="77">
        <f t="shared" si="30"/>
        <v>0</v>
      </c>
      <c r="AD988" s="77">
        <f t="shared" si="31"/>
        <v>0</v>
      </c>
      <c r="AE988" s="78" t="str">
        <f t="shared" si="18"/>
        <v/>
      </c>
      <c r="AF988" s="35" t="str">
        <f t="shared" si="19"/>
        <v/>
      </c>
      <c r="AG988" s="77" t="str">
        <f t="shared" si="20"/>
        <v/>
      </c>
      <c r="AH988" s="77" t="str">
        <f t="shared" si="21"/>
        <v/>
      </c>
      <c r="AI988" s="35">
        <f t="shared" si="22"/>
        <v>0</v>
      </c>
      <c r="AJ988" s="35">
        <f t="shared" si="23"/>
        <v>0</v>
      </c>
      <c r="AK988" s="35">
        <f t="shared" si="24"/>
        <v>0</v>
      </c>
      <c r="AL988" s="35">
        <f t="shared" si="25"/>
        <v>0</v>
      </c>
      <c r="AM988" s="35" t="n"/>
      <c r="AN988" s="44" t="str">
        <f t="shared" si="26"/>
        <v/>
      </c>
      <c r="AO988" s="44" t="str">
        <f t="shared" si="27"/>
        <v/>
      </c>
      <c r="AP988" s="35" t="str">
        <f>IF('DQE marché-cadre'!$D991="","",'DQE marché-cadre'!$D991)</f>
        <v/>
      </c>
      <c r="AQ988" s="35" t="str">
        <f>IF('DQE marché-cadre'!$E991="","",'DQE marché-cadre'!$E991)</f>
        <v/>
      </c>
      <c r="AR988" s="77" t="str">
        <f>DQE!$F991</f>
        <v/>
      </c>
      <c r="AS988" s="77" t="str">
        <f>BPDE!$G991</f>
        <v/>
      </c>
      <c r="AT988" s="35" t="str">
        <f t="shared" si="28"/>
        <v/>
      </c>
    </row>
    <row r="989">
      <c r="A989" s="35" t="str">
        <f>IF(BPU!$A992="","",BPU!$A992)</f>
        <v/>
      </c>
      <c r="B989" s="44" t="str">
        <f>IF(BPU!$B992="","",BPU!$B992)</f>
        <v/>
      </c>
      <c r="C989" s="35" t="str">
        <f>IF(BPU!$C992="","",BPU!$C992)</f>
        <v/>
      </c>
      <c r="D989" s="44" t="str">
        <f>IF(DQE!$D992="","",DQE!$D992)</f>
        <v/>
      </c>
      <c r="E989" s="37" t="str">
        <f>IF(BPU!$D992="","",BPU!$D992)</f>
        <v/>
      </c>
      <c r="F989" s="35" t="str">
        <f t="shared" si="0"/>
        <v/>
      </c>
      <c r="G989" s="44" t="str">
        <f t="shared" si="1"/>
        <v/>
      </c>
      <c r="H989" s="36" t="n"/>
      <c r="I989" s="23" t="n"/>
      <c r="J989" s="36" t="n"/>
      <c r="K989" s="36" t="n"/>
      <c r="L989" s="44" t="str">
        <f t="shared" si="2"/>
        <v/>
      </c>
      <c r="M989" s="35" t="str">
        <f t="shared" si="3"/>
        <v/>
      </c>
      <c r="N989" s="35" t="str">
        <f t="shared" si="4"/>
        <v/>
      </c>
      <c r="O989" s="35" t="str">
        <f t="shared" si="5"/>
        <v/>
      </c>
      <c r="P989" s="35" t="str">
        <f t="shared" si="6"/>
        <v/>
      </c>
      <c r="Q989" s="35" t="str">
        <f t="shared" si="7"/>
        <v/>
      </c>
      <c r="R989" s="35" t="str">
        <f t="shared" si="8"/>
        <v/>
      </c>
      <c r="S989" s="35" t="str">
        <f t="shared" si="9"/>
        <v/>
      </c>
      <c r="T989" s="35" t="str">
        <f t="shared" si="10"/>
        <v/>
      </c>
      <c r="U989" s="35" t="str">
        <f t="shared" si="11"/>
        <v/>
      </c>
      <c r="V989" s="35" t="str">
        <f t="shared" si="12"/>
        <v/>
      </c>
      <c r="W989" s="77" t="str">
        <f t="shared" si="13"/>
        <v/>
      </c>
      <c r="X989" s="35" t="str">
        <f t="shared" si="14"/>
        <v/>
      </c>
      <c r="Y989" s="35" t="str">
        <f t="shared" si="15"/>
        <v/>
      </c>
      <c r="Z989" s="35" t="str">
        <f t="shared" si="16"/>
        <v/>
      </c>
      <c r="AA989" s="35" t="str">
        <f t="shared" si="17"/>
        <v/>
      </c>
      <c r="AB989" s="77">
        <f t="shared" si="29"/>
        <v>6336</v>
      </c>
      <c r="AC989" s="77">
        <f t="shared" si="30"/>
        <v>0</v>
      </c>
      <c r="AD989" s="77">
        <f t="shared" si="31"/>
        <v>0</v>
      </c>
      <c r="AE989" s="78" t="str">
        <f t="shared" si="18"/>
        <v/>
      </c>
      <c r="AF989" s="35" t="str">
        <f t="shared" si="19"/>
        <v/>
      </c>
      <c r="AG989" s="77" t="str">
        <f t="shared" si="20"/>
        <v/>
      </c>
      <c r="AH989" s="77" t="str">
        <f t="shared" si="21"/>
        <v/>
      </c>
      <c r="AI989" s="35">
        <f t="shared" si="22"/>
        <v>0</v>
      </c>
      <c r="AJ989" s="35">
        <f t="shared" si="23"/>
        <v>0</v>
      </c>
      <c r="AK989" s="35">
        <f t="shared" si="24"/>
        <v>0</v>
      </c>
      <c r="AL989" s="35">
        <f t="shared" si="25"/>
        <v>0</v>
      </c>
      <c r="AM989" s="35" t="n"/>
      <c r="AN989" s="44" t="str">
        <f t="shared" si="26"/>
        <v/>
      </c>
      <c r="AO989" s="44" t="str">
        <f t="shared" si="27"/>
        <v/>
      </c>
      <c r="AP989" s="35" t="str">
        <f>IF('DQE marché-cadre'!$D992="","",'DQE marché-cadre'!$D992)</f>
        <v/>
      </c>
      <c r="AQ989" s="35" t="str">
        <f>IF('DQE marché-cadre'!$E992="","",'DQE marché-cadre'!$E992)</f>
        <v/>
      </c>
      <c r="AR989" s="77" t="str">
        <f>DQE!$F992</f>
        <v/>
      </c>
      <c r="AS989" s="77" t="str">
        <f>BPDE!$G992</f>
        <v/>
      </c>
      <c r="AT989" s="35" t="str">
        <f t="shared" si="28"/>
        <v/>
      </c>
    </row>
    <row r="990">
      <c r="A990" s="35" t="str">
        <f>IF(BPU!$A993="","",BPU!$A993)</f>
        <v/>
      </c>
      <c r="B990" s="44" t="str">
        <f>IF(BPU!$B993="","",BPU!$B993)</f>
        <v/>
      </c>
      <c r="C990" s="35" t="str">
        <f>IF(BPU!$C993="","",BPU!$C993)</f>
        <v/>
      </c>
      <c r="D990" s="44" t="str">
        <f>IF(DQE!$D993="","",DQE!$D993)</f>
        <v/>
      </c>
      <c r="E990" s="37" t="str">
        <f>IF(BPU!$D993="","",BPU!$D993)</f>
        <v/>
      </c>
      <c r="F990" s="35" t="str">
        <f t="shared" si="0"/>
        <v/>
      </c>
      <c r="G990" s="44" t="str">
        <f t="shared" si="1"/>
        <v/>
      </c>
      <c r="H990" s="36" t="n"/>
      <c r="I990" s="23" t="n"/>
      <c r="J990" s="36" t="n"/>
      <c r="K990" s="36" t="n"/>
      <c r="L990" s="44" t="str">
        <f t="shared" si="2"/>
        <v/>
      </c>
      <c r="M990" s="35" t="str">
        <f t="shared" si="3"/>
        <v/>
      </c>
      <c r="N990" s="35" t="str">
        <f t="shared" si="4"/>
        <v/>
      </c>
      <c r="O990" s="35" t="str">
        <f t="shared" si="5"/>
        <v/>
      </c>
      <c r="P990" s="35" t="str">
        <f t="shared" si="6"/>
        <v/>
      </c>
      <c r="Q990" s="35" t="str">
        <f t="shared" si="7"/>
        <v/>
      </c>
      <c r="R990" s="35" t="str">
        <f t="shared" si="8"/>
        <v/>
      </c>
      <c r="S990" s="35" t="str">
        <f t="shared" si="9"/>
        <v/>
      </c>
      <c r="T990" s="35" t="str">
        <f t="shared" si="10"/>
        <v/>
      </c>
      <c r="U990" s="35" t="str">
        <f t="shared" si="11"/>
        <v/>
      </c>
      <c r="V990" s="35" t="str">
        <f t="shared" si="12"/>
        <v/>
      </c>
      <c r="W990" s="77" t="str">
        <f t="shared" si="13"/>
        <v/>
      </c>
      <c r="X990" s="35" t="str">
        <f t="shared" si="14"/>
        <v/>
      </c>
      <c r="Y990" s="35" t="str">
        <f t="shared" si="15"/>
        <v/>
      </c>
      <c r="Z990" s="35" t="str">
        <f t="shared" si="16"/>
        <v/>
      </c>
      <c r="AA990" s="35" t="str">
        <f t="shared" si="17"/>
        <v/>
      </c>
      <c r="AB990" s="77">
        <f t="shared" si="29"/>
        <v>6336</v>
      </c>
      <c r="AC990" s="77">
        <f t="shared" si="30"/>
        <v>0</v>
      </c>
      <c r="AD990" s="77">
        <f t="shared" si="31"/>
        <v>0</v>
      </c>
      <c r="AE990" s="78" t="str">
        <f t="shared" si="18"/>
        <v/>
      </c>
      <c r="AF990" s="35" t="str">
        <f t="shared" si="19"/>
        <v/>
      </c>
      <c r="AG990" s="77" t="str">
        <f t="shared" si="20"/>
        <v/>
      </c>
      <c r="AH990" s="77" t="str">
        <f t="shared" si="21"/>
        <v/>
      </c>
      <c r="AI990" s="35">
        <f t="shared" si="22"/>
        <v>0</v>
      </c>
      <c r="AJ990" s="35">
        <f t="shared" si="23"/>
        <v>0</v>
      </c>
      <c r="AK990" s="35">
        <f t="shared" si="24"/>
        <v>0</v>
      </c>
      <c r="AL990" s="35">
        <f t="shared" si="25"/>
        <v>0</v>
      </c>
      <c r="AM990" s="35" t="n"/>
      <c r="AN990" s="44" t="str">
        <f t="shared" si="26"/>
        <v/>
      </c>
      <c r="AO990" s="44" t="str">
        <f t="shared" si="27"/>
        <v/>
      </c>
      <c r="AP990" s="35" t="str">
        <f>IF('DQE marché-cadre'!$D993="","",'DQE marché-cadre'!$D993)</f>
        <v/>
      </c>
      <c r="AQ990" s="35" t="str">
        <f>IF('DQE marché-cadre'!$E993="","",'DQE marché-cadre'!$E993)</f>
        <v/>
      </c>
      <c r="AR990" s="77" t="str">
        <f>DQE!$F993</f>
        <v/>
      </c>
      <c r="AS990" s="77" t="str">
        <f>BPDE!$G993</f>
        <v/>
      </c>
      <c r="AT990" s="35" t="str">
        <f t="shared" si="28"/>
        <v/>
      </c>
    </row>
    <row r="991">
      <c r="A991" s="35" t="str">
        <f>IF(BPU!$A994="","",BPU!$A994)</f>
        <v/>
      </c>
      <c r="B991" s="44" t="str">
        <f>IF(BPU!$B994="","",BPU!$B994)</f>
        <v/>
      </c>
      <c r="C991" s="35" t="str">
        <f>IF(BPU!$C994="","",BPU!$C994)</f>
        <v/>
      </c>
      <c r="D991" s="44" t="str">
        <f>IF(DQE!$D994="","",DQE!$D994)</f>
        <v/>
      </c>
      <c r="E991" s="37" t="str">
        <f>IF(BPU!$D994="","",BPU!$D994)</f>
        <v/>
      </c>
      <c r="F991" s="35" t="str">
        <f t="shared" si="0"/>
        <v/>
      </c>
      <c r="G991" s="44" t="str">
        <f t="shared" si="1"/>
        <v/>
      </c>
      <c r="H991" s="36" t="n"/>
      <c r="I991" s="23" t="n"/>
      <c r="J991" s="36" t="n"/>
      <c r="K991" s="36" t="n"/>
      <c r="L991" s="44" t="str">
        <f t="shared" si="2"/>
        <v/>
      </c>
      <c r="M991" s="35" t="str">
        <f t="shared" si="3"/>
        <v/>
      </c>
      <c r="N991" s="35" t="str">
        <f t="shared" si="4"/>
        <v/>
      </c>
      <c r="O991" s="35" t="str">
        <f t="shared" si="5"/>
        <v/>
      </c>
      <c r="P991" s="35" t="str">
        <f t="shared" si="6"/>
        <v/>
      </c>
      <c r="Q991" s="35" t="str">
        <f t="shared" si="7"/>
        <v/>
      </c>
      <c r="R991" s="35" t="str">
        <f t="shared" si="8"/>
        <v/>
      </c>
      <c r="S991" s="35" t="str">
        <f t="shared" si="9"/>
        <v/>
      </c>
      <c r="T991" s="35" t="str">
        <f t="shared" si="10"/>
        <v/>
      </c>
      <c r="U991" s="35" t="str">
        <f t="shared" si="11"/>
        <v/>
      </c>
      <c r="V991" s="35" t="str">
        <f t="shared" si="12"/>
        <v/>
      </c>
      <c r="W991" s="77" t="str">
        <f t="shared" si="13"/>
        <v/>
      </c>
      <c r="X991" s="35" t="str">
        <f t="shared" si="14"/>
        <v/>
      </c>
      <c r="Y991" s="35" t="str">
        <f t="shared" si="15"/>
        <v/>
      </c>
      <c r="Z991" s="35" t="str">
        <f t="shared" si="16"/>
        <v/>
      </c>
      <c r="AA991" s="35" t="str">
        <f t="shared" si="17"/>
        <v/>
      </c>
      <c r="AB991" s="77">
        <f t="shared" si="29"/>
        <v>6336</v>
      </c>
      <c r="AC991" s="77">
        <f t="shared" si="30"/>
        <v>0</v>
      </c>
      <c r="AD991" s="77">
        <f t="shared" si="31"/>
        <v>0</v>
      </c>
      <c r="AE991" s="78" t="str">
        <f t="shared" si="18"/>
        <v/>
      </c>
      <c r="AF991" s="35" t="str">
        <f t="shared" si="19"/>
        <v/>
      </c>
      <c r="AG991" s="77" t="str">
        <f t="shared" si="20"/>
        <v/>
      </c>
      <c r="AH991" s="77" t="str">
        <f t="shared" si="21"/>
        <v/>
      </c>
      <c r="AI991" s="35">
        <f t="shared" si="22"/>
        <v>0</v>
      </c>
      <c r="AJ991" s="35">
        <f t="shared" si="23"/>
        <v>0</v>
      </c>
      <c r="AK991" s="35">
        <f t="shared" si="24"/>
        <v>0</v>
      </c>
      <c r="AL991" s="35">
        <f t="shared" si="25"/>
        <v>0</v>
      </c>
      <c r="AM991" s="35" t="n"/>
      <c r="AN991" s="44" t="str">
        <f t="shared" si="26"/>
        <v/>
      </c>
      <c r="AO991" s="44" t="str">
        <f t="shared" si="27"/>
        <v/>
      </c>
      <c r="AP991" s="35" t="str">
        <f>IF('DQE marché-cadre'!$D994="","",'DQE marché-cadre'!$D994)</f>
        <v/>
      </c>
      <c r="AQ991" s="35" t="str">
        <f>IF('DQE marché-cadre'!$E994="","",'DQE marché-cadre'!$E994)</f>
        <v/>
      </c>
      <c r="AR991" s="77" t="str">
        <f>DQE!$F994</f>
        <v/>
      </c>
      <c r="AS991" s="77" t="str">
        <f>BPDE!$G994</f>
        <v/>
      </c>
      <c r="AT991" s="35" t="str">
        <f t="shared" si="28"/>
        <v/>
      </c>
    </row>
    <row r="992">
      <c r="A992" s="35" t="str">
        <f>IF(BPU!$A995="","",BPU!$A995)</f>
        <v/>
      </c>
      <c r="B992" s="44" t="str">
        <f>IF(BPU!$B995="","",BPU!$B995)</f>
        <v/>
      </c>
      <c r="C992" s="35" t="str">
        <f>IF(BPU!$C995="","",BPU!$C995)</f>
        <v/>
      </c>
      <c r="D992" s="44" t="str">
        <f>IF(DQE!$D995="","",DQE!$D995)</f>
        <v/>
      </c>
      <c r="E992" s="37" t="str">
        <f>IF(BPU!$D995="","",BPU!$D995)</f>
        <v/>
      </c>
      <c r="F992" s="35" t="str">
        <f t="shared" si="0"/>
        <v/>
      </c>
      <c r="G992" s="44" t="str">
        <f t="shared" si="1"/>
        <v/>
      </c>
      <c r="H992" s="36" t="n"/>
      <c r="I992" s="23" t="n"/>
      <c r="J992" s="36" t="n"/>
      <c r="K992" s="36" t="n"/>
      <c r="L992" s="44" t="str">
        <f t="shared" si="2"/>
        <v/>
      </c>
      <c r="M992" s="35" t="str">
        <f t="shared" si="3"/>
        <v/>
      </c>
      <c r="N992" s="35" t="str">
        <f t="shared" si="4"/>
        <v/>
      </c>
      <c r="O992" s="35" t="str">
        <f t="shared" si="5"/>
        <v/>
      </c>
      <c r="P992" s="35" t="str">
        <f t="shared" si="6"/>
        <v/>
      </c>
      <c r="Q992" s="35" t="str">
        <f t="shared" si="7"/>
        <v/>
      </c>
      <c r="R992" s="35" t="str">
        <f t="shared" si="8"/>
        <v/>
      </c>
      <c r="S992" s="35" t="str">
        <f t="shared" si="9"/>
        <v/>
      </c>
      <c r="T992" s="35" t="str">
        <f t="shared" si="10"/>
        <v/>
      </c>
      <c r="U992" s="35" t="str">
        <f t="shared" si="11"/>
        <v/>
      </c>
      <c r="V992" s="35" t="str">
        <f t="shared" si="12"/>
        <v/>
      </c>
      <c r="W992" s="77" t="str">
        <f t="shared" si="13"/>
        <v/>
      </c>
      <c r="X992" s="35" t="str">
        <f t="shared" si="14"/>
        <v/>
      </c>
      <c r="Y992" s="35" t="str">
        <f t="shared" si="15"/>
        <v/>
      </c>
      <c r="Z992" s="35" t="str">
        <f t="shared" si="16"/>
        <v/>
      </c>
      <c r="AA992" s="35" t="str">
        <f t="shared" si="17"/>
        <v/>
      </c>
      <c r="AB992" s="77">
        <f t="shared" si="29"/>
        <v>6336</v>
      </c>
      <c r="AC992" s="77">
        <f t="shared" si="30"/>
        <v>0</v>
      </c>
      <c r="AD992" s="77">
        <f t="shared" si="31"/>
        <v>0</v>
      </c>
      <c r="AE992" s="78" t="str">
        <f t="shared" si="18"/>
        <v/>
      </c>
      <c r="AF992" s="35" t="str">
        <f t="shared" si="19"/>
        <v/>
      </c>
      <c r="AG992" s="77" t="str">
        <f t="shared" si="20"/>
        <v/>
      </c>
      <c r="AH992" s="77" t="str">
        <f t="shared" si="21"/>
        <v/>
      </c>
      <c r="AI992" s="35">
        <f t="shared" si="22"/>
        <v>0</v>
      </c>
      <c r="AJ992" s="35">
        <f t="shared" si="23"/>
        <v>0</v>
      </c>
      <c r="AK992" s="35">
        <f t="shared" si="24"/>
        <v>0</v>
      </c>
      <c r="AL992" s="35">
        <f t="shared" si="25"/>
        <v>0</v>
      </c>
      <c r="AM992" s="35" t="n"/>
      <c r="AN992" s="44" t="str">
        <f t="shared" si="26"/>
        <v/>
      </c>
      <c r="AO992" s="44" t="str">
        <f t="shared" si="27"/>
        <v/>
      </c>
      <c r="AP992" s="35" t="str">
        <f>IF('DQE marché-cadre'!$D995="","",'DQE marché-cadre'!$D995)</f>
        <v/>
      </c>
      <c r="AQ992" s="35" t="str">
        <f>IF('DQE marché-cadre'!$E995="","",'DQE marché-cadre'!$E995)</f>
        <v/>
      </c>
      <c r="AR992" s="77" t="str">
        <f>DQE!$F995</f>
        <v/>
      </c>
      <c r="AS992" s="77" t="str">
        <f>BPDE!$G995</f>
        <v/>
      </c>
      <c r="AT992" s="35" t="str">
        <f t="shared" si="28"/>
        <v/>
      </c>
    </row>
    <row r="993">
      <c r="A993" s="35" t="str">
        <f>IF(BPU!$A996="","",BPU!$A996)</f>
        <v/>
      </c>
      <c r="B993" s="44" t="str">
        <f>IF(BPU!$B996="","",BPU!$B996)</f>
        <v/>
      </c>
      <c r="C993" s="35" t="str">
        <f>IF(BPU!$C996="","",BPU!$C996)</f>
        <v/>
      </c>
      <c r="D993" s="44" t="str">
        <f>IF(DQE!$D996="","",DQE!$D996)</f>
        <v/>
      </c>
      <c r="E993" s="37" t="str">
        <f>IF(BPU!$D996="","",BPU!$D996)</f>
        <v/>
      </c>
      <c r="F993" s="35" t="str">
        <f t="shared" si="0"/>
        <v/>
      </c>
      <c r="G993" s="44" t="str">
        <f t="shared" si="1"/>
        <v/>
      </c>
      <c r="H993" s="36" t="n"/>
      <c r="I993" s="23" t="n"/>
      <c r="J993" s="36" t="n"/>
      <c r="K993" s="36" t="n"/>
      <c r="L993" s="44" t="str">
        <f t="shared" si="2"/>
        <v/>
      </c>
      <c r="M993" s="35" t="str">
        <f t="shared" si="3"/>
        <v/>
      </c>
      <c r="N993" s="35" t="str">
        <f t="shared" si="4"/>
        <v/>
      </c>
      <c r="O993" s="35" t="str">
        <f t="shared" si="5"/>
        <v/>
      </c>
      <c r="P993" s="35" t="str">
        <f t="shared" si="6"/>
        <v/>
      </c>
      <c r="Q993" s="35" t="str">
        <f t="shared" si="7"/>
        <v/>
      </c>
      <c r="R993" s="35" t="str">
        <f t="shared" si="8"/>
        <v/>
      </c>
      <c r="S993" s="35" t="str">
        <f t="shared" si="9"/>
        <v/>
      </c>
      <c r="T993" s="35" t="str">
        <f t="shared" si="10"/>
        <v/>
      </c>
      <c r="U993" s="35" t="str">
        <f t="shared" si="11"/>
        <v/>
      </c>
      <c r="V993" s="35" t="str">
        <f t="shared" si="12"/>
        <v/>
      </c>
      <c r="W993" s="77" t="str">
        <f t="shared" si="13"/>
        <v/>
      </c>
      <c r="X993" s="35" t="str">
        <f t="shared" si="14"/>
        <v/>
      </c>
      <c r="Y993" s="35" t="str">
        <f t="shared" si="15"/>
        <v/>
      </c>
      <c r="Z993" s="35" t="str">
        <f t="shared" si="16"/>
        <v/>
      </c>
      <c r="AA993" s="35" t="str">
        <f t="shared" si="17"/>
        <v/>
      </c>
      <c r="AB993" s="77">
        <f t="shared" si="29"/>
        <v>6336</v>
      </c>
      <c r="AC993" s="77">
        <f t="shared" si="30"/>
        <v>0</v>
      </c>
      <c r="AD993" s="77">
        <f t="shared" si="31"/>
        <v>0</v>
      </c>
      <c r="AE993" s="78" t="str">
        <f t="shared" si="18"/>
        <v/>
      </c>
      <c r="AF993" s="35" t="str">
        <f t="shared" si="19"/>
        <v/>
      </c>
      <c r="AG993" s="77" t="str">
        <f t="shared" si="20"/>
        <v/>
      </c>
      <c r="AH993" s="77" t="str">
        <f t="shared" si="21"/>
        <v/>
      </c>
      <c r="AI993" s="35">
        <f t="shared" si="22"/>
        <v>0</v>
      </c>
      <c r="AJ993" s="35">
        <f t="shared" si="23"/>
        <v>0</v>
      </c>
      <c r="AK993" s="35">
        <f t="shared" si="24"/>
        <v>0</v>
      </c>
      <c r="AL993" s="35">
        <f t="shared" si="25"/>
        <v>0</v>
      </c>
      <c r="AM993" s="35" t="n"/>
      <c r="AN993" s="44" t="str">
        <f t="shared" si="26"/>
        <v/>
      </c>
      <c r="AO993" s="44" t="str">
        <f t="shared" si="27"/>
        <v/>
      </c>
      <c r="AP993" s="35" t="str">
        <f>IF('DQE marché-cadre'!$D996="","",'DQE marché-cadre'!$D996)</f>
        <v/>
      </c>
      <c r="AQ993" s="35" t="str">
        <f>IF('DQE marché-cadre'!$E996="","",'DQE marché-cadre'!$E996)</f>
        <v/>
      </c>
      <c r="AR993" s="77" t="str">
        <f>DQE!$F996</f>
        <v/>
      </c>
      <c r="AS993" s="77" t="str">
        <f>BPDE!$G996</f>
        <v/>
      </c>
      <c r="AT993" s="35" t="str">
        <f t="shared" si="28"/>
        <v/>
      </c>
    </row>
    <row r="994">
      <c r="A994" s="35" t="str">
        <f>IF(BPU!$A997="","",BPU!$A997)</f>
        <v/>
      </c>
      <c r="B994" s="44" t="str">
        <f>IF(BPU!$B997="","",BPU!$B997)</f>
        <v/>
      </c>
      <c r="C994" s="35" t="str">
        <f>IF(BPU!$C997="","",BPU!$C997)</f>
        <v/>
      </c>
      <c r="D994" s="44" t="str">
        <f>IF(DQE!$D997="","",DQE!$D997)</f>
        <v/>
      </c>
      <c r="E994" s="37" t="str">
        <f>IF(BPU!$D997="","",BPU!$D997)</f>
        <v/>
      </c>
      <c r="F994" s="35" t="str">
        <f t="shared" si="0"/>
        <v/>
      </c>
      <c r="G994" s="44" t="str">
        <f t="shared" si="1"/>
        <v/>
      </c>
      <c r="H994" s="36" t="n"/>
      <c r="I994" s="23" t="n"/>
      <c r="J994" s="36" t="n"/>
      <c r="K994" s="36" t="n"/>
      <c r="L994" s="44" t="str">
        <f t="shared" si="2"/>
        <v/>
      </c>
      <c r="M994" s="35" t="str">
        <f t="shared" si="3"/>
        <v/>
      </c>
      <c r="N994" s="35" t="str">
        <f t="shared" si="4"/>
        <v/>
      </c>
      <c r="O994" s="35" t="str">
        <f t="shared" si="5"/>
        <v/>
      </c>
      <c r="P994" s="35" t="str">
        <f t="shared" si="6"/>
        <v/>
      </c>
      <c r="Q994" s="35" t="str">
        <f t="shared" si="7"/>
        <v/>
      </c>
      <c r="R994" s="35" t="str">
        <f t="shared" si="8"/>
        <v/>
      </c>
      <c r="S994" s="35" t="str">
        <f t="shared" si="9"/>
        <v/>
      </c>
      <c r="T994" s="35" t="str">
        <f t="shared" si="10"/>
        <v/>
      </c>
      <c r="U994" s="35" t="str">
        <f t="shared" si="11"/>
        <v/>
      </c>
      <c r="V994" s="35" t="str">
        <f t="shared" si="12"/>
        <v/>
      </c>
      <c r="W994" s="77" t="str">
        <f t="shared" si="13"/>
        <v/>
      </c>
      <c r="X994" s="35" t="str">
        <f t="shared" si="14"/>
        <v/>
      </c>
      <c r="Y994" s="35" t="str">
        <f t="shared" si="15"/>
        <v/>
      </c>
      <c r="Z994" s="35" t="str">
        <f t="shared" si="16"/>
        <v/>
      </c>
      <c r="AA994" s="35" t="str">
        <f t="shared" si="17"/>
        <v/>
      </c>
      <c r="AB994" s="77">
        <f t="shared" si="29"/>
        <v>6336</v>
      </c>
      <c r="AC994" s="77">
        <f t="shared" si="30"/>
        <v>0</v>
      </c>
      <c r="AD994" s="77">
        <f t="shared" si="31"/>
        <v>0</v>
      </c>
      <c r="AE994" s="78" t="str">
        <f t="shared" si="18"/>
        <v/>
      </c>
      <c r="AF994" s="35" t="str">
        <f t="shared" si="19"/>
        <v/>
      </c>
      <c r="AG994" s="77" t="str">
        <f t="shared" si="20"/>
        <v/>
      </c>
      <c r="AH994" s="77" t="str">
        <f t="shared" si="21"/>
        <v/>
      </c>
      <c r="AI994" s="35">
        <f t="shared" si="22"/>
        <v>0</v>
      </c>
      <c r="AJ994" s="35">
        <f t="shared" si="23"/>
        <v>0</v>
      </c>
      <c r="AK994" s="35">
        <f t="shared" si="24"/>
        <v>0</v>
      </c>
      <c r="AL994" s="35">
        <f t="shared" si="25"/>
        <v>0</v>
      </c>
      <c r="AM994" s="35" t="n"/>
      <c r="AN994" s="44" t="str">
        <f t="shared" si="26"/>
        <v/>
      </c>
      <c r="AO994" s="44" t="str">
        <f t="shared" si="27"/>
        <v/>
      </c>
      <c r="AP994" s="35" t="str">
        <f>IF('DQE marché-cadre'!$D997="","",'DQE marché-cadre'!$D997)</f>
        <v/>
      </c>
      <c r="AQ994" s="35" t="str">
        <f>IF('DQE marché-cadre'!$E997="","",'DQE marché-cadre'!$E997)</f>
        <v/>
      </c>
      <c r="AR994" s="77" t="str">
        <f>DQE!$F997</f>
        <v/>
      </c>
      <c r="AS994" s="77" t="str">
        <f>BPDE!$G997</f>
        <v/>
      </c>
      <c r="AT994" s="35" t="str">
        <f t="shared" si="28"/>
        <v/>
      </c>
    </row>
    <row r="995">
      <c r="A995" s="35" t="str">
        <f>IF(BPU!$A998="","",BPU!$A998)</f>
        <v/>
      </c>
      <c r="B995" s="44" t="str">
        <f>IF(BPU!$B998="","",BPU!$B998)</f>
        <v/>
      </c>
      <c r="C995" s="35" t="str">
        <f>IF(BPU!$C998="","",BPU!$C998)</f>
        <v/>
      </c>
      <c r="D995" s="44" t="str">
        <f>IF(DQE!$D998="","",DQE!$D998)</f>
        <v/>
      </c>
      <c r="E995" s="37" t="str">
        <f>IF(BPU!$D998="","",BPU!$D998)</f>
        <v/>
      </c>
      <c r="F995" s="35" t="str">
        <f t="shared" si="0"/>
        <v/>
      </c>
      <c r="G995" s="44" t="str">
        <f t="shared" si="1"/>
        <v/>
      </c>
      <c r="H995" s="36" t="n"/>
      <c r="I995" s="23" t="n"/>
      <c r="J995" s="36" t="n"/>
      <c r="K995" s="36" t="n"/>
      <c r="L995" s="44" t="str">
        <f t="shared" si="2"/>
        <v/>
      </c>
      <c r="M995" s="35" t="str">
        <f t="shared" si="3"/>
        <v/>
      </c>
      <c r="N995" s="35" t="str">
        <f t="shared" si="4"/>
        <v/>
      </c>
      <c r="O995" s="35" t="str">
        <f t="shared" si="5"/>
        <v/>
      </c>
      <c r="P995" s="35" t="str">
        <f t="shared" si="6"/>
        <v/>
      </c>
      <c r="Q995" s="35" t="str">
        <f t="shared" si="7"/>
        <v/>
      </c>
      <c r="R995" s="35" t="str">
        <f t="shared" si="8"/>
        <v/>
      </c>
      <c r="S995" s="35" t="str">
        <f t="shared" si="9"/>
        <v/>
      </c>
      <c r="T995" s="35" t="str">
        <f t="shared" si="10"/>
        <v/>
      </c>
      <c r="U995" s="35" t="str">
        <f t="shared" si="11"/>
        <v/>
      </c>
      <c r="V995" s="35" t="str">
        <f t="shared" si="12"/>
        <v/>
      </c>
      <c r="W995" s="77" t="str">
        <f t="shared" si="13"/>
        <v/>
      </c>
      <c r="X995" s="35" t="str">
        <f t="shared" si="14"/>
        <v/>
      </c>
      <c r="Y995" s="35" t="str">
        <f t="shared" si="15"/>
        <v/>
      </c>
      <c r="Z995" s="35" t="str">
        <f t="shared" si="16"/>
        <v/>
      </c>
      <c r="AA995" s="35" t="str">
        <f t="shared" si="17"/>
        <v/>
      </c>
      <c r="AB995" s="77">
        <f t="shared" si="29"/>
        <v>6336</v>
      </c>
      <c r="AC995" s="77">
        <f t="shared" si="30"/>
        <v>0</v>
      </c>
      <c r="AD995" s="77">
        <f t="shared" si="31"/>
        <v>0</v>
      </c>
      <c r="AE995" s="78" t="str">
        <f t="shared" si="18"/>
        <v/>
      </c>
      <c r="AF995" s="35" t="str">
        <f t="shared" si="19"/>
        <v/>
      </c>
      <c r="AG995" s="77" t="str">
        <f t="shared" si="20"/>
        <v/>
      </c>
      <c r="AH995" s="77" t="str">
        <f t="shared" si="21"/>
        <v/>
      </c>
      <c r="AI995" s="35">
        <f t="shared" si="22"/>
        <v>0</v>
      </c>
      <c r="AJ995" s="35">
        <f t="shared" si="23"/>
        <v>0</v>
      </c>
      <c r="AK995" s="35">
        <f t="shared" si="24"/>
        <v>0</v>
      </c>
      <c r="AL995" s="35">
        <f t="shared" si="25"/>
        <v>0</v>
      </c>
      <c r="AM995" s="35" t="n"/>
      <c r="AN995" s="44" t="str">
        <f t="shared" si="26"/>
        <v/>
      </c>
      <c r="AO995" s="44" t="str">
        <f t="shared" si="27"/>
        <v/>
      </c>
      <c r="AP995" s="35" t="str">
        <f>IF('DQE marché-cadre'!$D998="","",'DQE marché-cadre'!$D998)</f>
        <v/>
      </c>
      <c r="AQ995" s="35" t="str">
        <f>IF('DQE marché-cadre'!$E998="","",'DQE marché-cadre'!$E998)</f>
        <v/>
      </c>
      <c r="AR995" s="77" t="str">
        <f>DQE!$F998</f>
        <v/>
      </c>
      <c r="AS995" s="77" t="str">
        <f>BPDE!$G998</f>
        <v/>
      </c>
      <c r="AT995" s="35" t="str">
        <f t="shared" si="28"/>
        <v/>
      </c>
    </row>
    <row r="996">
      <c r="A996" s="35" t="str">
        <f>IF(BPU!$A999="","",BPU!$A999)</f>
        <v/>
      </c>
      <c r="B996" s="44" t="str">
        <f>IF(BPU!$B999="","",BPU!$B999)</f>
        <v/>
      </c>
      <c r="C996" s="35" t="str">
        <f>IF(BPU!$C999="","",BPU!$C999)</f>
        <v/>
      </c>
      <c r="D996" s="44" t="str">
        <f>IF(DQE!$D999="","",DQE!$D999)</f>
        <v/>
      </c>
      <c r="E996" s="37" t="str">
        <f>IF(BPU!$D999="","",BPU!$D999)</f>
        <v/>
      </c>
      <c r="F996" s="35" t="str">
        <f t="shared" si="0"/>
        <v/>
      </c>
      <c r="G996" s="44" t="str">
        <f t="shared" si="1"/>
        <v/>
      </c>
      <c r="H996" s="36" t="n"/>
      <c r="I996" s="23" t="n"/>
      <c r="J996" s="36" t="n"/>
      <c r="K996" s="36" t="n"/>
      <c r="L996" s="44" t="str">
        <f t="shared" si="2"/>
        <v/>
      </c>
      <c r="M996" s="35" t="str">
        <f t="shared" si="3"/>
        <v/>
      </c>
      <c r="N996" s="35" t="str">
        <f t="shared" si="4"/>
        <v/>
      </c>
      <c r="O996" s="35" t="str">
        <f t="shared" si="5"/>
        <v/>
      </c>
      <c r="P996" s="35" t="str">
        <f t="shared" si="6"/>
        <v/>
      </c>
      <c r="Q996" s="35" t="str">
        <f t="shared" si="7"/>
        <v/>
      </c>
      <c r="R996" s="35" t="str">
        <f t="shared" si="8"/>
        <v/>
      </c>
      <c r="S996" s="35" t="str">
        <f t="shared" si="9"/>
        <v/>
      </c>
      <c r="T996" s="35" t="str">
        <f t="shared" si="10"/>
        <v/>
      </c>
      <c r="U996" s="35" t="str">
        <f t="shared" si="11"/>
        <v/>
      </c>
      <c r="V996" s="35" t="str">
        <f t="shared" si="12"/>
        <v/>
      </c>
      <c r="W996" s="77" t="str">
        <f t="shared" si="13"/>
        <v/>
      </c>
      <c r="X996" s="35" t="str">
        <f t="shared" si="14"/>
        <v/>
      </c>
      <c r="Y996" s="35" t="str">
        <f t="shared" si="15"/>
        <v/>
      </c>
      <c r="Z996" s="35" t="str">
        <f t="shared" si="16"/>
        <v/>
      </c>
      <c r="AA996" s="35" t="str">
        <f t="shared" si="17"/>
        <v/>
      </c>
      <c r="AB996" s="77">
        <f t="shared" si="29"/>
        <v>6336</v>
      </c>
      <c r="AC996" s="77">
        <f t="shared" si="30"/>
        <v>0</v>
      </c>
      <c r="AD996" s="77">
        <f t="shared" si="31"/>
        <v>0</v>
      </c>
      <c r="AE996" s="78" t="str">
        <f t="shared" si="18"/>
        <v/>
      </c>
      <c r="AF996" s="35" t="str">
        <f t="shared" si="19"/>
        <v/>
      </c>
      <c r="AG996" s="77" t="str">
        <f t="shared" si="20"/>
        <v/>
      </c>
      <c r="AH996" s="77" t="str">
        <f t="shared" si="21"/>
        <v/>
      </c>
      <c r="AI996" s="35">
        <f t="shared" si="22"/>
        <v>0</v>
      </c>
      <c r="AJ996" s="35">
        <f t="shared" si="23"/>
        <v>0</v>
      </c>
      <c r="AK996" s="35">
        <f t="shared" si="24"/>
        <v>0</v>
      </c>
      <c r="AL996" s="35">
        <f t="shared" si="25"/>
        <v>0</v>
      </c>
      <c r="AM996" s="35" t="n"/>
      <c r="AN996" s="44" t="str">
        <f t="shared" si="26"/>
        <v/>
      </c>
      <c r="AO996" s="44" t="str">
        <f t="shared" si="27"/>
        <v/>
      </c>
      <c r="AP996" s="35" t="str">
        <f>IF('DQE marché-cadre'!$D999="","",'DQE marché-cadre'!$D999)</f>
        <v/>
      </c>
      <c r="AQ996" s="35" t="str">
        <f>IF('DQE marché-cadre'!$E999="","",'DQE marché-cadre'!$E999)</f>
        <v/>
      </c>
      <c r="AR996" s="77" t="str">
        <f>DQE!$F999</f>
        <v/>
      </c>
      <c r="AS996" s="77" t="str">
        <f>BPDE!$G999</f>
        <v/>
      </c>
      <c r="AT996" s="35" t="str">
        <f t="shared" si="28"/>
        <v/>
      </c>
    </row>
    <row r="997">
      <c r="A997" s="35" t="str">
        <f>IF(BPU!$A1000="","",BPU!$A1000)</f>
        <v/>
      </c>
      <c r="B997" s="44" t="str">
        <f>IF(BPU!$B1000="","",BPU!$B1000)</f>
        <v/>
      </c>
      <c r="C997" s="35" t="str">
        <f>IF(BPU!$C1000="","",BPU!$C1000)</f>
        <v/>
      </c>
      <c r="D997" s="44" t="str">
        <f>IF(DQE!$D1000="","",DQE!$D1000)</f>
        <v/>
      </c>
      <c r="E997" s="37" t="str">
        <f>IF(BPU!$D1000="","",BPU!$D1000)</f>
        <v/>
      </c>
      <c r="F997" s="35" t="str">
        <f t="shared" si="0"/>
        <v/>
      </c>
      <c r="G997" s="44" t="str">
        <f t="shared" si="1"/>
        <v/>
      </c>
      <c r="H997" s="36" t="n"/>
      <c r="I997" s="23" t="n"/>
      <c r="J997" s="36" t="n"/>
      <c r="K997" s="36" t="n"/>
      <c r="L997" s="44" t="str">
        <f t="shared" si="2"/>
        <v/>
      </c>
      <c r="M997" s="35" t="str">
        <f t="shared" si="3"/>
        <v/>
      </c>
      <c r="N997" s="35" t="str">
        <f t="shared" si="4"/>
        <v/>
      </c>
      <c r="O997" s="35" t="str">
        <f t="shared" si="5"/>
        <v/>
      </c>
      <c r="P997" s="35" t="str">
        <f t="shared" si="6"/>
        <v/>
      </c>
      <c r="Q997" s="35" t="str">
        <f t="shared" si="7"/>
        <v/>
      </c>
      <c r="R997" s="35" t="str">
        <f t="shared" si="8"/>
        <v/>
      </c>
      <c r="S997" s="35" t="str">
        <f t="shared" si="9"/>
        <v/>
      </c>
      <c r="T997" s="35" t="str">
        <f t="shared" si="10"/>
        <v/>
      </c>
      <c r="U997" s="35" t="str">
        <f t="shared" si="11"/>
        <v/>
      </c>
      <c r="V997" s="35" t="str">
        <f t="shared" si="12"/>
        <v/>
      </c>
      <c r="W997" s="77" t="str">
        <f t="shared" si="13"/>
        <v/>
      </c>
      <c r="X997" s="35" t="str">
        <f t="shared" si="14"/>
        <v/>
      </c>
      <c r="Y997" s="35" t="str">
        <f t="shared" si="15"/>
        <v/>
      </c>
      <c r="Z997" s="35" t="str">
        <f t="shared" si="16"/>
        <v/>
      </c>
      <c r="AA997" s="35" t="str">
        <f t="shared" si="17"/>
        <v/>
      </c>
      <c r="AB997" s="77">
        <f t="shared" si="29"/>
        <v>6336</v>
      </c>
      <c r="AC997" s="77">
        <f t="shared" si="30"/>
        <v>0</v>
      </c>
      <c r="AD997" s="77">
        <f t="shared" si="31"/>
        <v>0</v>
      </c>
      <c r="AE997" s="78" t="str">
        <f t="shared" si="18"/>
        <v/>
      </c>
      <c r="AF997" s="35" t="str">
        <f t="shared" si="19"/>
        <v/>
      </c>
      <c r="AG997" s="77" t="str">
        <f t="shared" si="20"/>
        <v/>
      </c>
      <c r="AH997" s="77" t="str">
        <f t="shared" si="21"/>
        <v/>
      </c>
      <c r="AI997" s="35">
        <f t="shared" si="22"/>
        <v>0</v>
      </c>
      <c r="AJ997" s="35">
        <f t="shared" si="23"/>
        <v>0</v>
      </c>
      <c r="AK997" s="35">
        <f t="shared" si="24"/>
        <v>0</v>
      </c>
      <c r="AL997" s="35">
        <f t="shared" si="25"/>
        <v>0</v>
      </c>
      <c r="AM997" s="35" t="n"/>
      <c r="AN997" s="44" t="str">
        <f t="shared" si="26"/>
        <v/>
      </c>
      <c r="AO997" s="44" t="str">
        <f t="shared" si="27"/>
        <v/>
      </c>
      <c r="AP997" s="35" t="str">
        <f>IF('DQE marché-cadre'!$D1000="","",'DQE marché-cadre'!$D1000)</f>
        <v/>
      </c>
      <c r="AQ997" s="35" t="str">
        <f>IF('DQE marché-cadre'!$E1000="","",'DQE marché-cadre'!$E1000)</f>
        <v/>
      </c>
      <c r="AR997" s="77" t="str">
        <f>DQE!$F1000</f>
        <v/>
      </c>
      <c r="AS997" s="77" t="str">
        <f>BPDE!$G1000</f>
        <v/>
      </c>
      <c r="AT997" s="35" t="str">
        <f t="shared" si="28"/>
        <v/>
      </c>
    </row>
    <row r="998">
      <c r="A998" s="35" t="str">
        <f>IF(BPU!$A1001="","",BPU!$A1001)</f>
        <v/>
      </c>
      <c r="B998" s="44" t="str">
        <f>IF(BPU!$B1001="","",BPU!$B1001)</f>
        <v/>
      </c>
      <c r="C998" s="35" t="str">
        <f>IF(BPU!$C1001="","",BPU!$C1001)</f>
        <v/>
      </c>
      <c r="D998" s="44" t="str">
        <f>IF(DQE!$D1001="","",DQE!$D1001)</f>
        <v/>
      </c>
      <c r="E998" s="37" t="str">
        <f>IF(BPU!$D1001="","",BPU!$D1001)</f>
        <v/>
      </c>
      <c r="F998" s="35" t="str">
        <f t="shared" si="0"/>
        <v/>
      </c>
      <c r="G998" s="44" t="str">
        <f t="shared" si="1"/>
        <v/>
      </c>
      <c r="H998" s="36" t="n"/>
      <c r="I998" s="23" t="n"/>
      <c r="J998" s="36" t="n"/>
      <c r="K998" s="36" t="n"/>
      <c r="L998" s="44" t="str">
        <f t="shared" si="2"/>
        <v/>
      </c>
      <c r="M998" s="35" t="str">
        <f t="shared" si="3"/>
        <v/>
      </c>
      <c r="N998" s="35" t="str">
        <f t="shared" si="4"/>
        <v/>
      </c>
      <c r="O998" s="35" t="str">
        <f t="shared" si="5"/>
        <v/>
      </c>
      <c r="P998" s="35" t="str">
        <f t="shared" si="6"/>
        <v/>
      </c>
      <c r="Q998" s="35" t="str">
        <f t="shared" si="7"/>
        <v/>
      </c>
      <c r="R998" s="35" t="str">
        <f t="shared" si="8"/>
        <v/>
      </c>
      <c r="S998" s="35" t="str">
        <f t="shared" si="9"/>
        <v/>
      </c>
      <c r="T998" s="35" t="str">
        <f t="shared" si="10"/>
        <v/>
      </c>
      <c r="U998" s="35" t="str">
        <f t="shared" si="11"/>
        <v/>
      </c>
      <c r="V998" s="35" t="str">
        <f t="shared" si="12"/>
        <v/>
      </c>
      <c r="W998" s="77" t="str">
        <f t="shared" si="13"/>
        <v/>
      </c>
      <c r="X998" s="35" t="str">
        <f t="shared" si="14"/>
        <v/>
      </c>
      <c r="Y998" s="35" t="str">
        <f t="shared" si="15"/>
        <v/>
      </c>
      <c r="Z998" s="35" t="str">
        <f t="shared" si="16"/>
        <v/>
      </c>
      <c r="AA998" s="35" t="str">
        <f t="shared" si="17"/>
        <v/>
      </c>
      <c r="AB998" s="77">
        <f t="shared" si="29"/>
        <v>6336</v>
      </c>
      <c r="AC998" s="77">
        <f t="shared" si="30"/>
        <v>0</v>
      </c>
      <c r="AD998" s="77">
        <f t="shared" si="31"/>
        <v>0</v>
      </c>
      <c r="AE998" s="78" t="str">
        <f t="shared" si="18"/>
        <v/>
      </c>
      <c r="AF998" s="35" t="str">
        <f t="shared" si="19"/>
        <v/>
      </c>
      <c r="AG998" s="77" t="str">
        <f t="shared" si="20"/>
        <v/>
      </c>
      <c r="AH998" s="77" t="str">
        <f t="shared" si="21"/>
        <v/>
      </c>
      <c r="AI998" s="35">
        <f t="shared" si="22"/>
        <v>0</v>
      </c>
      <c r="AJ998" s="35">
        <f t="shared" si="23"/>
        <v>0</v>
      </c>
      <c r="AK998" s="35">
        <f t="shared" si="24"/>
        <v>0</v>
      </c>
      <c r="AL998" s="35">
        <f t="shared" si="25"/>
        <v>0</v>
      </c>
      <c r="AM998" s="35" t="n"/>
      <c r="AN998" s="44" t="str">
        <f t="shared" si="26"/>
        <v/>
      </c>
      <c r="AO998" s="44" t="str">
        <f t="shared" si="27"/>
        <v/>
      </c>
      <c r="AP998" s="35" t="str">
        <f>IF('DQE marché-cadre'!$D1001="","",'DQE marché-cadre'!$D1001)</f>
        <v/>
      </c>
      <c r="AQ998" s="35" t="str">
        <f>IF('DQE marché-cadre'!$E1001="","",'DQE marché-cadre'!$E1001)</f>
        <v/>
      </c>
      <c r="AR998" s="77" t="str">
        <f>DQE!$F1001</f>
        <v/>
      </c>
      <c r="AS998" s="77" t="str">
        <f>BPDE!$G1001</f>
        <v/>
      </c>
      <c r="AT998" s="35" t="str">
        <f t="shared" si="28"/>
        <v/>
      </c>
    </row>
    <row r="999">
      <c r="A999" s="35" t="str">
        <f>IF(BPU!$A1002="","",BPU!$A1002)</f>
        <v/>
      </c>
      <c r="B999" s="44" t="str">
        <f>IF(BPU!$B1002="","",BPU!$B1002)</f>
        <v/>
      </c>
      <c r="C999" s="35" t="str">
        <f>IF(BPU!$C1002="","",BPU!$C1002)</f>
        <v/>
      </c>
      <c r="D999" s="44" t="str">
        <f>IF(DQE!$D1002="","",DQE!$D1002)</f>
        <v/>
      </c>
      <c r="E999" s="37" t="str">
        <f>IF(BPU!$D1002="","",BPU!$D1002)</f>
        <v/>
      </c>
      <c r="F999" s="35" t="str">
        <f t="shared" si="0"/>
        <v/>
      </c>
      <c r="G999" s="44" t="str">
        <f t="shared" si="1"/>
        <v/>
      </c>
      <c r="H999" s="36" t="n"/>
      <c r="I999" s="23" t="n"/>
      <c r="J999" s="36" t="n"/>
      <c r="K999" s="36" t="n"/>
      <c r="L999" s="44" t="str">
        <f t="shared" si="2"/>
        <v/>
      </c>
      <c r="M999" s="35" t="str">
        <f t="shared" si="3"/>
        <v/>
      </c>
      <c r="N999" s="35" t="str">
        <f t="shared" si="4"/>
        <v/>
      </c>
      <c r="O999" s="35" t="str">
        <f t="shared" si="5"/>
        <v/>
      </c>
      <c r="P999" s="35" t="str">
        <f t="shared" si="6"/>
        <v/>
      </c>
      <c r="Q999" s="35" t="str">
        <f t="shared" si="7"/>
        <v/>
      </c>
      <c r="R999" s="35" t="str">
        <f t="shared" si="8"/>
        <v/>
      </c>
      <c r="S999" s="35" t="str">
        <f t="shared" si="9"/>
        <v/>
      </c>
      <c r="T999" s="35" t="str">
        <f t="shared" si="10"/>
        <v/>
      </c>
      <c r="U999" s="35" t="str">
        <f t="shared" si="11"/>
        <v/>
      </c>
      <c r="V999" s="35" t="str">
        <f t="shared" si="12"/>
        <v/>
      </c>
      <c r="W999" s="77" t="str">
        <f t="shared" si="13"/>
        <v/>
      </c>
      <c r="X999" s="35" t="str">
        <f t="shared" si="14"/>
        <v/>
      </c>
      <c r="Y999" s="35" t="str">
        <f t="shared" si="15"/>
        <v/>
      </c>
      <c r="Z999" s="35" t="str">
        <f t="shared" si="16"/>
        <v/>
      </c>
      <c r="AA999" s="35" t="str">
        <f t="shared" si="17"/>
        <v/>
      </c>
      <c r="AB999" s="77">
        <f t="shared" si="29"/>
        <v>6336</v>
      </c>
      <c r="AC999" s="77">
        <f t="shared" si="30"/>
        <v>0</v>
      </c>
      <c r="AD999" s="77">
        <f t="shared" si="31"/>
        <v>0</v>
      </c>
      <c r="AE999" s="78" t="str">
        <f t="shared" si="18"/>
        <v/>
      </c>
      <c r="AF999" s="35" t="str">
        <f t="shared" si="19"/>
        <v/>
      </c>
      <c r="AG999" s="77" t="str">
        <f t="shared" si="20"/>
        <v/>
      </c>
      <c r="AH999" s="77" t="str">
        <f t="shared" si="21"/>
        <v/>
      </c>
      <c r="AI999" s="35">
        <f t="shared" si="22"/>
        <v>0</v>
      </c>
      <c r="AJ999" s="35">
        <f t="shared" si="23"/>
        <v>0</v>
      </c>
      <c r="AK999" s="35">
        <f t="shared" si="24"/>
        <v>0</v>
      </c>
      <c r="AL999" s="35">
        <f t="shared" si="25"/>
        <v>0</v>
      </c>
      <c r="AM999" s="35" t="n"/>
      <c r="AN999" s="44" t="str">
        <f t="shared" si="26"/>
        <v/>
      </c>
      <c r="AO999" s="44" t="str">
        <f t="shared" si="27"/>
        <v/>
      </c>
      <c r="AP999" s="35" t="str">
        <f>IF('DQE marché-cadre'!$D1002="","",'DQE marché-cadre'!$D1002)</f>
        <v/>
      </c>
      <c r="AQ999" s="35" t="str">
        <f>IF('DQE marché-cadre'!$E1002="","",'DQE marché-cadre'!$E1002)</f>
        <v/>
      </c>
      <c r="AR999" s="77" t="str">
        <f>DQE!$F1002</f>
        <v/>
      </c>
      <c r="AS999" s="77" t="str">
        <f>BPDE!$G1002</f>
        <v/>
      </c>
      <c r="AT999" s="35" t="str">
        <f t="shared" si="28"/>
        <v/>
      </c>
    </row>
    <row r="1000">
      <c r="A1000" s="35" t="str">
        <f>IF(BPU!$A1003="","",BPU!$A1003)</f>
        <v/>
      </c>
      <c r="B1000" s="44" t="str">
        <f>IF(BPU!$B1003="","",BPU!$B1003)</f>
        <v/>
      </c>
      <c r="C1000" s="35" t="str">
        <f>IF(BPU!$C1003="","",BPU!$C1003)</f>
        <v/>
      </c>
      <c r="D1000" s="44" t="str">
        <f>IF(DQE!$D1003="","",DQE!$D1003)</f>
        <v/>
      </c>
      <c r="E1000" s="37" t="str">
        <f>IF(BPU!$D1003="","",BPU!$D1003)</f>
        <v/>
      </c>
      <c r="F1000" s="35" t="str">
        <f t="shared" si="0"/>
        <v/>
      </c>
      <c r="G1000" s="44" t="str">
        <f t="shared" si="1"/>
        <v/>
      </c>
      <c r="H1000" s="36" t="n"/>
      <c r="I1000" s="23" t="n"/>
      <c r="J1000" s="36" t="n"/>
      <c r="K1000" s="36" t="n"/>
      <c r="L1000" s="44" t="str">
        <f t="shared" si="2"/>
        <v/>
      </c>
      <c r="M1000" s="35" t="str">
        <f t="shared" si="3"/>
        <v/>
      </c>
      <c r="N1000" s="35" t="str">
        <f t="shared" si="4"/>
        <v/>
      </c>
      <c r="O1000" s="35" t="str">
        <f t="shared" si="5"/>
        <v/>
      </c>
      <c r="P1000" s="35" t="str">
        <f t="shared" si="6"/>
        <v/>
      </c>
      <c r="Q1000" s="35" t="str">
        <f t="shared" si="7"/>
        <v/>
      </c>
      <c r="R1000" s="35" t="str">
        <f t="shared" si="8"/>
        <v/>
      </c>
      <c r="S1000" s="35" t="str">
        <f t="shared" si="9"/>
        <v/>
      </c>
      <c r="T1000" s="35" t="str">
        <f t="shared" si="10"/>
        <v/>
      </c>
      <c r="U1000" s="35" t="str">
        <f t="shared" si="11"/>
        <v/>
      </c>
      <c r="V1000" s="35" t="str">
        <f t="shared" si="12"/>
        <v/>
      </c>
      <c r="W1000" s="77" t="str">
        <f t="shared" si="13"/>
        <v/>
      </c>
      <c r="X1000" s="35" t="str">
        <f t="shared" si="14"/>
        <v/>
      </c>
      <c r="Y1000" s="35" t="str">
        <f t="shared" si="15"/>
        <v/>
      </c>
      <c r="Z1000" s="35" t="str">
        <f t="shared" si="16"/>
        <v/>
      </c>
      <c r="AA1000" s="35" t="str">
        <f t="shared" si="17"/>
        <v/>
      </c>
      <c r="AB1000" s="77">
        <f t="shared" si="29"/>
        <v>6336</v>
      </c>
      <c r="AC1000" s="77">
        <f t="shared" si="30"/>
        <v>0</v>
      </c>
      <c r="AD1000" s="77">
        <f t="shared" si="31"/>
        <v>0</v>
      </c>
      <c r="AE1000" s="78" t="str">
        <f t="shared" si="18"/>
        <v/>
      </c>
      <c r="AF1000" s="35" t="str">
        <f t="shared" si="19"/>
        <v/>
      </c>
      <c r="AG1000" s="77" t="str">
        <f t="shared" si="20"/>
        <v/>
      </c>
      <c r="AH1000" s="77" t="str">
        <f t="shared" si="21"/>
        <v/>
      </c>
      <c r="AI1000" s="35">
        <f t="shared" si="22"/>
        <v>0</v>
      </c>
      <c r="AJ1000" s="35">
        <f t="shared" si="23"/>
        <v>0</v>
      </c>
      <c r="AK1000" s="35">
        <f t="shared" si="24"/>
        <v>0</v>
      </c>
      <c r="AL1000" s="35">
        <f t="shared" si="25"/>
        <v>0</v>
      </c>
      <c r="AM1000" s="35" t="n"/>
      <c r="AN1000" s="44" t="str">
        <f t="shared" si="26"/>
        <v/>
      </c>
      <c r="AO1000" s="44" t="str">
        <f t="shared" si="27"/>
        <v/>
      </c>
      <c r="AP1000" s="35" t="str">
        <f>IF('DQE marché-cadre'!$D1003="","",'DQE marché-cadre'!$D1003)</f>
        <v/>
      </c>
      <c r="AQ1000" s="35" t="str">
        <f>IF('DQE marché-cadre'!$E1003="","",'DQE marché-cadre'!$E1003)</f>
        <v/>
      </c>
      <c r="AR1000" s="77" t="str">
        <f>DQE!$F1003</f>
        <v/>
      </c>
      <c r="AS1000" s="77" t="str">
        <f>BPDE!$G1003</f>
        <v/>
      </c>
      <c r="AT1000" s="35" t="str">
        <f t="shared" si="28"/>
        <v/>
      </c>
    </row>
    <row r="1001">
      <c r="A1001" s="35" t="str">
        <f>IF(BPU!$A1004="","",BPU!$A1004)</f>
        <v/>
      </c>
      <c r="B1001" s="44" t="str">
        <f>IF(BPU!$B1004="","",BPU!$B1004)</f>
        <v/>
      </c>
      <c r="C1001" s="35" t="str">
        <f>IF(BPU!$C1004="","",BPU!$C1004)</f>
        <v/>
      </c>
      <c r="D1001" s="44" t="str">
        <f>IF(DQE!$D1004="","",DQE!$D1004)</f>
        <v/>
      </c>
      <c r="E1001" s="37" t="str">
        <f>IF(BPU!$D1004="","",BPU!$D1004)</f>
        <v/>
      </c>
      <c r="F1001" s="35" t="str">
        <f t="shared" si="0"/>
        <v/>
      </c>
      <c r="G1001" s="44" t="str">
        <f t="shared" si="1"/>
        <v/>
      </c>
      <c r="H1001" s="36" t="n"/>
      <c r="I1001" s="23" t="n"/>
      <c r="J1001" s="36" t="n"/>
      <c r="K1001" s="36" t="n"/>
      <c r="L1001" s="44" t="str">
        <f t="shared" si="2"/>
        <v/>
      </c>
      <c r="M1001" s="35" t="str">
        <f t="shared" si="3"/>
        <v/>
      </c>
      <c r="N1001" s="35" t="str">
        <f t="shared" si="4"/>
        <v/>
      </c>
      <c r="O1001" s="35" t="str">
        <f t="shared" si="5"/>
        <v/>
      </c>
      <c r="P1001" s="35" t="str">
        <f t="shared" si="6"/>
        <v/>
      </c>
      <c r="Q1001" s="35" t="str">
        <f t="shared" si="7"/>
        <v/>
      </c>
      <c r="R1001" s="35" t="str">
        <f t="shared" si="8"/>
        <v/>
      </c>
      <c r="S1001" s="35" t="str">
        <f t="shared" si="9"/>
        <v/>
      </c>
      <c r="T1001" s="35" t="str">
        <f t="shared" si="10"/>
        <v/>
      </c>
      <c r="U1001" s="35" t="str">
        <f t="shared" si="11"/>
        <v/>
      </c>
      <c r="V1001" s="35" t="str">
        <f t="shared" si="12"/>
        <v/>
      </c>
      <c r="W1001" s="77" t="str">
        <f t="shared" si="13"/>
        <v/>
      </c>
      <c r="X1001" s="35" t="str">
        <f t="shared" si="14"/>
        <v/>
      </c>
      <c r="Y1001" s="35" t="str">
        <f t="shared" si="15"/>
        <v/>
      </c>
      <c r="Z1001" s="35" t="str">
        <f t="shared" si="16"/>
        <v/>
      </c>
      <c r="AA1001" s="35" t="str">
        <f t="shared" si="17"/>
        <v/>
      </c>
      <c r="AB1001" s="77">
        <f t="shared" si="29"/>
        <v>6336</v>
      </c>
      <c r="AC1001" s="77">
        <f t="shared" si="30"/>
        <v>0</v>
      </c>
      <c r="AD1001" s="77">
        <f t="shared" si="31"/>
        <v>0</v>
      </c>
      <c r="AE1001" s="78" t="str">
        <f t="shared" si="18"/>
        <v/>
      </c>
      <c r="AF1001" s="35" t="str">
        <f t="shared" si="19"/>
        <v/>
      </c>
      <c r="AG1001" s="77" t="str">
        <f t="shared" si="20"/>
        <v/>
      </c>
      <c r="AH1001" s="77" t="str">
        <f t="shared" si="21"/>
        <v/>
      </c>
      <c r="AI1001" s="35">
        <f t="shared" si="22"/>
        <v>0</v>
      </c>
      <c r="AJ1001" s="35">
        <f t="shared" si="23"/>
        <v>0</v>
      </c>
      <c r="AK1001" s="35">
        <f t="shared" si="24"/>
        <v>0</v>
      </c>
      <c r="AL1001" s="35">
        <f t="shared" si="25"/>
        <v>0</v>
      </c>
      <c r="AM1001" s="35" t="n"/>
      <c r="AN1001" s="44" t="str">
        <f t="shared" si="26"/>
        <v/>
      </c>
      <c r="AO1001" s="44" t="str">
        <f t="shared" si="27"/>
        <v/>
      </c>
      <c r="AP1001" s="35" t="str">
        <f>IF('DQE marché-cadre'!$D1004="","",'DQE marché-cadre'!$D1004)</f>
        <v/>
      </c>
      <c r="AQ1001" s="35" t="str">
        <f>IF('DQE marché-cadre'!$E1004="","",'DQE marché-cadre'!$E1004)</f>
        <v/>
      </c>
      <c r="AR1001" s="77" t="str">
        <f>DQE!$F1004</f>
        <v/>
      </c>
      <c r="AS1001" s="77" t="str">
        <f>BPDE!$G1004</f>
        <v/>
      </c>
      <c r="AT1001" s="35" t="str">
        <f t="shared" si="28"/>
        <v/>
      </c>
    </row>
    <row r="1002">
      <c r="A1002" s="35" t="str">
        <f>IF(BPU!$A1005="","",BPU!$A1005)</f>
        <v/>
      </c>
      <c r="B1002" s="44" t="str">
        <f>IF(BPU!$B1005="","",BPU!$B1005)</f>
        <v/>
      </c>
      <c r="C1002" s="35" t="str">
        <f>IF(BPU!$C1005="","",BPU!$C1005)</f>
        <v/>
      </c>
      <c r="D1002" s="44" t="str">
        <f>IF(DQE!$D1005="","",DQE!$D1005)</f>
        <v/>
      </c>
      <c r="E1002" s="37" t="str">
        <f>IF(BPU!$D1005="","",BPU!$D1005)</f>
        <v/>
      </c>
      <c r="F1002" s="35" t="str">
        <f t="shared" si="0"/>
        <v/>
      </c>
      <c r="G1002" s="44" t="str">
        <f t="shared" si="1"/>
        <v/>
      </c>
      <c r="H1002" s="36" t="n"/>
      <c r="I1002" s="23" t="n"/>
      <c r="J1002" s="36" t="n"/>
      <c r="K1002" s="36" t="n"/>
      <c r="L1002" s="44" t="str">
        <f t="shared" si="2"/>
        <v/>
      </c>
      <c r="M1002" s="35" t="str">
        <f t="shared" si="3"/>
        <v/>
      </c>
      <c r="N1002" s="35" t="str">
        <f t="shared" si="4"/>
        <v/>
      </c>
      <c r="O1002" s="35" t="str">
        <f t="shared" si="5"/>
        <v/>
      </c>
      <c r="P1002" s="35" t="str">
        <f t="shared" si="6"/>
        <v/>
      </c>
      <c r="Q1002" s="35" t="str">
        <f t="shared" si="7"/>
        <v/>
      </c>
      <c r="R1002" s="35" t="str">
        <f t="shared" si="8"/>
        <v/>
      </c>
      <c r="S1002" s="35" t="str">
        <f t="shared" si="9"/>
        <v/>
      </c>
      <c r="T1002" s="35" t="str">
        <f t="shared" si="10"/>
        <v/>
      </c>
      <c r="U1002" s="35" t="str">
        <f t="shared" si="11"/>
        <v/>
      </c>
      <c r="V1002" s="35" t="str">
        <f t="shared" si="12"/>
        <v/>
      </c>
      <c r="W1002" s="77" t="str">
        <f t="shared" si="13"/>
        <v/>
      </c>
      <c r="X1002" s="35" t="str">
        <f t="shared" si="14"/>
        <v/>
      </c>
      <c r="Y1002" s="35" t="str">
        <f t="shared" si="15"/>
        <v/>
      </c>
      <c r="Z1002" s="35" t="str">
        <f t="shared" si="16"/>
        <v/>
      </c>
      <c r="AA1002" s="35" t="str">
        <f t="shared" si="17"/>
        <v/>
      </c>
      <c r="AB1002" s="77">
        <f t="shared" si="29"/>
        <v>6336</v>
      </c>
      <c r="AC1002" s="77">
        <f t="shared" si="30"/>
        <v>0</v>
      </c>
      <c r="AD1002" s="77">
        <f t="shared" si="31"/>
        <v>0</v>
      </c>
      <c r="AE1002" s="78" t="str">
        <f t="shared" si="18"/>
        <v/>
      </c>
      <c r="AF1002" s="35" t="str">
        <f t="shared" si="19"/>
        <v/>
      </c>
      <c r="AG1002" s="77" t="str">
        <f t="shared" si="20"/>
        <v/>
      </c>
      <c r="AH1002" s="77" t="str">
        <f t="shared" si="21"/>
        <v/>
      </c>
      <c r="AI1002" s="35">
        <f t="shared" si="22"/>
        <v>0</v>
      </c>
      <c r="AJ1002" s="35">
        <f t="shared" si="23"/>
        <v>0</v>
      </c>
      <c r="AK1002" s="35">
        <f t="shared" si="24"/>
        <v>0</v>
      </c>
      <c r="AL1002" s="35">
        <f t="shared" si="25"/>
        <v>0</v>
      </c>
      <c r="AM1002" s="35" t="n"/>
      <c r="AN1002" s="44" t="str">
        <f t="shared" si="26"/>
        <v/>
      </c>
      <c r="AO1002" s="44" t="str">
        <f t="shared" si="27"/>
        <v/>
      </c>
      <c r="AP1002" s="35" t="str">
        <f>IF('DQE marché-cadre'!$D1005="","",'DQE marché-cadre'!$D1005)</f>
        <v/>
      </c>
      <c r="AQ1002" s="35" t="str">
        <f>IF('DQE marché-cadre'!$E1005="","",'DQE marché-cadre'!$E1005)</f>
        <v/>
      </c>
      <c r="AR1002" s="77" t="str">
        <f>DQE!$F1005</f>
        <v/>
      </c>
      <c r="AS1002" s="77" t="str">
        <f>BPDE!$G1005</f>
        <v/>
      </c>
      <c r="AT1002" s="35" t="str">
        <f t="shared" si="28"/>
        <v/>
      </c>
    </row>
    <row r="1003">
      <c r="A1003" s="35" t="str">
        <f>IF(BPU!$A1006="","",BPU!$A1006)</f>
        <v/>
      </c>
      <c r="B1003" s="44" t="str">
        <f>IF(BPU!$B1006="","",BPU!$B1006)</f>
        <v/>
      </c>
      <c r="C1003" s="35" t="str">
        <f>IF(BPU!$C1006="","",BPU!$C1006)</f>
        <v/>
      </c>
      <c r="D1003" s="44" t="str">
        <f>IF(DQE!$D1006="","",DQE!$D1006)</f>
        <v/>
      </c>
      <c r="E1003" s="37" t="str">
        <f>IF(BPU!$D1006="","",BPU!$D1006)</f>
        <v/>
      </c>
      <c r="F1003" s="35" t="str">
        <f t="shared" si="0"/>
        <v/>
      </c>
      <c r="G1003" s="44" t="str">
        <f t="shared" si="1"/>
        <v/>
      </c>
      <c r="H1003" s="36" t="n"/>
      <c r="I1003" s="23" t="n"/>
      <c r="J1003" s="36" t="n"/>
      <c r="K1003" s="36" t="n"/>
      <c r="L1003" s="44" t="str">
        <f t="shared" si="2"/>
        <v/>
      </c>
      <c r="M1003" s="35" t="str">
        <f t="shared" si="3"/>
        <v/>
      </c>
      <c r="N1003" s="35" t="str">
        <f t="shared" si="4"/>
        <v/>
      </c>
      <c r="O1003" s="35" t="str">
        <f t="shared" si="5"/>
        <v/>
      </c>
      <c r="P1003" s="35" t="str">
        <f t="shared" si="6"/>
        <v/>
      </c>
      <c r="Q1003" s="35" t="str">
        <f t="shared" si="7"/>
        <v/>
      </c>
      <c r="R1003" s="35" t="str">
        <f t="shared" si="8"/>
        <v/>
      </c>
      <c r="S1003" s="35" t="str">
        <f t="shared" si="9"/>
        <v/>
      </c>
      <c r="T1003" s="35" t="str">
        <f t="shared" si="10"/>
        <v/>
      </c>
      <c r="U1003" s="35" t="str">
        <f t="shared" si="11"/>
        <v/>
      </c>
      <c r="V1003" s="35" t="str">
        <f t="shared" si="12"/>
        <v/>
      </c>
      <c r="W1003" s="77" t="str">
        <f t="shared" si="13"/>
        <v/>
      </c>
      <c r="X1003" s="35" t="str">
        <f t="shared" si="14"/>
        <v/>
      </c>
      <c r="Y1003" s="35" t="str">
        <f t="shared" si="15"/>
        <v/>
      </c>
      <c r="Z1003" s="35" t="str">
        <f t="shared" si="16"/>
        <v/>
      </c>
      <c r="AA1003" s="35" t="str">
        <f t="shared" si="17"/>
        <v/>
      </c>
      <c r="AB1003" s="77">
        <f t="shared" si="29"/>
        <v>6336</v>
      </c>
      <c r="AC1003" s="77">
        <f t="shared" si="30"/>
        <v>0</v>
      </c>
      <c r="AD1003" s="77">
        <f t="shared" si="31"/>
        <v>0</v>
      </c>
      <c r="AE1003" s="78" t="str">
        <f t="shared" si="18"/>
        <v/>
      </c>
      <c r="AF1003" s="35" t="str">
        <f t="shared" si="19"/>
        <v/>
      </c>
      <c r="AG1003" s="77" t="str">
        <f t="shared" si="20"/>
        <v/>
      </c>
      <c r="AH1003" s="77" t="str">
        <f t="shared" si="21"/>
        <v/>
      </c>
      <c r="AI1003" s="35">
        <f t="shared" si="22"/>
        <v>0</v>
      </c>
      <c r="AJ1003" s="35">
        <f t="shared" si="23"/>
        <v>0</v>
      </c>
      <c r="AK1003" s="35">
        <f t="shared" si="24"/>
        <v>0</v>
      </c>
      <c r="AL1003" s="35">
        <f t="shared" si="25"/>
        <v>0</v>
      </c>
      <c r="AM1003" s="35" t="n"/>
      <c r="AN1003" s="44" t="str">
        <f t="shared" si="26"/>
        <v/>
      </c>
      <c r="AO1003" s="44" t="str">
        <f t="shared" si="27"/>
        <v/>
      </c>
      <c r="AP1003" s="35" t="str">
        <f>IF('DQE marché-cadre'!$D1006="","",'DQE marché-cadre'!$D1006)</f>
        <v/>
      </c>
      <c r="AQ1003" s="35" t="str">
        <f>IF('DQE marché-cadre'!$E1006="","",'DQE marché-cadre'!$E1006)</f>
        <v/>
      </c>
      <c r="AR1003" s="77" t="str">
        <f>DQE!$F1006</f>
        <v/>
      </c>
      <c r="AS1003" s="77" t="str">
        <f>BPDE!$G1006</f>
        <v/>
      </c>
      <c r="AT1003" s="35" t="str">
        <f t="shared" si="28"/>
        <v/>
      </c>
    </row>
  </sheetData>
  <sheetProtection selectLockedCells="0" selectUnlockedCells="0" sheet="1" objects="1" insertRows="1" insertHyperlinks="1" autoFilter="1" scenarios="0" formatColumns="0" deleteColumns="1" insertColumns="1" pivotTables="1" deleteRows="1" formatCells="1" formatRows="0" sort="1"/>
  <mergeCells count="5">
    <mergeCell ref="H2:L2"/>
    <mergeCell ref="I1"/>
    <mergeCell ref="G1:H1"/>
    <mergeCell ref="A2:G2"/>
    <mergeCell ref="C1:F1"/>
  </mergeCells>
  <conditionalFormatting sqref="M4:N1003 P4:U1003 X4:Z1003">
    <cfRule type="cellIs" priority="1" operator="equal" dxfId="0">
      <formula>1</formula>
    </cfRule>
  </conditionalFormatting>
  <conditionalFormatting sqref="O4:O1003 V4:V1003 AA4:AA1003">
    <cfRule type="cellIs" priority="2" operator="equal" dxfId="1">
      <formula>1</formula>
    </cfRule>
  </conditionalFormatting>
  <conditionalFormatting sqref="G4:G1003">
    <cfRule type="expression" priority="3" dxfId="0">
      <formula>LEFT($G4,10)="À corriger"</formula>
    </cfRule>
    <cfRule type="expression" priority="4" dxfId="1">
      <formula>LEFT($G4,10)="À vérifier"</formula>
    </cfRule>
    <cfRule type="expression" priority="5" dxfId="6">
      <formula>$G4="OK"</formula>
    </cfRule>
  </conditionalFormatting>
  <conditionalFormatting sqref="L4:L1003">
    <cfRule type="expression" priority="6" dxfId="0">
      <formula>AND($L4&lt;&gt;"",$L4&lt;&gt;"OK")</formula>
    </cfRule>
  </conditionalFormatting>
  <conditionalFormatting sqref="B4:F1003">
    <cfRule type="expression" priority="7" dxfId="2">
      <formula>OR($F4="Titre",$F4="Sous-total")</formula>
    </cfRule>
  </conditionalFormatting>
  <dataValidations count="1">
    <dataValidation sqref="A4:G1003 L4:AA1003" showDropDown="0" showInputMessage="1" showErrorMessage="0" allowBlank="1" promptTitle="Cellule calculée · خلية محسوبة" prompt="Calculé : cette feuille se remplit seule. Seule la zone jaune H–K reçoit le modèle du dossier. Pour modifier : Révision › Ôter la protection de la feuille.&#10;محسوبة؛‏ المنطقة الصفراء وحدها للإدخال.‏&#10;لإلغاء الحماية:‏ مراجعة ›‏ إلغاء حماية الورقة.‏"/>
  </dataValidations>
  <hyperlinks>
    <hyperlink xmlns:r="http://schemas.openxmlformats.org/officeDocument/2006/relationships" ref="C1" display="Modèle gratuit SplitGlass · splitglass.com/outils" r:id="rId1"/>
    <hyperlink xmlns:r="http://schemas.openxmlformats.org/officeDocument/2006/relationships" ref="G1" display="Appels d'offres ouverts : splitglass.com/appels-offres-maroc" r:id="rId2"/>
    <hyperlink xmlns:r="http://schemas.openxmlformats.org/officeDocument/2006/relationships" ref="I1" display="Guides vérifiés : splitglass.com/blog" r:id="rId3"/>
  </hyperlinks>
  <printOptions horizontalCentered="1"/>
  <pageMargins left="0.5" right="0.5" top="0.6" bottom="0.6" header="0.5" footer="0.5"/>
  <pageSetup orientation="landscape" paperSize="9" fitToHeight="0" fitToWidth="1" blackAndWhite="0"/>
  <headerFooter>
    <oddHeader/>
    <oddFooter>&amp;C&amp;8 &amp;A – page &amp;P / &amp;N</oddFooter>
    <evenHeader/>
    <evenFooter/>
    <firstHeader/>
    <firstFooter/>
  </headerFooter>
  <drawing xmlns:r="http://schemas.openxmlformats.org/officeDocument/2006/relationships" r:id="rId4"/>
</worksheet>
</file>

<file path=xl/worksheets/sheet10.xml><?xml version="1.0" encoding="utf-8"?>
<worksheet xmlns="http://schemas.openxmlformats.org/spreadsheetml/2006/main">
  <sheetPr>
    <tabColor rgb="008A8F9E"/>
    <outlinePr summaryBelow="1" summaryRight="1"/>
    <pageSetUpPr/>
  </sheetPr>
  <dimension ref="A1:E1001"/>
  <sheetViews>
    <sheetView workbookViewId="0">
      <pane ySplit="1" topLeftCell="A2" activePane="bottomLeft" state="frozen"/>
      <selection pane="bottomLeft" activeCell="A1" sqref="A1"/>
    </sheetView>
  </sheetViews>
  <sheetFormatPr baseColWidth="8" defaultRowHeight="15"/>
  <cols>
    <col width="8" customWidth="1" min="1" max="1"/>
    <col width="44" customWidth="1" min="2" max="2"/>
    <col width="44" customWidth="1" min="3" max="3"/>
    <col width="80" customWidth="1" min="5" max="5"/>
  </cols>
  <sheetData>
    <row r="1">
      <c r="A1" s="29" t="inlineStr">
        <is>
          <t>Nombre</t>
        </is>
      </c>
      <c r="B1" s="29" t="inlineStr">
        <is>
          <t>En lettres (forme finale, ou devant million / milliard)</t>
        </is>
      </c>
      <c r="C1" s="29" t="inlineStr">
        <is>
          <t>Devant « mille »</t>
        </is>
      </c>
    </row>
    <row r="2">
      <c r="A2" t="n">
        <v>0</v>
      </c>
      <c r="B2" t="inlineStr">
        <is>
          <t>zéro</t>
        </is>
      </c>
      <c r="C2" t="inlineStr"/>
      <c r="E2" s="21" t="inlineStr">
        <is>
          <t>Table utilisée par les formules « en lettres » du classeur. Ne la modifiez pas.</t>
        </is>
      </c>
    </row>
    <row r="3">
      <c r="A3" t="n">
        <v>1</v>
      </c>
      <c r="B3" t="inlineStr">
        <is>
          <t>un</t>
        </is>
      </c>
      <c r="C3" t="inlineStr"/>
      <c r="E3" s="21" t="inlineStr">
        <is>
          <t>Orthographe traditionnelle : traits d'union entre dizaines et unités sous cent (« vingt-deux »), « et » dans 21, 31… 71.</t>
        </is>
      </c>
    </row>
    <row r="4">
      <c r="A4" t="n">
        <v>2</v>
      </c>
      <c r="B4" t="inlineStr">
        <is>
          <t>deux</t>
        </is>
      </c>
      <c r="C4" t="inlineStr">
        <is>
          <t>deux</t>
        </is>
      </c>
      <c r="E4" s="21" t="inlineStr">
        <is>
          <t>« vingt » et « cent » prennent un s quand ils sont multipliés et terminent le nombre (« quatre-vingts », « deux cents »),</t>
        </is>
      </c>
    </row>
    <row r="5">
      <c r="A5" t="n">
        <v>3</v>
      </c>
      <c r="B5" t="inlineStr">
        <is>
          <t>trois</t>
        </is>
      </c>
      <c r="C5" t="inlineStr">
        <is>
          <t>trois</t>
        </is>
      </c>
      <c r="E5" s="21" t="inlineStr">
        <is>
          <t>aussi devant million / milliard, mais pas devant « mille », qui est invariable (« deux cent mille »).</t>
        </is>
      </c>
    </row>
    <row r="6">
      <c r="A6" t="n">
        <v>4</v>
      </c>
      <c r="B6" t="inlineStr">
        <is>
          <t>quatre</t>
        </is>
      </c>
      <c r="C6" t="inlineStr">
        <is>
          <t>quatre</t>
        </is>
      </c>
      <c r="E6" s="21" t="inlineStr">
        <is>
          <t>« mille » seul, jamais « un mille » ; « un million de dirhams » quand le nombre de millions est rond.</t>
        </is>
      </c>
    </row>
    <row r="7">
      <c r="A7" t="n">
        <v>5</v>
      </c>
      <c r="B7" t="inlineStr">
        <is>
          <t>cinq</t>
        </is>
      </c>
      <c r="C7" t="inlineStr">
        <is>
          <t>cinq</t>
        </is>
      </c>
    </row>
    <row r="8">
      <c r="A8" t="n">
        <v>6</v>
      </c>
      <c r="B8" t="inlineStr">
        <is>
          <t>six</t>
        </is>
      </c>
      <c r="C8" t="inlineStr">
        <is>
          <t>six</t>
        </is>
      </c>
    </row>
    <row r="9">
      <c r="A9" t="n">
        <v>7</v>
      </c>
      <c r="B9" t="inlineStr">
        <is>
          <t>sept</t>
        </is>
      </c>
      <c r="C9" t="inlineStr">
        <is>
          <t>sept</t>
        </is>
      </c>
    </row>
    <row r="10">
      <c r="A10" t="n">
        <v>8</v>
      </c>
      <c r="B10" t="inlineStr">
        <is>
          <t>huit</t>
        </is>
      </c>
      <c r="C10" t="inlineStr">
        <is>
          <t>huit</t>
        </is>
      </c>
    </row>
    <row r="11">
      <c r="A11" t="n">
        <v>9</v>
      </c>
      <c r="B11" t="inlineStr">
        <is>
          <t>neuf</t>
        </is>
      </c>
      <c r="C11" t="inlineStr">
        <is>
          <t>neuf</t>
        </is>
      </c>
    </row>
    <row r="12">
      <c r="A12" t="n">
        <v>10</v>
      </c>
      <c r="B12" t="inlineStr">
        <is>
          <t>dix</t>
        </is>
      </c>
      <c r="C12" t="inlineStr">
        <is>
          <t>dix</t>
        </is>
      </c>
    </row>
    <row r="13">
      <c r="A13" t="n">
        <v>11</v>
      </c>
      <c r="B13" t="inlineStr">
        <is>
          <t>onze</t>
        </is>
      </c>
      <c r="C13" t="inlineStr">
        <is>
          <t>onze</t>
        </is>
      </c>
    </row>
    <row r="14">
      <c r="A14" t="n">
        <v>12</v>
      </c>
      <c r="B14" t="inlineStr">
        <is>
          <t>douze</t>
        </is>
      </c>
      <c r="C14" t="inlineStr">
        <is>
          <t>douze</t>
        </is>
      </c>
    </row>
    <row r="15">
      <c r="A15" t="n">
        <v>13</v>
      </c>
      <c r="B15" t="inlineStr">
        <is>
          <t>treize</t>
        </is>
      </c>
      <c r="C15" t="inlineStr">
        <is>
          <t>treize</t>
        </is>
      </c>
    </row>
    <row r="16">
      <c r="A16" t="n">
        <v>14</v>
      </c>
      <c r="B16" t="inlineStr">
        <is>
          <t>quatorze</t>
        </is>
      </c>
      <c r="C16" t="inlineStr">
        <is>
          <t>quatorze</t>
        </is>
      </c>
    </row>
    <row r="17">
      <c r="A17" t="n">
        <v>15</v>
      </c>
      <c r="B17" t="inlineStr">
        <is>
          <t>quinze</t>
        </is>
      </c>
      <c r="C17" t="inlineStr">
        <is>
          <t>quinze</t>
        </is>
      </c>
    </row>
    <row r="18">
      <c r="A18" t="n">
        <v>16</v>
      </c>
      <c r="B18" t="inlineStr">
        <is>
          <t>seize</t>
        </is>
      </c>
      <c r="C18" t="inlineStr">
        <is>
          <t>seize</t>
        </is>
      </c>
    </row>
    <row r="19">
      <c r="A19" t="n">
        <v>17</v>
      </c>
      <c r="B19" t="inlineStr">
        <is>
          <t>dix-sept</t>
        </is>
      </c>
      <c r="C19" t="inlineStr">
        <is>
          <t>dix-sept</t>
        </is>
      </c>
    </row>
    <row r="20">
      <c r="A20" t="n">
        <v>18</v>
      </c>
      <c r="B20" t="inlineStr">
        <is>
          <t>dix-huit</t>
        </is>
      </c>
      <c r="C20" t="inlineStr">
        <is>
          <t>dix-huit</t>
        </is>
      </c>
    </row>
    <row r="21">
      <c r="A21" t="n">
        <v>19</v>
      </c>
      <c r="B21" t="inlineStr">
        <is>
          <t>dix-neuf</t>
        </is>
      </c>
      <c r="C21" t="inlineStr">
        <is>
          <t>dix-neuf</t>
        </is>
      </c>
    </row>
    <row r="22">
      <c r="A22" t="n">
        <v>20</v>
      </c>
      <c r="B22" t="inlineStr">
        <is>
          <t>vingt</t>
        </is>
      </c>
      <c r="C22" t="inlineStr">
        <is>
          <t>vingt</t>
        </is>
      </c>
    </row>
    <row r="23">
      <c r="A23" t="n">
        <v>21</v>
      </c>
      <c r="B23" t="inlineStr">
        <is>
          <t>vingt et un</t>
        </is>
      </c>
      <c r="C23" t="inlineStr">
        <is>
          <t>vingt et un</t>
        </is>
      </c>
    </row>
    <row r="24">
      <c r="A24" t="n">
        <v>22</v>
      </c>
      <c r="B24" t="inlineStr">
        <is>
          <t>vingt-deux</t>
        </is>
      </c>
      <c r="C24" t="inlineStr">
        <is>
          <t>vingt-deux</t>
        </is>
      </c>
    </row>
    <row r="25">
      <c r="A25" t="n">
        <v>23</v>
      </c>
      <c r="B25" t="inlineStr">
        <is>
          <t>vingt-trois</t>
        </is>
      </c>
      <c r="C25" t="inlineStr">
        <is>
          <t>vingt-trois</t>
        </is>
      </c>
    </row>
    <row r="26">
      <c r="A26" t="n">
        <v>24</v>
      </c>
      <c r="B26" t="inlineStr">
        <is>
          <t>vingt-quatre</t>
        </is>
      </c>
      <c r="C26" t="inlineStr">
        <is>
          <t>vingt-quatre</t>
        </is>
      </c>
    </row>
    <row r="27">
      <c r="A27" t="n">
        <v>25</v>
      </c>
      <c r="B27" t="inlineStr">
        <is>
          <t>vingt-cinq</t>
        </is>
      </c>
      <c r="C27" t="inlineStr">
        <is>
          <t>vingt-cinq</t>
        </is>
      </c>
    </row>
    <row r="28">
      <c r="A28" t="n">
        <v>26</v>
      </c>
      <c r="B28" t="inlineStr">
        <is>
          <t>vingt-six</t>
        </is>
      </c>
      <c r="C28" t="inlineStr">
        <is>
          <t>vingt-six</t>
        </is>
      </c>
    </row>
    <row r="29">
      <c r="A29" t="n">
        <v>27</v>
      </c>
      <c r="B29" t="inlineStr">
        <is>
          <t>vingt-sept</t>
        </is>
      </c>
      <c r="C29" t="inlineStr">
        <is>
          <t>vingt-sept</t>
        </is>
      </c>
    </row>
    <row r="30">
      <c r="A30" t="n">
        <v>28</v>
      </c>
      <c r="B30" t="inlineStr">
        <is>
          <t>vingt-huit</t>
        </is>
      </c>
      <c r="C30" t="inlineStr">
        <is>
          <t>vingt-huit</t>
        </is>
      </c>
    </row>
    <row r="31">
      <c r="A31" t="n">
        <v>29</v>
      </c>
      <c r="B31" t="inlineStr">
        <is>
          <t>vingt-neuf</t>
        </is>
      </c>
      <c r="C31" t="inlineStr">
        <is>
          <t>vingt-neuf</t>
        </is>
      </c>
    </row>
    <row r="32">
      <c r="A32" t="n">
        <v>30</v>
      </c>
      <c r="B32" t="inlineStr">
        <is>
          <t>trente</t>
        </is>
      </c>
      <c r="C32" t="inlineStr">
        <is>
          <t>trente</t>
        </is>
      </c>
    </row>
    <row r="33">
      <c r="A33" t="n">
        <v>31</v>
      </c>
      <c r="B33" t="inlineStr">
        <is>
          <t>trente et un</t>
        </is>
      </c>
      <c r="C33" t="inlineStr">
        <is>
          <t>trente et un</t>
        </is>
      </c>
    </row>
    <row r="34">
      <c r="A34" t="n">
        <v>32</v>
      </c>
      <c r="B34" t="inlineStr">
        <is>
          <t>trente-deux</t>
        </is>
      </c>
      <c r="C34" t="inlineStr">
        <is>
          <t>trente-deux</t>
        </is>
      </c>
    </row>
    <row r="35">
      <c r="A35" t="n">
        <v>33</v>
      </c>
      <c r="B35" t="inlineStr">
        <is>
          <t>trente-trois</t>
        </is>
      </c>
      <c r="C35" t="inlineStr">
        <is>
          <t>trente-trois</t>
        </is>
      </c>
    </row>
    <row r="36">
      <c r="A36" t="n">
        <v>34</v>
      </c>
      <c r="B36" t="inlineStr">
        <is>
          <t>trente-quatre</t>
        </is>
      </c>
      <c r="C36" t="inlineStr">
        <is>
          <t>trente-quatre</t>
        </is>
      </c>
    </row>
    <row r="37">
      <c r="A37" t="n">
        <v>35</v>
      </c>
      <c r="B37" t="inlineStr">
        <is>
          <t>trente-cinq</t>
        </is>
      </c>
      <c r="C37" t="inlineStr">
        <is>
          <t>trente-cinq</t>
        </is>
      </c>
    </row>
    <row r="38">
      <c r="A38" t="n">
        <v>36</v>
      </c>
      <c r="B38" t="inlineStr">
        <is>
          <t>trente-six</t>
        </is>
      </c>
      <c r="C38" t="inlineStr">
        <is>
          <t>trente-six</t>
        </is>
      </c>
    </row>
    <row r="39">
      <c r="A39" t="n">
        <v>37</v>
      </c>
      <c r="B39" t="inlineStr">
        <is>
          <t>trente-sept</t>
        </is>
      </c>
      <c r="C39" t="inlineStr">
        <is>
          <t>trente-sept</t>
        </is>
      </c>
    </row>
    <row r="40">
      <c r="A40" t="n">
        <v>38</v>
      </c>
      <c r="B40" t="inlineStr">
        <is>
          <t>trente-huit</t>
        </is>
      </c>
      <c r="C40" t="inlineStr">
        <is>
          <t>trente-huit</t>
        </is>
      </c>
    </row>
    <row r="41">
      <c r="A41" t="n">
        <v>39</v>
      </c>
      <c r="B41" t="inlineStr">
        <is>
          <t>trente-neuf</t>
        </is>
      </c>
      <c r="C41" t="inlineStr">
        <is>
          <t>trente-neuf</t>
        </is>
      </c>
    </row>
    <row r="42">
      <c r="A42" t="n">
        <v>40</v>
      </c>
      <c r="B42" t="inlineStr">
        <is>
          <t>quarante</t>
        </is>
      </c>
      <c r="C42" t="inlineStr">
        <is>
          <t>quarante</t>
        </is>
      </c>
    </row>
    <row r="43">
      <c r="A43" t="n">
        <v>41</v>
      </c>
      <c r="B43" t="inlineStr">
        <is>
          <t>quarante et un</t>
        </is>
      </c>
      <c r="C43" t="inlineStr">
        <is>
          <t>quarante et un</t>
        </is>
      </c>
    </row>
    <row r="44">
      <c r="A44" t="n">
        <v>42</v>
      </c>
      <c r="B44" t="inlineStr">
        <is>
          <t>quarante-deux</t>
        </is>
      </c>
      <c r="C44" t="inlineStr">
        <is>
          <t>quarante-deux</t>
        </is>
      </c>
    </row>
    <row r="45">
      <c r="A45" t="n">
        <v>43</v>
      </c>
      <c r="B45" t="inlineStr">
        <is>
          <t>quarante-trois</t>
        </is>
      </c>
      <c r="C45" t="inlineStr">
        <is>
          <t>quarante-trois</t>
        </is>
      </c>
    </row>
    <row r="46">
      <c r="A46" t="n">
        <v>44</v>
      </c>
      <c r="B46" t="inlineStr">
        <is>
          <t>quarante-quatre</t>
        </is>
      </c>
      <c r="C46" t="inlineStr">
        <is>
          <t>quarante-quatre</t>
        </is>
      </c>
    </row>
    <row r="47">
      <c r="A47" t="n">
        <v>45</v>
      </c>
      <c r="B47" t="inlineStr">
        <is>
          <t>quarante-cinq</t>
        </is>
      </c>
      <c r="C47" t="inlineStr">
        <is>
          <t>quarante-cinq</t>
        </is>
      </c>
    </row>
    <row r="48">
      <c r="A48" t="n">
        <v>46</v>
      </c>
      <c r="B48" t="inlineStr">
        <is>
          <t>quarante-six</t>
        </is>
      </c>
      <c r="C48" t="inlineStr">
        <is>
          <t>quarante-six</t>
        </is>
      </c>
    </row>
    <row r="49">
      <c r="A49" t="n">
        <v>47</v>
      </c>
      <c r="B49" t="inlineStr">
        <is>
          <t>quarante-sept</t>
        </is>
      </c>
      <c r="C49" t="inlineStr">
        <is>
          <t>quarante-sept</t>
        </is>
      </c>
    </row>
    <row r="50">
      <c r="A50" t="n">
        <v>48</v>
      </c>
      <c r="B50" t="inlineStr">
        <is>
          <t>quarante-huit</t>
        </is>
      </c>
      <c r="C50" t="inlineStr">
        <is>
          <t>quarante-huit</t>
        </is>
      </c>
    </row>
    <row r="51">
      <c r="A51" t="n">
        <v>49</v>
      </c>
      <c r="B51" t="inlineStr">
        <is>
          <t>quarante-neuf</t>
        </is>
      </c>
      <c r="C51" t="inlineStr">
        <is>
          <t>quarante-neuf</t>
        </is>
      </c>
    </row>
    <row r="52">
      <c r="A52" t="n">
        <v>50</v>
      </c>
      <c r="B52" t="inlineStr">
        <is>
          <t>cinquante</t>
        </is>
      </c>
      <c r="C52" t="inlineStr">
        <is>
          <t>cinquante</t>
        </is>
      </c>
    </row>
    <row r="53">
      <c r="A53" t="n">
        <v>51</v>
      </c>
      <c r="B53" t="inlineStr">
        <is>
          <t>cinquante et un</t>
        </is>
      </c>
      <c r="C53" t="inlineStr">
        <is>
          <t>cinquante et un</t>
        </is>
      </c>
    </row>
    <row r="54">
      <c r="A54" t="n">
        <v>52</v>
      </c>
      <c r="B54" t="inlineStr">
        <is>
          <t>cinquante-deux</t>
        </is>
      </c>
      <c r="C54" t="inlineStr">
        <is>
          <t>cinquante-deux</t>
        </is>
      </c>
    </row>
    <row r="55">
      <c r="A55" t="n">
        <v>53</v>
      </c>
      <c r="B55" t="inlineStr">
        <is>
          <t>cinquante-trois</t>
        </is>
      </c>
      <c r="C55" t="inlineStr">
        <is>
          <t>cinquante-trois</t>
        </is>
      </c>
    </row>
    <row r="56">
      <c r="A56" t="n">
        <v>54</v>
      </c>
      <c r="B56" t="inlineStr">
        <is>
          <t>cinquante-quatre</t>
        </is>
      </c>
      <c r="C56" t="inlineStr">
        <is>
          <t>cinquante-quatre</t>
        </is>
      </c>
    </row>
    <row r="57">
      <c r="A57" t="n">
        <v>55</v>
      </c>
      <c r="B57" t="inlineStr">
        <is>
          <t>cinquante-cinq</t>
        </is>
      </c>
      <c r="C57" t="inlineStr">
        <is>
          <t>cinquante-cinq</t>
        </is>
      </c>
    </row>
    <row r="58">
      <c r="A58" t="n">
        <v>56</v>
      </c>
      <c r="B58" t="inlineStr">
        <is>
          <t>cinquante-six</t>
        </is>
      </c>
      <c r="C58" t="inlineStr">
        <is>
          <t>cinquante-six</t>
        </is>
      </c>
    </row>
    <row r="59">
      <c r="A59" t="n">
        <v>57</v>
      </c>
      <c r="B59" t="inlineStr">
        <is>
          <t>cinquante-sept</t>
        </is>
      </c>
      <c r="C59" t="inlineStr">
        <is>
          <t>cinquante-sept</t>
        </is>
      </c>
    </row>
    <row r="60">
      <c r="A60" t="n">
        <v>58</v>
      </c>
      <c r="B60" t="inlineStr">
        <is>
          <t>cinquante-huit</t>
        </is>
      </c>
      <c r="C60" t="inlineStr">
        <is>
          <t>cinquante-huit</t>
        </is>
      </c>
    </row>
    <row r="61">
      <c r="A61" t="n">
        <v>59</v>
      </c>
      <c r="B61" t="inlineStr">
        <is>
          <t>cinquante-neuf</t>
        </is>
      </c>
      <c r="C61" t="inlineStr">
        <is>
          <t>cinquante-neuf</t>
        </is>
      </c>
    </row>
    <row r="62">
      <c r="A62" t="n">
        <v>60</v>
      </c>
      <c r="B62" t="inlineStr">
        <is>
          <t>soixante</t>
        </is>
      </c>
      <c r="C62" t="inlineStr">
        <is>
          <t>soixante</t>
        </is>
      </c>
    </row>
    <row r="63">
      <c r="A63" t="n">
        <v>61</v>
      </c>
      <c r="B63" t="inlineStr">
        <is>
          <t>soixante et un</t>
        </is>
      </c>
      <c r="C63" t="inlineStr">
        <is>
          <t>soixante et un</t>
        </is>
      </c>
    </row>
    <row r="64">
      <c r="A64" t="n">
        <v>62</v>
      </c>
      <c r="B64" t="inlineStr">
        <is>
          <t>soixante-deux</t>
        </is>
      </c>
      <c r="C64" t="inlineStr">
        <is>
          <t>soixante-deux</t>
        </is>
      </c>
    </row>
    <row r="65">
      <c r="A65" t="n">
        <v>63</v>
      </c>
      <c r="B65" t="inlineStr">
        <is>
          <t>soixante-trois</t>
        </is>
      </c>
      <c r="C65" t="inlineStr">
        <is>
          <t>soixante-trois</t>
        </is>
      </c>
    </row>
    <row r="66">
      <c r="A66" t="n">
        <v>64</v>
      </c>
      <c r="B66" t="inlineStr">
        <is>
          <t>soixante-quatre</t>
        </is>
      </c>
      <c r="C66" t="inlineStr">
        <is>
          <t>soixante-quatre</t>
        </is>
      </c>
    </row>
    <row r="67">
      <c r="A67" t="n">
        <v>65</v>
      </c>
      <c r="B67" t="inlineStr">
        <is>
          <t>soixante-cinq</t>
        </is>
      </c>
      <c r="C67" t="inlineStr">
        <is>
          <t>soixante-cinq</t>
        </is>
      </c>
    </row>
    <row r="68">
      <c r="A68" t="n">
        <v>66</v>
      </c>
      <c r="B68" t="inlineStr">
        <is>
          <t>soixante-six</t>
        </is>
      </c>
      <c r="C68" t="inlineStr">
        <is>
          <t>soixante-six</t>
        </is>
      </c>
    </row>
    <row r="69">
      <c r="A69" t="n">
        <v>67</v>
      </c>
      <c r="B69" t="inlineStr">
        <is>
          <t>soixante-sept</t>
        </is>
      </c>
      <c r="C69" t="inlineStr">
        <is>
          <t>soixante-sept</t>
        </is>
      </c>
    </row>
    <row r="70">
      <c r="A70" t="n">
        <v>68</v>
      </c>
      <c r="B70" t="inlineStr">
        <is>
          <t>soixante-huit</t>
        </is>
      </c>
      <c r="C70" t="inlineStr">
        <is>
          <t>soixante-huit</t>
        </is>
      </c>
    </row>
    <row r="71">
      <c r="A71" t="n">
        <v>69</v>
      </c>
      <c r="B71" t="inlineStr">
        <is>
          <t>soixante-neuf</t>
        </is>
      </c>
      <c r="C71" t="inlineStr">
        <is>
          <t>soixante-neuf</t>
        </is>
      </c>
    </row>
    <row r="72">
      <c r="A72" t="n">
        <v>70</v>
      </c>
      <c r="B72" t="inlineStr">
        <is>
          <t>soixante-dix</t>
        </is>
      </c>
      <c r="C72" t="inlineStr">
        <is>
          <t>soixante-dix</t>
        </is>
      </c>
    </row>
    <row r="73">
      <c r="A73" t="n">
        <v>71</v>
      </c>
      <c r="B73" t="inlineStr">
        <is>
          <t>soixante et onze</t>
        </is>
      </c>
      <c r="C73" t="inlineStr">
        <is>
          <t>soixante et onze</t>
        </is>
      </c>
    </row>
    <row r="74">
      <c r="A74" t="n">
        <v>72</v>
      </c>
      <c r="B74" t="inlineStr">
        <is>
          <t>soixante-douze</t>
        </is>
      </c>
      <c r="C74" t="inlineStr">
        <is>
          <t>soixante-douze</t>
        </is>
      </c>
    </row>
    <row r="75">
      <c r="A75" t="n">
        <v>73</v>
      </c>
      <c r="B75" t="inlineStr">
        <is>
          <t>soixante-treize</t>
        </is>
      </c>
      <c r="C75" t="inlineStr">
        <is>
          <t>soixante-treize</t>
        </is>
      </c>
    </row>
    <row r="76">
      <c r="A76" t="n">
        <v>74</v>
      </c>
      <c r="B76" t="inlineStr">
        <is>
          <t>soixante-quatorze</t>
        </is>
      </c>
      <c r="C76" t="inlineStr">
        <is>
          <t>soixante-quatorze</t>
        </is>
      </c>
    </row>
    <row r="77">
      <c r="A77" t="n">
        <v>75</v>
      </c>
      <c r="B77" t="inlineStr">
        <is>
          <t>soixante-quinze</t>
        </is>
      </c>
      <c r="C77" t="inlineStr">
        <is>
          <t>soixante-quinze</t>
        </is>
      </c>
    </row>
    <row r="78">
      <c r="A78" t="n">
        <v>76</v>
      </c>
      <c r="B78" t="inlineStr">
        <is>
          <t>soixante-seize</t>
        </is>
      </c>
      <c r="C78" t="inlineStr">
        <is>
          <t>soixante-seize</t>
        </is>
      </c>
    </row>
    <row r="79">
      <c r="A79" t="n">
        <v>77</v>
      </c>
      <c r="B79" t="inlineStr">
        <is>
          <t>soixante-dix-sept</t>
        </is>
      </c>
      <c r="C79" t="inlineStr">
        <is>
          <t>soixante-dix-sept</t>
        </is>
      </c>
    </row>
    <row r="80">
      <c r="A80" t="n">
        <v>78</v>
      </c>
      <c r="B80" t="inlineStr">
        <is>
          <t>soixante-dix-huit</t>
        </is>
      </c>
      <c r="C80" t="inlineStr">
        <is>
          <t>soixante-dix-huit</t>
        </is>
      </c>
    </row>
    <row r="81">
      <c r="A81" t="n">
        <v>79</v>
      </c>
      <c r="B81" t="inlineStr">
        <is>
          <t>soixante-dix-neuf</t>
        </is>
      </c>
      <c r="C81" t="inlineStr">
        <is>
          <t>soixante-dix-neuf</t>
        </is>
      </c>
    </row>
    <row r="82">
      <c r="A82" t="n">
        <v>80</v>
      </c>
      <c r="B82" t="inlineStr">
        <is>
          <t>quatre-vingts</t>
        </is>
      </c>
      <c r="C82" t="inlineStr">
        <is>
          <t>quatre-vingt</t>
        </is>
      </c>
    </row>
    <row r="83">
      <c r="A83" t="n">
        <v>81</v>
      </c>
      <c r="B83" t="inlineStr">
        <is>
          <t>quatre-vingt-un</t>
        </is>
      </c>
      <c r="C83" t="inlineStr">
        <is>
          <t>quatre-vingt-un</t>
        </is>
      </c>
    </row>
    <row r="84">
      <c r="A84" t="n">
        <v>82</v>
      </c>
      <c r="B84" t="inlineStr">
        <is>
          <t>quatre-vingt-deux</t>
        </is>
      </c>
      <c r="C84" t="inlineStr">
        <is>
          <t>quatre-vingt-deux</t>
        </is>
      </c>
    </row>
    <row r="85">
      <c r="A85" t="n">
        <v>83</v>
      </c>
      <c r="B85" t="inlineStr">
        <is>
          <t>quatre-vingt-trois</t>
        </is>
      </c>
      <c r="C85" t="inlineStr">
        <is>
          <t>quatre-vingt-trois</t>
        </is>
      </c>
    </row>
    <row r="86">
      <c r="A86" t="n">
        <v>84</v>
      </c>
      <c r="B86" t="inlineStr">
        <is>
          <t>quatre-vingt-quatre</t>
        </is>
      </c>
      <c r="C86" t="inlineStr">
        <is>
          <t>quatre-vingt-quatre</t>
        </is>
      </c>
    </row>
    <row r="87">
      <c r="A87" t="n">
        <v>85</v>
      </c>
      <c r="B87" t="inlineStr">
        <is>
          <t>quatre-vingt-cinq</t>
        </is>
      </c>
      <c r="C87" t="inlineStr">
        <is>
          <t>quatre-vingt-cinq</t>
        </is>
      </c>
    </row>
    <row r="88">
      <c r="A88" t="n">
        <v>86</v>
      </c>
      <c r="B88" t="inlineStr">
        <is>
          <t>quatre-vingt-six</t>
        </is>
      </c>
      <c r="C88" t="inlineStr">
        <is>
          <t>quatre-vingt-six</t>
        </is>
      </c>
    </row>
    <row r="89">
      <c r="A89" t="n">
        <v>87</v>
      </c>
      <c r="B89" t="inlineStr">
        <is>
          <t>quatre-vingt-sept</t>
        </is>
      </c>
      <c r="C89" t="inlineStr">
        <is>
          <t>quatre-vingt-sept</t>
        </is>
      </c>
    </row>
    <row r="90">
      <c r="A90" t="n">
        <v>88</v>
      </c>
      <c r="B90" t="inlineStr">
        <is>
          <t>quatre-vingt-huit</t>
        </is>
      </c>
      <c r="C90" t="inlineStr">
        <is>
          <t>quatre-vingt-huit</t>
        </is>
      </c>
    </row>
    <row r="91">
      <c r="A91" t="n">
        <v>89</v>
      </c>
      <c r="B91" t="inlineStr">
        <is>
          <t>quatre-vingt-neuf</t>
        </is>
      </c>
      <c r="C91" t="inlineStr">
        <is>
          <t>quatre-vingt-neuf</t>
        </is>
      </c>
    </row>
    <row r="92">
      <c r="A92" t="n">
        <v>90</v>
      </c>
      <c r="B92" t="inlineStr">
        <is>
          <t>quatre-vingt-dix</t>
        </is>
      </c>
      <c r="C92" t="inlineStr">
        <is>
          <t>quatre-vingt-dix</t>
        </is>
      </c>
    </row>
    <row r="93">
      <c r="A93" t="n">
        <v>91</v>
      </c>
      <c r="B93" t="inlineStr">
        <is>
          <t>quatre-vingt-onze</t>
        </is>
      </c>
      <c r="C93" t="inlineStr">
        <is>
          <t>quatre-vingt-onze</t>
        </is>
      </c>
    </row>
    <row r="94">
      <c r="A94" t="n">
        <v>92</v>
      </c>
      <c r="B94" t="inlineStr">
        <is>
          <t>quatre-vingt-douze</t>
        </is>
      </c>
      <c r="C94" t="inlineStr">
        <is>
          <t>quatre-vingt-douze</t>
        </is>
      </c>
    </row>
    <row r="95">
      <c r="A95" t="n">
        <v>93</v>
      </c>
      <c r="B95" t="inlineStr">
        <is>
          <t>quatre-vingt-treize</t>
        </is>
      </c>
      <c r="C95" t="inlineStr">
        <is>
          <t>quatre-vingt-treize</t>
        </is>
      </c>
    </row>
    <row r="96">
      <c r="A96" t="n">
        <v>94</v>
      </c>
      <c r="B96" t="inlineStr">
        <is>
          <t>quatre-vingt-quatorze</t>
        </is>
      </c>
      <c r="C96" t="inlineStr">
        <is>
          <t>quatre-vingt-quatorze</t>
        </is>
      </c>
    </row>
    <row r="97">
      <c r="A97" t="n">
        <v>95</v>
      </c>
      <c r="B97" t="inlineStr">
        <is>
          <t>quatre-vingt-quinze</t>
        </is>
      </c>
      <c r="C97" t="inlineStr">
        <is>
          <t>quatre-vingt-quinze</t>
        </is>
      </c>
    </row>
    <row r="98">
      <c r="A98" t="n">
        <v>96</v>
      </c>
      <c r="B98" t="inlineStr">
        <is>
          <t>quatre-vingt-seize</t>
        </is>
      </c>
      <c r="C98" t="inlineStr">
        <is>
          <t>quatre-vingt-seize</t>
        </is>
      </c>
    </row>
    <row r="99">
      <c r="A99" t="n">
        <v>97</v>
      </c>
      <c r="B99" t="inlineStr">
        <is>
          <t>quatre-vingt-dix-sept</t>
        </is>
      </c>
      <c r="C99" t="inlineStr">
        <is>
          <t>quatre-vingt-dix-sept</t>
        </is>
      </c>
    </row>
    <row r="100">
      <c r="A100" t="n">
        <v>98</v>
      </c>
      <c r="B100" t="inlineStr">
        <is>
          <t>quatre-vingt-dix-huit</t>
        </is>
      </c>
      <c r="C100" t="inlineStr">
        <is>
          <t>quatre-vingt-dix-huit</t>
        </is>
      </c>
    </row>
    <row r="101">
      <c r="A101" t="n">
        <v>99</v>
      </c>
      <c r="B101" t="inlineStr">
        <is>
          <t>quatre-vingt-dix-neuf</t>
        </is>
      </c>
      <c r="C101" t="inlineStr">
        <is>
          <t>quatre-vingt-dix-neuf</t>
        </is>
      </c>
    </row>
    <row r="102">
      <c r="A102" t="n">
        <v>100</v>
      </c>
      <c r="B102" t="inlineStr">
        <is>
          <t>cent</t>
        </is>
      </c>
      <c r="C102" t="inlineStr">
        <is>
          <t>cent</t>
        </is>
      </c>
    </row>
    <row r="103">
      <c r="A103" t="n">
        <v>101</v>
      </c>
      <c r="B103" t="inlineStr">
        <is>
          <t>cent un</t>
        </is>
      </c>
      <c r="C103" t="inlineStr">
        <is>
          <t>cent un</t>
        </is>
      </c>
    </row>
    <row r="104">
      <c r="A104" t="n">
        <v>102</v>
      </c>
      <c r="B104" t="inlineStr">
        <is>
          <t>cent deux</t>
        </is>
      </c>
      <c r="C104" t="inlineStr">
        <is>
          <t>cent deux</t>
        </is>
      </c>
    </row>
    <row r="105">
      <c r="A105" t="n">
        <v>103</v>
      </c>
      <c r="B105" t="inlineStr">
        <is>
          <t>cent trois</t>
        </is>
      </c>
      <c r="C105" t="inlineStr">
        <is>
          <t>cent trois</t>
        </is>
      </c>
    </row>
    <row r="106">
      <c r="A106" t="n">
        <v>104</v>
      </c>
      <c r="B106" t="inlineStr">
        <is>
          <t>cent quatre</t>
        </is>
      </c>
      <c r="C106" t="inlineStr">
        <is>
          <t>cent quatre</t>
        </is>
      </c>
    </row>
    <row r="107">
      <c r="A107" t="n">
        <v>105</v>
      </c>
      <c r="B107" t="inlineStr">
        <is>
          <t>cent cinq</t>
        </is>
      </c>
      <c r="C107" t="inlineStr">
        <is>
          <t>cent cinq</t>
        </is>
      </c>
    </row>
    <row r="108">
      <c r="A108" t="n">
        <v>106</v>
      </c>
      <c r="B108" t="inlineStr">
        <is>
          <t>cent six</t>
        </is>
      </c>
      <c r="C108" t="inlineStr">
        <is>
          <t>cent six</t>
        </is>
      </c>
    </row>
    <row r="109">
      <c r="A109" t="n">
        <v>107</v>
      </c>
      <c r="B109" t="inlineStr">
        <is>
          <t>cent sept</t>
        </is>
      </c>
      <c r="C109" t="inlineStr">
        <is>
          <t>cent sept</t>
        </is>
      </c>
    </row>
    <row r="110">
      <c r="A110" t="n">
        <v>108</v>
      </c>
      <c r="B110" t="inlineStr">
        <is>
          <t>cent huit</t>
        </is>
      </c>
      <c r="C110" t="inlineStr">
        <is>
          <t>cent huit</t>
        </is>
      </c>
    </row>
    <row r="111">
      <c r="A111" t="n">
        <v>109</v>
      </c>
      <c r="B111" t="inlineStr">
        <is>
          <t>cent neuf</t>
        </is>
      </c>
      <c r="C111" t="inlineStr">
        <is>
          <t>cent neuf</t>
        </is>
      </c>
    </row>
    <row r="112">
      <c r="A112" t="n">
        <v>110</v>
      </c>
      <c r="B112" t="inlineStr">
        <is>
          <t>cent dix</t>
        </is>
      </c>
      <c r="C112" t="inlineStr">
        <is>
          <t>cent dix</t>
        </is>
      </c>
    </row>
    <row r="113">
      <c r="A113" t="n">
        <v>111</v>
      </c>
      <c r="B113" t="inlineStr">
        <is>
          <t>cent onze</t>
        </is>
      </c>
      <c r="C113" t="inlineStr">
        <is>
          <t>cent onze</t>
        </is>
      </c>
    </row>
    <row r="114">
      <c r="A114" t="n">
        <v>112</v>
      </c>
      <c r="B114" t="inlineStr">
        <is>
          <t>cent douze</t>
        </is>
      </c>
      <c r="C114" t="inlineStr">
        <is>
          <t>cent douze</t>
        </is>
      </c>
    </row>
    <row r="115">
      <c r="A115" t="n">
        <v>113</v>
      </c>
      <c r="B115" t="inlineStr">
        <is>
          <t>cent treize</t>
        </is>
      </c>
      <c r="C115" t="inlineStr">
        <is>
          <t>cent treize</t>
        </is>
      </c>
    </row>
    <row r="116">
      <c r="A116" t="n">
        <v>114</v>
      </c>
      <c r="B116" t="inlineStr">
        <is>
          <t>cent quatorze</t>
        </is>
      </c>
      <c r="C116" t="inlineStr">
        <is>
          <t>cent quatorze</t>
        </is>
      </c>
    </row>
    <row r="117">
      <c r="A117" t="n">
        <v>115</v>
      </c>
      <c r="B117" t="inlineStr">
        <is>
          <t>cent quinze</t>
        </is>
      </c>
      <c r="C117" t="inlineStr">
        <is>
          <t>cent quinze</t>
        </is>
      </c>
    </row>
    <row r="118">
      <c r="A118" t="n">
        <v>116</v>
      </c>
      <c r="B118" t="inlineStr">
        <is>
          <t>cent seize</t>
        </is>
      </c>
      <c r="C118" t="inlineStr">
        <is>
          <t>cent seize</t>
        </is>
      </c>
    </row>
    <row r="119">
      <c r="A119" t="n">
        <v>117</v>
      </c>
      <c r="B119" t="inlineStr">
        <is>
          <t>cent dix-sept</t>
        </is>
      </c>
      <c r="C119" t="inlineStr">
        <is>
          <t>cent dix-sept</t>
        </is>
      </c>
    </row>
    <row r="120">
      <c r="A120" t="n">
        <v>118</v>
      </c>
      <c r="B120" t="inlineStr">
        <is>
          <t>cent dix-huit</t>
        </is>
      </c>
      <c r="C120" t="inlineStr">
        <is>
          <t>cent dix-huit</t>
        </is>
      </c>
    </row>
    <row r="121">
      <c r="A121" t="n">
        <v>119</v>
      </c>
      <c r="B121" t="inlineStr">
        <is>
          <t>cent dix-neuf</t>
        </is>
      </c>
      <c r="C121" t="inlineStr">
        <is>
          <t>cent dix-neuf</t>
        </is>
      </c>
    </row>
    <row r="122">
      <c r="A122" t="n">
        <v>120</v>
      </c>
      <c r="B122" t="inlineStr">
        <is>
          <t>cent vingt</t>
        </is>
      </c>
      <c r="C122" t="inlineStr">
        <is>
          <t>cent vingt</t>
        </is>
      </c>
    </row>
    <row r="123">
      <c r="A123" t="n">
        <v>121</v>
      </c>
      <c r="B123" t="inlineStr">
        <is>
          <t>cent vingt et un</t>
        </is>
      </c>
      <c r="C123" t="inlineStr">
        <is>
          <t>cent vingt et un</t>
        </is>
      </c>
    </row>
    <row r="124">
      <c r="A124" t="n">
        <v>122</v>
      </c>
      <c r="B124" t="inlineStr">
        <is>
          <t>cent vingt-deux</t>
        </is>
      </c>
      <c r="C124" t="inlineStr">
        <is>
          <t>cent vingt-deux</t>
        </is>
      </c>
    </row>
    <row r="125">
      <c r="A125" t="n">
        <v>123</v>
      </c>
      <c r="B125" t="inlineStr">
        <is>
          <t>cent vingt-trois</t>
        </is>
      </c>
      <c r="C125" t="inlineStr">
        <is>
          <t>cent vingt-trois</t>
        </is>
      </c>
    </row>
    <row r="126">
      <c r="A126" t="n">
        <v>124</v>
      </c>
      <c r="B126" t="inlineStr">
        <is>
          <t>cent vingt-quatre</t>
        </is>
      </c>
      <c r="C126" t="inlineStr">
        <is>
          <t>cent vingt-quatre</t>
        </is>
      </c>
    </row>
    <row r="127">
      <c r="A127" t="n">
        <v>125</v>
      </c>
      <c r="B127" t="inlineStr">
        <is>
          <t>cent vingt-cinq</t>
        </is>
      </c>
      <c r="C127" t="inlineStr">
        <is>
          <t>cent vingt-cinq</t>
        </is>
      </c>
    </row>
    <row r="128">
      <c r="A128" t="n">
        <v>126</v>
      </c>
      <c r="B128" t="inlineStr">
        <is>
          <t>cent vingt-six</t>
        </is>
      </c>
      <c r="C128" t="inlineStr">
        <is>
          <t>cent vingt-six</t>
        </is>
      </c>
    </row>
    <row r="129">
      <c r="A129" t="n">
        <v>127</v>
      </c>
      <c r="B129" t="inlineStr">
        <is>
          <t>cent vingt-sept</t>
        </is>
      </c>
      <c r="C129" t="inlineStr">
        <is>
          <t>cent vingt-sept</t>
        </is>
      </c>
    </row>
    <row r="130">
      <c r="A130" t="n">
        <v>128</v>
      </c>
      <c r="B130" t="inlineStr">
        <is>
          <t>cent vingt-huit</t>
        </is>
      </c>
      <c r="C130" t="inlineStr">
        <is>
          <t>cent vingt-huit</t>
        </is>
      </c>
    </row>
    <row r="131">
      <c r="A131" t="n">
        <v>129</v>
      </c>
      <c r="B131" t="inlineStr">
        <is>
          <t>cent vingt-neuf</t>
        </is>
      </c>
      <c r="C131" t="inlineStr">
        <is>
          <t>cent vingt-neuf</t>
        </is>
      </c>
    </row>
    <row r="132">
      <c r="A132" t="n">
        <v>130</v>
      </c>
      <c r="B132" t="inlineStr">
        <is>
          <t>cent trente</t>
        </is>
      </c>
      <c r="C132" t="inlineStr">
        <is>
          <t>cent trente</t>
        </is>
      </c>
    </row>
    <row r="133">
      <c r="A133" t="n">
        <v>131</v>
      </c>
      <c r="B133" t="inlineStr">
        <is>
          <t>cent trente et un</t>
        </is>
      </c>
      <c r="C133" t="inlineStr">
        <is>
          <t>cent trente et un</t>
        </is>
      </c>
    </row>
    <row r="134">
      <c r="A134" t="n">
        <v>132</v>
      </c>
      <c r="B134" t="inlineStr">
        <is>
          <t>cent trente-deux</t>
        </is>
      </c>
      <c r="C134" t="inlineStr">
        <is>
          <t>cent trente-deux</t>
        </is>
      </c>
    </row>
    <row r="135">
      <c r="A135" t="n">
        <v>133</v>
      </c>
      <c r="B135" t="inlineStr">
        <is>
          <t>cent trente-trois</t>
        </is>
      </c>
      <c r="C135" t="inlineStr">
        <is>
          <t>cent trente-trois</t>
        </is>
      </c>
    </row>
    <row r="136">
      <c r="A136" t="n">
        <v>134</v>
      </c>
      <c r="B136" t="inlineStr">
        <is>
          <t>cent trente-quatre</t>
        </is>
      </c>
      <c r="C136" t="inlineStr">
        <is>
          <t>cent trente-quatre</t>
        </is>
      </c>
    </row>
    <row r="137">
      <c r="A137" t="n">
        <v>135</v>
      </c>
      <c r="B137" t="inlineStr">
        <is>
          <t>cent trente-cinq</t>
        </is>
      </c>
      <c r="C137" t="inlineStr">
        <is>
          <t>cent trente-cinq</t>
        </is>
      </c>
    </row>
    <row r="138">
      <c r="A138" t="n">
        <v>136</v>
      </c>
      <c r="B138" t="inlineStr">
        <is>
          <t>cent trente-six</t>
        </is>
      </c>
      <c r="C138" t="inlineStr">
        <is>
          <t>cent trente-six</t>
        </is>
      </c>
    </row>
    <row r="139">
      <c r="A139" t="n">
        <v>137</v>
      </c>
      <c r="B139" t="inlineStr">
        <is>
          <t>cent trente-sept</t>
        </is>
      </c>
      <c r="C139" t="inlineStr">
        <is>
          <t>cent trente-sept</t>
        </is>
      </c>
    </row>
    <row r="140">
      <c r="A140" t="n">
        <v>138</v>
      </c>
      <c r="B140" t="inlineStr">
        <is>
          <t>cent trente-huit</t>
        </is>
      </c>
      <c r="C140" t="inlineStr">
        <is>
          <t>cent trente-huit</t>
        </is>
      </c>
    </row>
    <row r="141">
      <c r="A141" t="n">
        <v>139</v>
      </c>
      <c r="B141" t="inlineStr">
        <is>
          <t>cent trente-neuf</t>
        </is>
      </c>
      <c r="C141" t="inlineStr">
        <is>
          <t>cent trente-neuf</t>
        </is>
      </c>
    </row>
    <row r="142">
      <c r="A142" t="n">
        <v>140</v>
      </c>
      <c r="B142" t="inlineStr">
        <is>
          <t>cent quarante</t>
        </is>
      </c>
      <c r="C142" t="inlineStr">
        <is>
          <t>cent quarante</t>
        </is>
      </c>
    </row>
    <row r="143">
      <c r="A143" t="n">
        <v>141</v>
      </c>
      <c r="B143" t="inlineStr">
        <is>
          <t>cent quarante et un</t>
        </is>
      </c>
      <c r="C143" t="inlineStr">
        <is>
          <t>cent quarante et un</t>
        </is>
      </c>
    </row>
    <row r="144">
      <c r="A144" t="n">
        <v>142</v>
      </c>
      <c r="B144" t="inlineStr">
        <is>
          <t>cent quarante-deux</t>
        </is>
      </c>
      <c r="C144" t="inlineStr">
        <is>
          <t>cent quarante-deux</t>
        </is>
      </c>
    </row>
    <row r="145">
      <c r="A145" t="n">
        <v>143</v>
      </c>
      <c r="B145" t="inlineStr">
        <is>
          <t>cent quarante-trois</t>
        </is>
      </c>
      <c r="C145" t="inlineStr">
        <is>
          <t>cent quarante-trois</t>
        </is>
      </c>
    </row>
    <row r="146">
      <c r="A146" t="n">
        <v>144</v>
      </c>
      <c r="B146" t="inlineStr">
        <is>
          <t>cent quarante-quatre</t>
        </is>
      </c>
      <c r="C146" t="inlineStr">
        <is>
          <t>cent quarante-quatre</t>
        </is>
      </c>
    </row>
    <row r="147">
      <c r="A147" t="n">
        <v>145</v>
      </c>
      <c r="B147" t="inlineStr">
        <is>
          <t>cent quarante-cinq</t>
        </is>
      </c>
      <c r="C147" t="inlineStr">
        <is>
          <t>cent quarante-cinq</t>
        </is>
      </c>
    </row>
    <row r="148">
      <c r="A148" t="n">
        <v>146</v>
      </c>
      <c r="B148" t="inlineStr">
        <is>
          <t>cent quarante-six</t>
        </is>
      </c>
      <c r="C148" t="inlineStr">
        <is>
          <t>cent quarante-six</t>
        </is>
      </c>
    </row>
    <row r="149">
      <c r="A149" t="n">
        <v>147</v>
      </c>
      <c r="B149" t="inlineStr">
        <is>
          <t>cent quarante-sept</t>
        </is>
      </c>
      <c r="C149" t="inlineStr">
        <is>
          <t>cent quarante-sept</t>
        </is>
      </c>
    </row>
    <row r="150">
      <c r="A150" t="n">
        <v>148</v>
      </c>
      <c r="B150" t="inlineStr">
        <is>
          <t>cent quarante-huit</t>
        </is>
      </c>
      <c r="C150" t="inlineStr">
        <is>
          <t>cent quarante-huit</t>
        </is>
      </c>
    </row>
    <row r="151">
      <c r="A151" t="n">
        <v>149</v>
      </c>
      <c r="B151" t="inlineStr">
        <is>
          <t>cent quarante-neuf</t>
        </is>
      </c>
      <c r="C151" t="inlineStr">
        <is>
          <t>cent quarante-neuf</t>
        </is>
      </c>
    </row>
    <row r="152">
      <c r="A152" t="n">
        <v>150</v>
      </c>
      <c r="B152" t="inlineStr">
        <is>
          <t>cent cinquante</t>
        </is>
      </c>
      <c r="C152" t="inlineStr">
        <is>
          <t>cent cinquante</t>
        </is>
      </c>
    </row>
    <row r="153">
      <c r="A153" t="n">
        <v>151</v>
      </c>
      <c r="B153" t="inlineStr">
        <is>
          <t>cent cinquante et un</t>
        </is>
      </c>
      <c r="C153" t="inlineStr">
        <is>
          <t>cent cinquante et un</t>
        </is>
      </c>
    </row>
    <row r="154">
      <c r="A154" t="n">
        <v>152</v>
      </c>
      <c r="B154" t="inlineStr">
        <is>
          <t>cent cinquante-deux</t>
        </is>
      </c>
      <c r="C154" t="inlineStr">
        <is>
          <t>cent cinquante-deux</t>
        </is>
      </c>
    </row>
    <row r="155">
      <c r="A155" t="n">
        <v>153</v>
      </c>
      <c r="B155" t="inlineStr">
        <is>
          <t>cent cinquante-trois</t>
        </is>
      </c>
      <c r="C155" t="inlineStr">
        <is>
          <t>cent cinquante-trois</t>
        </is>
      </c>
    </row>
    <row r="156">
      <c r="A156" t="n">
        <v>154</v>
      </c>
      <c r="B156" t="inlineStr">
        <is>
          <t>cent cinquante-quatre</t>
        </is>
      </c>
      <c r="C156" t="inlineStr">
        <is>
          <t>cent cinquante-quatre</t>
        </is>
      </c>
    </row>
    <row r="157">
      <c r="A157" t="n">
        <v>155</v>
      </c>
      <c r="B157" t="inlineStr">
        <is>
          <t>cent cinquante-cinq</t>
        </is>
      </c>
      <c r="C157" t="inlineStr">
        <is>
          <t>cent cinquante-cinq</t>
        </is>
      </c>
    </row>
    <row r="158">
      <c r="A158" t="n">
        <v>156</v>
      </c>
      <c r="B158" t="inlineStr">
        <is>
          <t>cent cinquante-six</t>
        </is>
      </c>
      <c r="C158" t="inlineStr">
        <is>
          <t>cent cinquante-six</t>
        </is>
      </c>
    </row>
    <row r="159">
      <c r="A159" t="n">
        <v>157</v>
      </c>
      <c r="B159" t="inlineStr">
        <is>
          <t>cent cinquante-sept</t>
        </is>
      </c>
      <c r="C159" t="inlineStr">
        <is>
          <t>cent cinquante-sept</t>
        </is>
      </c>
    </row>
    <row r="160">
      <c r="A160" t="n">
        <v>158</v>
      </c>
      <c r="B160" t="inlineStr">
        <is>
          <t>cent cinquante-huit</t>
        </is>
      </c>
      <c r="C160" t="inlineStr">
        <is>
          <t>cent cinquante-huit</t>
        </is>
      </c>
    </row>
    <row r="161">
      <c r="A161" t="n">
        <v>159</v>
      </c>
      <c r="B161" t="inlineStr">
        <is>
          <t>cent cinquante-neuf</t>
        </is>
      </c>
      <c r="C161" t="inlineStr">
        <is>
          <t>cent cinquante-neuf</t>
        </is>
      </c>
    </row>
    <row r="162">
      <c r="A162" t="n">
        <v>160</v>
      </c>
      <c r="B162" t="inlineStr">
        <is>
          <t>cent soixante</t>
        </is>
      </c>
      <c r="C162" t="inlineStr">
        <is>
          <t>cent soixante</t>
        </is>
      </c>
    </row>
    <row r="163">
      <c r="A163" t="n">
        <v>161</v>
      </c>
      <c r="B163" t="inlineStr">
        <is>
          <t>cent soixante et un</t>
        </is>
      </c>
      <c r="C163" t="inlineStr">
        <is>
          <t>cent soixante et un</t>
        </is>
      </c>
    </row>
    <row r="164">
      <c r="A164" t="n">
        <v>162</v>
      </c>
      <c r="B164" t="inlineStr">
        <is>
          <t>cent soixante-deux</t>
        </is>
      </c>
      <c r="C164" t="inlineStr">
        <is>
          <t>cent soixante-deux</t>
        </is>
      </c>
    </row>
    <row r="165">
      <c r="A165" t="n">
        <v>163</v>
      </c>
      <c r="B165" t="inlineStr">
        <is>
          <t>cent soixante-trois</t>
        </is>
      </c>
      <c r="C165" t="inlineStr">
        <is>
          <t>cent soixante-trois</t>
        </is>
      </c>
    </row>
    <row r="166">
      <c r="A166" t="n">
        <v>164</v>
      </c>
      <c r="B166" t="inlineStr">
        <is>
          <t>cent soixante-quatre</t>
        </is>
      </c>
      <c r="C166" t="inlineStr">
        <is>
          <t>cent soixante-quatre</t>
        </is>
      </c>
    </row>
    <row r="167">
      <c r="A167" t="n">
        <v>165</v>
      </c>
      <c r="B167" t="inlineStr">
        <is>
          <t>cent soixante-cinq</t>
        </is>
      </c>
      <c r="C167" t="inlineStr">
        <is>
          <t>cent soixante-cinq</t>
        </is>
      </c>
    </row>
    <row r="168">
      <c r="A168" t="n">
        <v>166</v>
      </c>
      <c r="B168" t="inlineStr">
        <is>
          <t>cent soixante-six</t>
        </is>
      </c>
      <c r="C168" t="inlineStr">
        <is>
          <t>cent soixante-six</t>
        </is>
      </c>
    </row>
    <row r="169">
      <c r="A169" t="n">
        <v>167</v>
      </c>
      <c r="B169" t="inlineStr">
        <is>
          <t>cent soixante-sept</t>
        </is>
      </c>
      <c r="C169" t="inlineStr">
        <is>
          <t>cent soixante-sept</t>
        </is>
      </c>
    </row>
    <row r="170">
      <c r="A170" t="n">
        <v>168</v>
      </c>
      <c r="B170" t="inlineStr">
        <is>
          <t>cent soixante-huit</t>
        </is>
      </c>
      <c r="C170" t="inlineStr">
        <is>
          <t>cent soixante-huit</t>
        </is>
      </c>
    </row>
    <row r="171">
      <c r="A171" t="n">
        <v>169</v>
      </c>
      <c r="B171" t="inlineStr">
        <is>
          <t>cent soixante-neuf</t>
        </is>
      </c>
      <c r="C171" t="inlineStr">
        <is>
          <t>cent soixante-neuf</t>
        </is>
      </c>
    </row>
    <row r="172">
      <c r="A172" t="n">
        <v>170</v>
      </c>
      <c r="B172" t="inlineStr">
        <is>
          <t>cent soixante-dix</t>
        </is>
      </c>
      <c r="C172" t="inlineStr">
        <is>
          <t>cent soixante-dix</t>
        </is>
      </c>
    </row>
    <row r="173">
      <c r="A173" t="n">
        <v>171</v>
      </c>
      <c r="B173" t="inlineStr">
        <is>
          <t>cent soixante et onze</t>
        </is>
      </c>
      <c r="C173" t="inlineStr">
        <is>
          <t>cent soixante et onze</t>
        </is>
      </c>
    </row>
    <row r="174">
      <c r="A174" t="n">
        <v>172</v>
      </c>
      <c r="B174" t="inlineStr">
        <is>
          <t>cent soixante-douze</t>
        </is>
      </c>
      <c r="C174" t="inlineStr">
        <is>
          <t>cent soixante-douze</t>
        </is>
      </c>
    </row>
    <row r="175">
      <c r="A175" t="n">
        <v>173</v>
      </c>
      <c r="B175" t="inlineStr">
        <is>
          <t>cent soixante-treize</t>
        </is>
      </c>
      <c r="C175" t="inlineStr">
        <is>
          <t>cent soixante-treize</t>
        </is>
      </c>
    </row>
    <row r="176">
      <c r="A176" t="n">
        <v>174</v>
      </c>
      <c r="B176" t="inlineStr">
        <is>
          <t>cent soixante-quatorze</t>
        </is>
      </c>
      <c r="C176" t="inlineStr">
        <is>
          <t>cent soixante-quatorze</t>
        </is>
      </c>
    </row>
    <row r="177">
      <c r="A177" t="n">
        <v>175</v>
      </c>
      <c r="B177" t="inlineStr">
        <is>
          <t>cent soixante-quinze</t>
        </is>
      </c>
      <c r="C177" t="inlineStr">
        <is>
          <t>cent soixante-quinze</t>
        </is>
      </c>
    </row>
    <row r="178">
      <c r="A178" t="n">
        <v>176</v>
      </c>
      <c r="B178" t="inlineStr">
        <is>
          <t>cent soixante-seize</t>
        </is>
      </c>
      <c r="C178" t="inlineStr">
        <is>
          <t>cent soixante-seize</t>
        </is>
      </c>
    </row>
    <row r="179">
      <c r="A179" t="n">
        <v>177</v>
      </c>
      <c r="B179" t="inlineStr">
        <is>
          <t>cent soixante-dix-sept</t>
        </is>
      </c>
      <c r="C179" t="inlineStr">
        <is>
          <t>cent soixante-dix-sept</t>
        </is>
      </c>
    </row>
    <row r="180">
      <c r="A180" t="n">
        <v>178</v>
      </c>
      <c r="B180" t="inlineStr">
        <is>
          <t>cent soixante-dix-huit</t>
        </is>
      </c>
      <c r="C180" t="inlineStr">
        <is>
          <t>cent soixante-dix-huit</t>
        </is>
      </c>
    </row>
    <row r="181">
      <c r="A181" t="n">
        <v>179</v>
      </c>
      <c r="B181" t="inlineStr">
        <is>
          <t>cent soixante-dix-neuf</t>
        </is>
      </c>
      <c r="C181" t="inlineStr">
        <is>
          <t>cent soixante-dix-neuf</t>
        </is>
      </c>
    </row>
    <row r="182">
      <c r="A182" t="n">
        <v>180</v>
      </c>
      <c r="B182" t="inlineStr">
        <is>
          <t>cent quatre-vingts</t>
        </is>
      </c>
      <c r="C182" t="inlineStr">
        <is>
          <t>cent quatre-vingt</t>
        </is>
      </c>
    </row>
    <row r="183">
      <c r="A183" t="n">
        <v>181</v>
      </c>
      <c r="B183" t="inlineStr">
        <is>
          <t>cent quatre-vingt-un</t>
        </is>
      </c>
      <c r="C183" t="inlineStr">
        <is>
          <t>cent quatre-vingt-un</t>
        </is>
      </c>
    </row>
    <row r="184">
      <c r="A184" t="n">
        <v>182</v>
      </c>
      <c r="B184" t="inlineStr">
        <is>
          <t>cent quatre-vingt-deux</t>
        </is>
      </c>
      <c r="C184" t="inlineStr">
        <is>
          <t>cent quatre-vingt-deux</t>
        </is>
      </c>
    </row>
    <row r="185">
      <c r="A185" t="n">
        <v>183</v>
      </c>
      <c r="B185" t="inlineStr">
        <is>
          <t>cent quatre-vingt-trois</t>
        </is>
      </c>
      <c r="C185" t="inlineStr">
        <is>
          <t>cent quatre-vingt-trois</t>
        </is>
      </c>
    </row>
    <row r="186">
      <c r="A186" t="n">
        <v>184</v>
      </c>
      <c r="B186" t="inlineStr">
        <is>
          <t>cent quatre-vingt-quatre</t>
        </is>
      </c>
      <c r="C186" t="inlineStr">
        <is>
          <t>cent quatre-vingt-quatre</t>
        </is>
      </c>
    </row>
    <row r="187">
      <c r="A187" t="n">
        <v>185</v>
      </c>
      <c r="B187" t="inlineStr">
        <is>
          <t>cent quatre-vingt-cinq</t>
        </is>
      </c>
      <c r="C187" t="inlineStr">
        <is>
          <t>cent quatre-vingt-cinq</t>
        </is>
      </c>
    </row>
    <row r="188">
      <c r="A188" t="n">
        <v>186</v>
      </c>
      <c r="B188" t="inlineStr">
        <is>
          <t>cent quatre-vingt-six</t>
        </is>
      </c>
      <c r="C188" t="inlineStr">
        <is>
          <t>cent quatre-vingt-six</t>
        </is>
      </c>
    </row>
    <row r="189">
      <c r="A189" t="n">
        <v>187</v>
      </c>
      <c r="B189" t="inlineStr">
        <is>
          <t>cent quatre-vingt-sept</t>
        </is>
      </c>
      <c r="C189" t="inlineStr">
        <is>
          <t>cent quatre-vingt-sept</t>
        </is>
      </c>
    </row>
    <row r="190">
      <c r="A190" t="n">
        <v>188</v>
      </c>
      <c r="B190" t="inlineStr">
        <is>
          <t>cent quatre-vingt-huit</t>
        </is>
      </c>
      <c r="C190" t="inlineStr">
        <is>
          <t>cent quatre-vingt-huit</t>
        </is>
      </c>
    </row>
    <row r="191">
      <c r="A191" t="n">
        <v>189</v>
      </c>
      <c r="B191" t="inlineStr">
        <is>
          <t>cent quatre-vingt-neuf</t>
        </is>
      </c>
      <c r="C191" t="inlineStr">
        <is>
          <t>cent quatre-vingt-neuf</t>
        </is>
      </c>
    </row>
    <row r="192">
      <c r="A192" t="n">
        <v>190</v>
      </c>
      <c r="B192" t="inlineStr">
        <is>
          <t>cent quatre-vingt-dix</t>
        </is>
      </c>
      <c r="C192" t="inlineStr">
        <is>
          <t>cent quatre-vingt-dix</t>
        </is>
      </c>
    </row>
    <row r="193">
      <c r="A193" t="n">
        <v>191</v>
      </c>
      <c r="B193" t="inlineStr">
        <is>
          <t>cent quatre-vingt-onze</t>
        </is>
      </c>
      <c r="C193" t="inlineStr">
        <is>
          <t>cent quatre-vingt-onze</t>
        </is>
      </c>
    </row>
    <row r="194">
      <c r="A194" t="n">
        <v>192</v>
      </c>
      <c r="B194" t="inlineStr">
        <is>
          <t>cent quatre-vingt-douze</t>
        </is>
      </c>
      <c r="C194" t="inlineStr">
        <is>
          <t>cent quatre-vingt-douze</t>
        </is>
      </c>
    </row>
    <row r="195">
      <c r="A195" t="n">
        <v>193</v>
      </c>
      <c r="B195" t="inlineStr">
        <is>
          <t>cent quatre-vingt-treize</t>
        </is>
      </c>
      <c r="C195" t="inlineStr">
        <is>
          <t>cent quatre-vingt-treize</t>
        </is>
      </c>
    </row>
    <row r="196">
      <c r="A196" t="n">
        <v>194</v>
      </c>
      <c r="B196" t="inlineStr">
        <is>
          <t>cent quatre-vingt-quatorze</t>
        </is>
      </c>
      <c r="C196" t="inlineStr">
        <is>
          <t>cent quatre-vingt-quatorze</t>
        </is>
      </c>
    </row>
    <row r="197">
      <c r="A197" t="n">
        <v>195</v>
      </c>
      <c r="B197" t="inlineStr">
        <is>
          <t>cent quatre-vingt-quinze</t>
        </is>
      </c>
      <c r="C197" t="inlineStr">
        <is>
          <t>cent quatre-vingt-quinze</t>
        </is>
      </c>
    </row>
    <row r="198">
      <c r="A198" t="n">
        <v>196</v>
      </c>
      <c r="B198" t="inlineStr">
        <is>
          <t>cent quatre-vingt-seize</t>
        </is>
      </c>
      <c r="C198" t="inlineStr">
        <is>
          <t>cent quatre-vingt-seize</t>
        </is>
      </c>
    </row>
    <row r="199">
      <c r="A199" t="n">
        <v>197</v>
      </c>
      <c r="B199" t="inlineStr">
        <is>
          <t>cent quatre-vingt-dix-sept</t>
        </is>
      </c>
      <c r="C199" t="inlineStr">
        <is>
          <t>cent quatre-vingt-dix-sept</t>
        </is>
      </c>
    </row>
    <row r="200">
      <c r="A200" t="n">
        <v>198</v>
      </c>
      <c r="B200" t="inlineStr">
        <is>
          <t>cent quatre-vingt-dix-huit</t>
        </is>
      </c>
      <c r="C200" t="inlineStr">
        <is>
          <t>cent quatre-vingt-dix-huit</t>
        </is>
      </c>
    </row>
    <row r="201">
      <c r="A201" t="n">
        <v>199</v>
      </c>
      <c r="B201" t="inlineStr">
        <is>
          <t>cent quatre-vingt-dix-neuf</t>
        </is>
      </c>
      <c r="C201" t="inlineStr">
        <is>
          <t>cent quatre-vingt-dix-neuf</t>
        </is>
      </c>
    </row>
    <row r="202">
      <c r="A202" t="n">
        <v>200</v>
      </c>
      <c r="B202" t="inlineStr">
        <is>
          <t>deux cents</t>
        </is>
      </c>
      <c r="C202" t="inlineStr">
        <is>
          <t>deux cent</t>
        </is>
      </c>
    </row>
    <row r="203">
      <c r="A203" t="n">
        <v>201</v>
      </c>
      <c r="B203" t="inlineStr">
        <is>
          <t>deux cent un</t>
        </is>
      </c>
      <c r="C203" t="inlineStr">
        <is>
          <t>deux cent un</t>
        </is>
      </c>
    </row>
    <row r="204">
      <c r="A204" t="n">
        <v>202</v>
      </c>
      <c r="B204" t="inlineStr">
        <is>
          <t>deux cent deux</t>
        </is>
      </c>
      <c r="C204" t="inlineStr">
        <is>
          <t>deux cent deux</t>
        </is>
      </c>
    </row>
    <row r="205">
      <c r="A205" t="n">
        <v>203</v>
      </c>
      <c r="B205" t="inlineStr">
        <is>
          <t>deux cent trois</t>
        </is>
      </c>
      <c r="C205" t="inlineStr">
        <is>
          <t>deux cent trois</t>
        </is>
      </c>
    </row>
    <row r="206">
      <c r="A206" t="n">
        <v>204</v>
      </c>
      <c r="B206" t="inlineStr">
        <is>
          <t>deux cent quatre</t>
        </is>
      </c>
      <c r="C206" t="inlineStr">
        <is>
          <t>deux cent quatre</t>
        </is>
      </c>
    </row>
    <row r="207">
      <c r="A207" t="n">
        <v>205</v>
      </c>
      <c r="B207" t="inlineStr">
        <is>
          <t>deux cent cinq</t>
        </is>
      </c>
      <c r="C207" t="inlineStr">
        <is>
          <t>deux cent cinq</t>
        </is>
      </c>
    </row>
    <row r="208">
      <c r="A208" t="n">
        <v>206</v>
      </c>
      <c r="B208" t="inlineStr">
        <is>
          <t>deux cent six</t>
        </is>
      </c>
      <c r="C208" t="inlineStr">
        <is>
          <t>deux cent six</t>
        </is>
      </c>
    </row>
    <row r="209">
      <c r="A209" t="n">
        <v>207</v>
      </c>
      <c r="B209" t="inlineStr">
        <is>
          <t>deux cent sept</t>
        </is>
      </c>
      <c r="C209" t="inlineStr">
        <is>
          <t>deux cent sept</t>
        </is>
      </c>
    </row>
    <row r="210">
      <c r="A210" t="n">
        <v>208</v>
      </c>
      <c r="B210" t="inlineStr">
        <is>
          <t>deux cent huit</t>
        </is>
      </c>
      <c r="C210" t="inlineStr">
        <is>
          <t>deux cent huit</t>
        </is>
      </c>
    </row>
    <row r="211">
      <c r="A211" t="n">
        <v>209</v>
      </c>
      <c r="B211" t="inlineStr">
        <is>
          <t>deux cent neuf</t>
        </is>
      </c>
      <c r="C211" t="inlineStr">
        <is>
          <t>deux cent neuf</t>
        </is>
      </c>
    </row>
    <row r="212">
      <c r="A212" t="n">
        <v>210</v>
      </c>
      <c r="B212" t="inlineStr">
        <is>
          <t>deux cent dix</t>
        </is>
      </c>
      <c r="C212" t="inlineStr">
        <is>
          <t>deux cent dix</t>
        </is>
      </c>
    </row>
    <row r="213">
      <c r="A213" t="n">
        <v>211</v>
      </c>
      <c r="B213" t="inlineStr">
        <is>
          <t>deux cent onze</t>
        </is>
      </c>
      <c r="C213" t="inlineStr">
        <is>
          <t>deux cent onze</t>
        </is>
      </c>
    </row>
    <row r="214">
      <c r="A214" t="n">
        <v>212</v>
      </c>
      <c r="B214" t="inlineStr">
        <is>
          <t>deux cent douze</t>
        </is>
      </c>
      <c r="C214" t="inlineStr">
        <is>
          <t>deux cent douze</t>
        </is>
      </c>
    </row>
    <row r="215">
      <c r="A215" t="n">
        <v>213</v>
      </c>
      <c r="B215" t="inlineStr">
        <is>
          <t>deux cent treize</t>
        </is>
      </c>
      <c r="C215" t="inlineStr">
        <is>
          <t>deux cent treize</t>
        </is>
      </c>
    </row>
    <row r="216">
      <c r="A216" t="n">
        <v>214</v>
      </c>
      <c r="B216" t="inlineStr">
        <is>
          <t>deux cent quatorze</t>
        </is>
      </c>
      <c r="C216" t="inlineStr">
        <is>
          <t>deux cent quatorze</t>
        </is>
      </c>
    </row>
    <row r="217">
      <c r="A217" t="n">
        <v>215</v>
      </c>
      <c r="B217" t="inlineStr">
        <is>
          <t>deux cent quinze</t>
        </is>
      </c>
      <c r="C217" t="inlineStr">
        <is>
          <t>deux cent quinze</t>
        </is>
      </c>
    </row>
    <row r="218">
      <c r="A218" t="n">
        <v>216</v>
      </c>
      <c r="B218" t="inlineStr">
        <is>
          <t>deux cent seize</t>
        </is>
      </c>
      <c r="C218" t="inlineStr">
        <is>
          <t>deux cent seize</t>
        </is>
      </c>
    </row>
    <row r="219">
      <c r="A219" t="n">
        <v>217</v>
      </c>
      <c r="B219" t="inlineStr">
        <is>
          <t>deux cent dix-sept</t>
        </is>
      </c>
      <c r="C219" t="inlineStr">
        <is>
          <t>deux cent dix-sept</t>
        </is>
      </c>
    </row>
    <row r="220">
      <c r="A220" t="n">
        <v>218</v>
      </c>
      <c r="B220" t="inlineStr">
        <is>
          <t>deux cent dix-huit</t>
        </is>
      </c>
      <c r="C220" t="inlineStr">
        <is>
          <t>deux cent dix-huit</t>
        </is>
      </c>
    </row>
    <row r="221">
      <c r="A221" t="n">
        <v>219</v>
      </c>
      <c r="B221" t="inlineStr">
        <is>
          <t>deux cent dix-neuf</t>
        </is>
      </c>
      <c r="C221" t="inlineStr">
        <is>
          <t>deux cent dix-neuf</t>
        </is>
      </c>
    </row>
    <row r="222">
      <c r="A222" t="n">
        <v>220</v>
      </c>
      <c r="B222" t="inlineStr">
        <is>
          <t>deux cent vingt</t>
        </is>
      </c>
      <c r="C222" t="inlineStr">
        <is>
          <t>deux cent vingt</t>
        </is>
      </c>
    </row>
    <row r="223">
      <c r="A223" t="n">
        <v>221</v>
      </c>
      <c r="B223" t="inlineStr">
        <is>
          <t>deux cent vingt et un</t>
        </is>
      </c>
      <c r="C223" t="inlineStr">
        <is>
          <t>deux cent vingt et un</t>
        </is>
      </c>
    </row>
    <row r="224">
      <c r="A224" t="n">
        <v>222</v>
      </c>
      <c r="B224" t="inlineStr">
        <is>
          <t>deux cent vingt-deux</t>
        </is>
      </c>
      <c r="C224" t="inlineStr">
        <is>
          <t>deux cent vingt-deux</t>
        </is>
      </c>
    </row>
    <row r="225">
      <c r="A225" t="n">
        <v>223</v>
      </c>
      <c r="B225" t="inlineStr">
        <is>
          <t>deux cent vingt-trois</t>
        </is>
      </c>
      <c r="C225" t="inlineStr">
        <is>
          <t>deux cent vingt-trois</t>
        </is>
      </c>
    </row>
    <row r="226">
      <c r="A226" t="n">
        <v>224</v>
      </c>
      <c r="B226" t="inlineStr">
        <is>
          <t>deux cent vingt-quatre</t>
        </is>
      </c>
      <c r="C226" t="inlineStr">
        <is>
          <t>deux cent vingt-quatre</t>
        </is>
      </c>
    </row>
    <row r="227">
      <c r="A227" t="n">
        <v>225</v>
      </c>
      <c r="B227" t="inlineStr">
        <is>
          <t>deux cent vingt-cinq</t>
        </is>
      </c>
      <c r="C227" t="inlineStr">
        <is>
          <t>deux cent vingt-cinq</t>
        </is>
      </c>
    </row>
    <row r="228">
      <c r="A228" t="n">
        <v>226</v>
      </c>
      <c r="B228" t="inlineStr">
        <is>
          <t>deux cent vingt-six</t>
        </is>
      </c>
      <c r="C228" t="inlineStr">
        <is>
          <t>deux cent vingt-six</t>
        </is>
      </c>
    </row>
    <row r="229">
      <c r="A229" t="n">
        <v>227</v>
      </c>
      <c r="B229" t="inlineStr">
        <is>
          <t>deux cent vingt-sept</t>
        </is>
      </c>
      <c r="C229" t="inlineStr">
        <is>
          <t>deux cent vingt-sept</t>
        </is>
      </c>
    </row>
    <row r="230">
      <c r="A230" t="n">
        <v>228</v>
      </c>
      <c r="B230" t="inlineStr">
        <is>
          <t>deux cent vingt-huit</t>
        </is>
      </c>
      <c r="C230" t="inlineStr">
        <is>
          <t>deux cent vingt-huit</t>
        </is>
      </c>
    </row>
    <row r="231">
      <c r="A231" t="n">
        <v>229</v>
      </c>
      <c r="B231" t="inlineStr">
        <is>
          <t>deux cent vingt-neuf</t>
        </is>
      </c>
      <c r="C231" t="inlineStr">
        <is>
          <t>deux cent vingt-neuf</t>
        </is>
      </c>
    </row>
    <row r="232">
      <c r="A232" t="n">
        <v>230</v>
      </c>
      <c r="B232" t="inlineStr">
        <is>
          <t>deux cent trente</t>
        </is>
      </c>
      <c r="C232" t="inlineStr">
        <is>
          <t>deux cent trente</t>
        </is>
      </c>
    </row>
    <row r="233">
      <c r="A233" t="n">
        <v>231</v>
      </c>
      <c r="B233" t="inlineStr">
        <is>
          <t>deux cent trente et un</t>
        </is>
      </c>
      <c r="C233" t="inlineStr">
        <is>
          <t>deux cent trente et un</t>
        </is>
      </c>
    </row>
    <row r="234">
      <c r="A234" t="n">
        <v>232</v>
      </c>
      <c r="B234" t="inlineStr">
        <is>
          <t>deux cent trente-deux</t>
        </is>
      </c>
      <c r="C234" t="inlineStr">
        <is>
          <t>deux cent trente-deux</t>
        </is>
      </c>
    </row>
    <row r="235">
      <c r="A235" t="n">
        <v>233</v>
      </c>
      <c r="B235" t="inlineStr">
        <is>
          <t>deux cent trente-trois</t>
        </is>
      </c>
      <c r="C235" t="inlineStr">
        <is>
          <t>deux cent trente-trois</t>
        </is>
      </c>
    </row>
    <row r="236">
      <c r="A236" t="n">
        <v>234</v>
      </c>
      <c r="B236" t="inlineStr">
        <is>
          <t>deux cent trente-quatre</t>
        </is>
      </c>
      <c r="C236" t="inlineStr">
        <is>
          <t>deux cent trente-quatre</t>
        </is>
      </c>
    </row>
    <row r="237">
      <c r="A237" t="n">
        <v>235</v>
      </c>
      <c r="B237" t="inlineStr">
        <is>
          <t>deux cent trente-cinq</t>
        </is>
      </c>
      <c r="C237" t="inlineStr">
        <is>
          <t>deux cent trente-cinq</t>
        </is>
      </c>
    </row>
    <row r="238">
      <c r="A238" t="n">
        <v>236</v>
      </c>
      <c r="B238" t="inlineStr">
        <is>
          <t>deux cent trente-six</t>
        </is>
      </c>
      <c r="C238" t="inlineStr">
        <is>
          <t>deux cent trente-six</t>
        </is>
      </c>
    </row>
    <row r="239">
      <c r="A239" t="n">
        <v>237</v>
      </c>
      <c r="B239" t="inlineStr">
        <is>
          <t>deux cent trente-sept</t>
        </is>
      </c>
      <c r="C239" t="inlineStr">
        <is>
          <t>deux cent trente-sept</t>
        </is>
      </c>
    </row>
    <row r="240">
      <c r="A240" t="n">
        <v>238</v>
      </c>
      <c r="B240" t="inlineStr">
        <is>
          <t>deux cent trente-huit</t>
        </is>
      </c>
      <c r="C240" t="inlineStr">
        <is>
          <t>deux cent trente-huit</t>
        </is>
      </c>
    </row>
    <row r="241">
      <c r="A241" t="n">
        <v>239</v>
      </c>
      <c r="B241" t="inlineStr">
        <is>
          <t>deux cent trente-neuf</t>
        </is>
      </c>
      <c r="C241" t="inlineStr">
        <is>
          <t>deux cent trente-neuf</t>
        </is>
      </c>
    </row>
    <row r="242">
      <c r="A242" t="n">
        <v>240</v>
      </c>
      <c r="B242" t="inlineStr">
        <is>
          <t>deux cent quarante</t>
        </is>
      </c>
      <c r="C242" t="inlineStr">
        <is>
          <t>deux cent quarante</t>
        </is>
      </c>
    </row>
    <row r="243">
      <c r="A243" t="n">
        <v>241</v>
      </c>
      <c r="B243" t="inlineStr">
        <is>
          <t>deux cent quarante et un</t>
        </is>
      </c>
      <c r="C243" t="inlineStr">
        <is>
          <t>deux cent quarante et un</t>
        </is>
      </c>
    </row>
    <row r="244">
      <c r="A244" t="n">
        <v>242</v>
      </c>
      <c r="B244" t="inlineStr">
        <is>
          <t>deux cent quarante-deux</t>
        </is>
      </c>
      <c r="C244" t="inlineStr">
        <is>
          <t>deux cent quarante-deux</t>
        </is>
      </c>
    </row>
    <row r="245">
      <c r="A245" t="n">
        <v>243</v>
      </c>
      <c r="B245" t="inlineStr">
        <is>
          <t>deux cent quarante-trois</t>
        </is>
      </c>
      <c r="C245" t="inlineStr">
        <is>
          <t>deux cent quarante-trois</t>
        </is>
      </c>
    </row>
    <row r="246">
      <c r="A246" t="n">
        <v>244</v>
      </c>
      <c r="B246" t="inlineStr">
        <is>
          <t>deux cent quarante-quatre</t>
        </is>
      </c>
      <c r="C246" t="inlineStr">
        <is>
          <t>deux cent quarante-quatre</t>
        </is>
      </c>
    </row>
    <row r="247">
      <c r="A247" t="n">
        <v>245</v>
      </c>
      <c r="B247" t="inlineStr">
        <is>
          <t>deux cent quarante-cinq</t>
        </is>
      </c>
      <c r="C247" t="inlineStr">
        <is>
          <t>deux cent quarante-cinq</t>
        </is>
      </c>
    </row>
    <row r="248">
      <c r="A248" t="n">
        <v>246</v>
      </c>
      <c r="B248" t="inlineStr">
        <is>
          <t>deux cent quarante-six</t>
        </is>
      </c>
      <c r="C248" t="inlineStr">
        <is>
          <t>deux cent quarante-six</t>
        </is>
      </c>
    </row>
    <row r="249">
      <c r="A249" t="n">
        <v>247</v>
      </c>
      <c r="B249" t="inlineStr">
        <is>
          <t>deux cent quarante-sept</t>
        </is>
      </c>
      <c r="C249" t="inlineStr">
        <is>
          <t>deux cent quarante-sept</t>
        </is>
      </c>
    </row>
    <row r="250">
      <c r="A250" t="n">
        <v>248</v>
      </c>
      <c r="B250" t="inlineStr">
        <is>
          <t>deux cent quarante-huit</t>
        </is>
      </c>
      <c r="C250" t="inlineStr">
        <is>
          <t>deux cent quarante-huit</t>
        </is>
      </c>
    </row>
    <row r="251">
      <c r="A251" t="n">
        <v>249</v>
      </c>
      <c r="B251" t="inlineStr">
        <is>
          <t>deux cent quarante-neuf</t>
        </is>
      </c>
      <c r="C251" t="inlineStr">
        <is>
          <t>deux cent quarante-neuf</t>
        </is>
      </c>
    </row>
    <row r="252">
      <c r="A252" t="n">
        <v>250</v>
      </c>
      <c r="B252" t="inlineStr">
        <is>
          <t>deux cent cinquante</t>
        </is>
      </c>
      <c r="C252" t="inlineStr">
        <is>
          <t>deux cent cinquante</t>
        </is>
      </c>
    </row>
    <row r="253">
      <c r="A253" t="n">
        <v>251</v>
      </c>
      <c r="B253" t="inlineStr">
        <is>
          <t>deux cent cinquante et un</t>
        </is>
      </c>
      <c r="C253" t="inlineStr">
        <is>
          <t>deux cent cinquante et un</t>
        </is>
      </c>
    </row>
    <row r="254">
      <c r="A254" t="n">
        <v>252</v>
      </c>
      <c r="B254" t="inlineStr">
        <is>
          <t>deux cent cinquante-deux</t>
        </is>
      </c>
      <c r="C254" t="inlineStr">
        <is>
          <t>deux cent cinquante-deux</t>
        </is>
      </c>
    </row>
    <row r="255">
      <c r="A255" t="n">
        <v>253</v>
      </c>
      <c r="B255" t="inlineStr">
        <is>
          <t>deux cent cinquante-trois</t>
        </is>
      </c>
      <c r="C255" t="inlineStr">
        <is>
          <t>deux cent cinquante-trois</t>
        </is>
      </c>
    </row>
    <row r="256">
      <c r="A256" t="n">
        <v>254</v>
      </c>
      <c r="B256" t="inlineStr">
        <is>
          <t>deux cent cinquante-quatre</t>
        </is>
      </c>
      <c r="C256" t="inlineStr">
        <is>
          <t>deux cent cinquante-quatre</t>
        </is>
      </c>
    </row>
    <row r="257">
      <c r="A257" t="n">
        <v>255</v>
      </c>
      <c r="B257" t="inlineStr">
        <is>
          <t>deux cent cinquante-cinq</t>
        </is>
      </c>
      <c r="C257" t="inlineStr">
        <is>
          <t>deux cent cinquante-cinq</t>
        </is>
      </c>
    </row>
    <row r="258">
      <c r="A258" t="n">
        <v>256</v>
      </c>
      <c r="B258" t="inlineStr">
        <is>
          <t>deux cent cinquante-six</t>
        </is>
      </c>
      <c r="C258" t="inlineStr">
        <is>
          <t>deux cent cinquante-six</t>
        </is>
      </c>
    </row>
    <row r="259">
      <c r="A259" t="n">
        <v>257</v>
      </c>
      <c r="B259" t="inlineStr">
        <is>
          <t>deux cent cinquante-sept</t>
        </is>
      </c>
      <c r="C259" t="inlineStr">
        <is>
          <t>deux cent cinquante-sept</t>
        </is>
      </c>
    </row>
    <row r="260">
      <c r="A260" t="n">
        <v>258</v>
      </c>
      <c r="B260" t="inlineStr">
        <is>
          <t>deux cent cinquante-huit</t>
        </is>
      </c>
      <c r="C260" t="inlineStr">
        <is>
          <t>deux cent cinquante-huit</t>
        </is>
      </c>
    </row>
    <row r="261">
      <c r="A261" t="n">
        <v>259</v>
      </c>
      <c r="B261" t="inlineStr">
        <is>
          <t>deux cent cinquante-neuf</t>
        </is>
      </c>
      <c r="C261" t="inlineStr">
        <is>
          <t>deux cent cinquante-neuf</t>
        </is>
      </c>
    </row>
    <row r="262">
      <c r="A262" t="n">
        <v>260</v>
      </c>
      <c r="B262" t="inlineStr">
        <is>
          <t>deux cent soixante</t>
        </is>
      </c>
      <c r="C262" t="inlineStr">
        <is>
          <t>deux cent soixante</t>
        </is>
      </c>
    </row>
    <row r="263">
      <c r="A263" t="n">
        <v>261</v>
      </c>
      <c r="B263" t="inlineStr">
        <is>
          <t>deux cent soixante et un</t>
        </is>
      </c>
      <c r="C263" t="inlineStr">
        <is>
          <t>deux cent soixante et un</t>
        </is>
      </c>
    </row>
    <row r="264">
      <c r="A264" t="n">
        <v>262</v>
      </c>
      <c r="B264" t="inlineStr">
        <is>
          <t>deux cent soixante-deux</t>
        </is>
      </c>
      <c r="C264" t="inlineStr">
        <is>
          <t>deux cent soixante-deux</t>
        </is>
      </c>
    </row>
    <row r="265">
      <c r="A265" t="n">
        <v>263</v>
      </c>
      <c r="B265" t="inlineStr">
        <is>
          <t>deux cent soixante-trois</t>
        </is>
      </c>
      <c r="C265" t="inlineStr">
        <is>
          <t>deux cent soixante-trois</t>
        </is>
      </c>
    </row>
    <row r="266">
      <c r="A266" t="n">
        <v>264</v>
      </c>
      <c r="B266" t="inlineStr">
        <is>
          <t>deux cent soixante-quatre</t>
        </is>
      </c>
      <c r="C266" t="inlineStr">
        <is>
          <t>deux cent soixante-quatre</t>
        </is>
      </c>
    </row>
    <row r="267">
      <c r="A267" t="n">
        <v>265</v>
      </c>
      <c r="B267" t="inlineStr">
        <is>
          <t>deux cent soixante-cinq</t>
        </is>
      </c>
      <c r="C267" t="inlineStr">
        <is>
          <t>deux cent soixante-cinq</t>
        </is>
      </c>
    </row>
    <row r="268">
      <c r="A268" t="n">
        <v>266</v>
      </c>
      <c r="B268" t="inlineStr">
        <is>
          <t>deux cent soixante-six</t>
        </is>
      </c>
      <c r="C268" t="inlineStr">
        <is>
          <t>deux cent soixante-six</t>
        </is>
      </c>
    </row>
    <row r="269">
      <c r="A269" t="n">
        <v>267</v>
      </c>
      <c r="B269" t="inlineStr">
        <is>
          <t>deux cent soixante-sept</t>
        </is>
      </c>
      <c r="C269" t="inlineStr">
        <is>
          <t>deux cent soixante-sept</t>
        </is>
      </c>
    </row>
    <row r="270">
      <c r="A270" t="n">
        <v>268</v>
      </c>
      <c r="B270" t="inlineStr">
        <is>
          <t>deux cent soixante-huit</t>
        </is>
      </c>
      <c r="C270" t="inlineStr">
        <is>
          <t>deux cent soixante-huit</t>
        </is>
      </c>
    </row>
    <row r="271">
      <c r="A271" t="n">
        <v>269</v>
      </c>
      <c r="B271" t="inlineStr">
        <is>
          <t>deux cent soixante-neuf</t>
        </is>
      </c>
      <c r="C271" t="inlineStr">
        <is>
          <t>deux cent soixante-neuf</t>
        </is>
      </c>
    </row>
    <row r="272">
      <c r="A272" t="n">
        <v>270</v>
      </c>
      <c r="B272" t="inlineStr">
        <is>
          <t>deux cent soixante-dix</t>
        </is>
      </c>
      <c r="C272" t="inlineStr">
        <is>
          <t>deux cent soixante-dix</t>
        </is>
      </c>
    </row>
    <row r="273">
      <c r="A273" t="n">
        <v>271</v>
      </c>
      <c r="B273" t="inlineStr">
        <is>
          <t>deux cent soixante et onze</t>
        </is>
      </c>
      <c r="C273" t="inlineStr">
        <is>
          <t>deux cent soixante et onze</t>
        </is>
      </c>
    </row>
    <row r="274">
      <c r="A274" t="n">
        <v>272</v>
      </c>
      <c r="B274" t="inlineStr">
        <is>
          <t>deux cent soixante-douze</t>
        </is>
      </c>
      <c r="C274" t="inlineStr">
        <is>
          <t>deux cent soixante-douze</t>
        </is>
      </c>
    </row>
    <row r="275">
      <c r="A275" t="n">
        <v>273</v>
      </c>
      <c r="B275" t="inlineStr">
        <is>
          <t>deux cent soixante-treize</t>
        </is>
      </c>
      <c r="C275" t="inlineStr">
        <is>
          <t>deux cent soixante-treize</t>
        </is>
      </c>
    </row>
    <row r="276">
      <c r="A276" t="n">
        <v>274</v>
      </c>
      <c r="B276" t="inlineStr">
        <is>
          <t>deux cent soixante-quatorze</t>
        </is>
      </c>
      <c r="C276" t="inlineStr">
        <is>
          <t>deux cent soixante-quatorze</t>
        </is>
      </c>
    </row>
    <row r="277">
      <c r="A277" t="n">
        <v>275</v>
      </c>
      <c r="B277" t="inlineStr">
        <is>
          <t>deux cent soixante-quinze</t>
        </is>
      </c>
      <c r="C277" t="inlineStr">
        <is>
          <t>deux cent soixante-quinze</t>
        </is>
      </c>
    </row>
    <row r="278">
      <c r="A278" t="n">
        <v>276</v>
      </c>
      <c r="B278" t="inlineStr">
        <is>
          <t>deux cent soixante-seize</t>
        </is>
      </c>
      <c r="C278" t="inlineStr">
        <is>
          <t>deux cent soixante-seize</t>
        </is>
      </c>
    </row>
    <row r="279">
      <c r="A279" t="n">
        <v>277</v>
      </c>
      <c r="B279" t="inlineStr">
        <is>
          <t>deux cent soixante-dix-sept</t>
        </is>
      </c>
      <c r="C279" t="inlineStr">
        <is>
          <t>deux cent soixante-dix-sept</t>
        </is>
      </c>
    </row>
    <row r="280">
      <c r="A280" t="n">
        <v>278</v>
      </c>
      <c r="B280" t="inlineStr">
        <is>
          <t>deux cent soixante-dix-huit</t>
        </is>
      </c>
      <c r="C280" t="inlineStr">
        <is>
          <t>deux cent soixante-dix-huit</t>
        </is>
      </c>
    </row>
    <row r="281">
      <c r="A281" t="n">
        <v>279</v>
      </c>
      <c r="B281" t="inlineStr">
        <is>
          <t>deux cent soixante-dix-neuf</t>
        </is>
      </c>
      <c r="C281" t="inlineStr">
        <is>
          <t>deux cent soixante-dix-neuf</t>
        </is>
      </c>
    </row>
    <row r="282">
      <c r="A282" t="n">
        <v>280</v>
      </c>
      <c r="B282" t="inlineStr">
        <is>
          <t>deux cent quatre-vingts</t>
        </is>
      </c>
      <c r="C282" t="inlineStr">
        <is>
          <t>deux cent quatre-vingt</t>
        </is>
      </c>
    </row>
    <row r="283">
      <c r="A283" t="n">
        <v>281</v>
      </c>
      <c r="B283" t="inlineStr">
        <is>
          <t>deux cent quatre-vingt-un</t>
        </is>
      </c>
      <c r="C283" t="inlineStr">
        <is>
          <t>deux cent quatre-vingt-un</t>
        </is>
      </c>
    </row>
    <row r="284">
      <c r="A284" t="n">
        <v>282</v>
      </c>
      <c r="B284" t="inlineStr">
        <is>
          <t>deux cent quatre-vingt-deux</t>
        </is>
      </c>
      <c r="C284" t="inlineStr">
        <is>
          <t>deux cent quatre-vingt-deux</t>
        </is>
      </c>
    </row>
    <row r="285">
      <c r="A285" t="n">
        <v>283</v>
      </c>
      <c r="B285" t="inlineStr">
        <is>
          <t>deux cent quatre-vingt-trois</t>
        </is>
      </c>
      <c r="C285" t="inlineStr">
        <is>
          <t>deux cent quatre-vingt-trois</t>
        </is>
      </c>
    </row>
    <row r="286">
      <c r="A286" t="n">
        <v>284</v>
      </c>
      <c r="B286" t="inlineStr">
        <is>
          <t>deux cent quatre-vingt-quatre</t>
        </is>
      </c>
      <c r="C286" t="inlineStr">
        <is>
          <t>deux cent quatre-vingt-quatre</t>
        </is>
      </c>
    </row>
    <row r="287">
      <c r="A287" t="n">
        <v>285</v>
      </c>
      <c r="B287" t="inlineStr">
        <is>
          <t>deux cent quatre-vingt-cinq</t>
        </is>
      </c>
      <c r="C287" t="inlineStr">
        <is>
          <t>deux cent quatre-vingt-cinq</t>
        </is>
      </c>
    </row>
    <row r="288">
      <c r="A288" t="n">
        <v>286</v>
      </c>
      <c r="B288" t="inlineStr">
        <is>
          <t>deux cent quatre-vingt-six</t>
        </is>
      </c>
      <c r="C288" t="inlineStr">
        <is>
          <t>deux cent quatre-vingt-six</t>
        </is>
      </c>
    </row>
    <row r="289">
      <c r="A289" t="n">
        <v>287</v>
      </c>
      <c r="B289" t="inlineStr">
        <is>
          <t>deux cent quatre-vingt-sept</t>
        </is>
      </c>
      <c r="C289" t="inlineStr">
        <is>
          <t>deux cent quatre-vingt-sept</t>
        </is>
      </c>
    </row>
    <row r="290">
      <c r="A290" t="n">
        <v>288</v>
      </c>
      <c r="B290" t="inlineStr">
        <is>
          <t>deux cent quatre-vingt-huit</t>
        </is>
      </c>
      <c r="C290" t="inlineStr">
        <is>
          <t>deux cent quatre-vingt-huit</t>
        </is>
      </c>
    </row>
    <row r="291">
      <c r="A291" t="n">
        <v>289</v>
      </c>
      <c r="B291" t="inlineStr">
        <is>
          <t>deux cent quatre-vingt-neuf</t>
        </is>
      </c>
      <c r="C291" t="inlineStr">
        <is>
          <t>deux cent quatre-vingt-neuf</t>
        </is>
      </c>
    </row>
    <row r="292">
      <c r="A292" t="n">
        <v>290</v>
      </c>
      <c r="B292" t="inlineStr">
        <is>
          <t>deux cent quatre-vingt-dix</t>
        </is>
      </c>
      <c r="C292" t="inlineStr">
        <is>
          <t>deux cent quatre-vingt-dix</t>
        </is>
      </c>
    </row>
    <row r="293">
      <c r="A293" t="n">
        <v>291</v>
      </c>
      <c r="B293" t="inlineStr">
        <is>
          <t>deux cent quatre-vingt-onze</t>
        </is>
      </c>
      <c r="C293" t="inlineStr">
        <is>
          <t>deux cent quatre-vingt-onze</t>
        </is>
      </c>
    </row>
    <row r="294">
      <c r="A294" t="n">
        <v>292</v>
      </c>
      <c r="B294" t="inlineStr">
        <is>
          <t>deux cent quatre-vingt-douze</t>
        </is>
      </c>
      <c r="C294" t="inlineStr">
        <is>
          <t>deux cent quatre-vingt-douze</t>
        </is>
      </c>
    </row>
    <row r="295">
      <c r="A295" t="n">
        <v>293</v>
      </c>
      <c r="B295" t="inlineStr">
        <is>
          <t>deux cent quatre-vingt-treize</t>
        </is>
      </c>
      <c r="C295" t="inlineStr">
        <is>
          <t>deux cent quatre-vingt-treize</t>
        </is>
      </c>
    </row>
    <row r="296">
      <c r="A296" t="n">
        <v>294</v>
      </c>
      <c r="B296" t="inlineStr">
        <is>
          <t>deux cent quatre-vingt-quatorze</t>
        </is>
      </c>
      <c r="C296" t="inlineStr">
        <is>
          <t>deux cent quatre-vingt-quatorze</t>
        </is>
      </c>
    </row>
    <row r="297">
      <c r="A297" t="n">
        <v>295</v>
      </c>
      <c r="B297" t="inlineStr">
        <is>
          <t>deux cent quatre-vingt-quinze</t>
        </is>
      </c>
      <c r="C297" t="inlineStr">
        <is>
          <t>deux cent quatre-vingt-quinze</t>
        </is>
      </c>
    </row>
    <row r="298">
      <c r="A298" t="n">
        <v>296</v>
      </c>
      <c r="B298" t="inlineStr">
        <is>
          <t>deux cent quatre-vingt-seize</t>
        </is>
      </c>
      <c r="C298" t="inlineStr">
        <is>
          <t>deux cent quatre-vingt-seize</t>
        </is>
      </c>
    </row>
    <row r="299">
      <c r="A299" t="n">
        <v>297</v>
      </c>
      <c r="B299" t="inlineStr">
        <is>
          <t>deux cent quatre-vingt-dix-sept</t>
        </is>
      </c>
      <c r="C299" t="inlineStr">
        <is>
          <t>deux cent quatre-vingt-dix-sept</t>
        </is>
      </c>
    </row>
    <row r="300">
      <c r="A300" t="n">
        <v>298</v>
      </c>
      <c r="B300" t="inlineStr">
        <is>
          <t>deux cent quatre-vingt-dix-huit</t>
        </is>
      </c>
      <c r="C300" t="inlineStr">
        <is>
          <t>deux cent quatre-vingt-dix-huit</t>
        </is>
      </c>
    </row>
    <row r="301">
      <c r="A301" t="n">
        <v>299</v>
      </c>
      <c r="B301" t="inlineStr">
        <is>
          <t>deux cent quatre-vingt-dix-neuf</t>
        </is>
      </c>
      <c r="C301" t="inlineStr">
        <is>
          <t>deux cent quatre-vingt-dix-neuf</t>
        </is>
      </c>
    </row>
    <row r="302">
      <c r="A302" t="n">
        <v>300</v>
      </c>
      <c r="B302" t="inlineStr">
        <is>
          <t>trois cents</t>
        </is>
      </c>
      <c r="C302" t="inlineStr">
        <is>
          <t>trois cent</t>
        </is>
      </c>
    </row>
    <row r="303">
      <c r="A303" t="n">
        <v>301</v>
      </c>
      <c r="B303" t="inlineStr">
        <is>
          <t>trois cent un</t>
        </is>
      </c>
      <c r="C303" t="inlineStr">
        <is>
          <t>trois cent un</t>
        </is>
      </c>
    </row>
    <row r="304">
      <c r="A304" t="n">
        <v>302</v>
      </c>
      <c r="B304" t="inlineStr">
        <is>
          <t>trois cent deux</t>
        </is>
      </c>
      <c r="C304" t="inlineStr">
        <is>
          <t>trois cent deux</t>
        </is>
      </c>
    </row>
    <row r="305">
      <c r="A305" t="n">
        <v>303</v>
      </c>
      <c r="B305" t="inlineStr">
        <is>
          <t>trois cent trois</t>
        </is>
      </c>
      <c r="C305" t="inlineStr">
        <is>
          <t>trois cent trois</t>
        </is>
      </c>
    </row>
    <row r="306">
      <c r="A306" t="n">
        <v>304</v>
      </c>
      <c r="B306" t="inlineStr">
        <is>
          <t>trois cent quatre</t>
        </is>
      </c>
      <c r="C306" t="inlineStr">
        <is>
          <t>trois cent quatre</t>
        </is>
      </c>
    </row>
    <row r="307">
      <c r="A307" t="n">
        <v>305</v>
      </c>
      <c r="B307" t="inlineStr">
        <is>
          <t>trois cent cinq</t>
        </is>
      </c>
      <c r="C307" t="inlineStr">
        <is>
          <t>trois cent cinq</t>
        </is>
      </c>
    </row>
    <row r="308">
      <c r="A308" t="n">
        <v>306</v>
      </c>
      <c r="B308" t="inlineStr">
        <is>
          <t>trois cent six</t>
        </is>
      </c>
      <c r="C308" t="inlineStr">
        <is>
          <t>trois cent six</t>
        </is>
      </c>
    </row>
    <row r="309">
      <c r="A309" t="n">
        <v>307</v>
      </c>
      <c r="B309" t="inlineStr">
        <is>
          <t>trois cent sept</t>
        </is>
      </c>
      <c r="C309" t="inlineStr">
        <is>
          <t>trois cent sept</t>
        </is>
      </c>
    </row>
    <row r="310">
      <c r="A310" t="n">
        <v>308</v>
      </c>
      <c r="B310" t="inlineStr">
        <is>
          <t>trois cent huit</t>
        </is>
      </c>
      <c r="C310" t="inlineStr">
        <is>
          <t>trois cent huit</t>
        </is>
      </c>
    </row>
    <row r="311">
      <c r="A311" t="n">
        <v>309</v>
      </c>
      <c r="B311" t="inlineStr">
        <is>
          <t>trois cent neuf</t>
        </is>
      </c>
      <c r="C311" t="inlineStr">
        <is>
          <t>trois cent neuf</t>
        </is>
      </c>
    </row>
    <row r="312">
      <c r="A312" t="n">
        <v>310</v>
      </c>
      <c r="B312" t="inlineStr">
        <is>
          <t>trois cent dix</t>
        </is>
      </c>
      <c r="C312" t="inlineStr">
        <is>
          <t>trois cent dix</t>
        </is>
      </c>
    </row>
    <row r="313">
      <c r="A313" t="n">
        <v>311</v>
      </c>
      <c r="B313" t="inlineStr">
        <is>
          <t>trois cent onze</t>
        </is>
      </c>
      <c r="C313" t="inlineStr">
        <is>
          <t>trois cent onze</t>
        </is>
      </c>
    </row>
    <row r="314">
      <c r="A314" t="n">
        <v>312</v>
      </c>
      <c r="B314" t="inlineStr">
        <is>
          <t>trois cent douze</t>
        </is>
      </c>
      <c r="C314" t="inlineStr">
        <is>
          <t>trois cent douze</t>
        </is>
      </c>
    </row>
    <row r="315">
      <c r="A315" t="n">
        <v>313</v>
      </c>
      <c r="B315" t="inlineStr">
        <is>
          <t>trois cent treize</t>
        </is>
      </c>
      <c r="C315" t="inlineStr">
        <is>
          <t>trois cent treize</t>
        </is>
      </c>
    </row>
    <row r="316">
      <c r="A316" t="n">
        <v>314</v>
      </c>
      <c r="B316" t="inlineStr">
        <is>
          <t>trois cent quatorze</t>
        </is>
      </c>
      <c r="C316" t="inlineStr">
        <is>
          <t>trois cent quatorze</t>
        </is>
      </c>
    </row>
    <row r="317">
      <c r="A317" t="n">
        <v>315</v>
      </c>
      <c r="B317" t="inlineStr">
        <is>
          <t>trois cent quinze</t>
        </is>
      </c>
      <c r="C317" t="inlineStr">
        <is>
          <t>trois cent quinze</t>
        </is>
      </c>
    </row>
    <row r="318">
      <c r="A318" t="n">
        <v>316</v>
      </c>
      <c r="B318" t="inlineStr">
        <is>
          <t>trois cent seize</t>
        </is>
      </c>
      <c r="C318" t="inlineStr">
        <is>
          <t>trois cent seize</t>
        </is>
      </c>
    </row>
    <row r="319">
      <c r="A319" t="n">
        <v>317</v>
      </c>
      <c r="B319" t="inlineStr">
        <is>
          <t>trois cent dix-sept</t>
        </is>
      </c>
      <c r="C319" t="inlineStr">
        <is>
          <t>trois cent dix-sept</t>
        </is>
      </c>
    </row>
    <row r="320">
      <c r="A320" t="n">
        <v>318</v>
      </c>
      <c r="B320" t="inlineStr">
        <is>
          <t>trois cent dix-huit</t>
        </is>
      </c>
      <c r="C320" t="inlineStr">
        <is>
          <t>trois cent dix-huit</t>
        </is>
      </c>
    </row>
    <row r="321">
      <c r="A321" t="n">
        <v>319</v>
      </c>
      <c r="B321" t="inlineStr">
        <is>
          <t>trois cent dix-neuf</t>
        </is>
      </c>
      <c r="C321" t="inlineStr">
        <is>
          <t>trois cent dix-neuf</t>
        </is>
      </c>
    </row>
    <row r="322">
      <c r="A322" t="n">
        <v>320</v>
      </c>
      <c r="B322" t="inlineStr">
        <is>
          <t>trois cent vingt</t>
        </is>
      </c>
      <c r="C322" t="inlineStr">
        <is>
          <t>trois cent vingt</t>
        </is>
      </c>
    </row>
    <row r="323">
      <c r="A323" t="n">
        <v>321</v>
      </c>
      <c r="B323" t="inlineStr">
        <is>
          <t>trois cent vingt et un</t>
        </is>
      </c>
      <c r="C323" t="inlineStr">
        <is>
          <t>trois cent vingt et un</t>
        </is>
      </c>
    </row>
    <row r="324">
      <c r="A324" t="n">
        <v>322</v>
      </c>
      <c r="B324" t="inlineStr">
        <is>
          <t>trois cent vingt-deux</t>
        </is>
      </c>
      <c r="C324" t="inlineStr">
        <is>
          <t>trois cent vingt-deux</t>
        </is>
      </c>
    </row>
    <row r="325">
      <c r="A325" t="n">
        <v>323</v>
      </c>
      <c r="B325" t="inlineStr">
        <is>
          <t>trois cent vingt-trois</t>
        </is>
      </c>
      <c r="C325" t="inlineStr">
        <is>
          <t>trois cent vingt-trois</t>
        </is>
      </c>
    </row>
    <row r="326">
      <c r="A326" t="n">
        <v>324</v>
      </c>
      <c r="B326" t="inlineStr">
        <is>
          <t>trois cent vingt-quatre</t>
        </is>
      </c>
      <c r="C326" t="inlineStr">
        <is>
          <t>trois cent vingt-quatre</t>
        </is>
      </c>
    </row>
    <row r="327">
      <c r="A327" t="n">
        <v>325</v>
      </c>
      <c r="B327" t="inlineStr">
        <is>
          <t>trois cent vingt-cinq</t>
        </is>
      </c>
      <c r="C327" t="inlineStr">
        <is>
          <t>trois cent vingt-cinq</t>
        </is>
      </c>
    </row>
    <row r="328">
      <c r="A328" t="n">
        <v>326</v>
      </c>
      <c r="B328" t="inlineStr">
        <is>
          <t>trois cent vingt-six</t>
        </is>
      </c>
      <c r="C328" t="inlineStr">
        <is>
          <t>trois cent vingt-six</t>
        </is>
      </c>
    </row>
    <row r="329">
      <c r="A329" t="n">
        <v>327</v>
      </c>
      <c r="B329" t="inlineStr">
        <is>
          <t>trois cent vingt-sept</t>
        </is>
      </c>
      <c r="C329" t="inlineStr">
        <is>
          <t>trois cent vingt-sept</t>
        </is>
      </c>
    </row>
    <row r="330">
      <c r="A330" t="n">
        <v>328</v>
      </c>
      <c r="B330" t="inlineStr">
        <is>
          <t>trois cent vingt-huit</t>
        </is>
      </c>
      <c r="C330" t="inlineStr">
        <is>
          <t>trois cent vingt-huit</t>
        </is>
      </c>
    </row>
    <row r="331">
      <c r="A331" t="n">
        <v>329</v>
      </c>
      <c r="B331" t="inlineStr">
        <is>
          <t>trois cent vingt-neuf</t>
        </is>
      </c>
      <c r="C331" t="inlineStr">
        <is>
          <t>trois cent vingt-neuf</t>
        </is>
      </c>
    </row>
    <row r="332">
      <c r="A332" t="n">
        <v>330</v>
      </c>
      <c r="B332" t="inlineStr">
        <is>
          <t>trois cent trente</t>
        </is>
      </c>
      <c r="C332" t="inlineStr">
        <is>
          <t>trois cent trente</t>
        </is>
      </c>
    </row>
    <row r="333">
      <c r="A333" t="n">
        <v>331</v>
      </c>
      <c r="B333" t="inlineStr">
        <is>
          <t>trois cent trente et un</t>
        </is>
      </c>
      <c r="C333" t="inlineStr">
        <is>
          <t>trois cent trente et un</t>
        </is>
      </c>
    </row>
    <row r="334">
      <c r="A334" t="n">
        <v>332</v>
      </c>
      <c r="B334" t="inlineStr">
        <is>
          <t>trois cent trente-deux</t>
        </is>
      </c>
      <c r="C334" t="inlineStr">
        <is>
          <t>trois cent trente-deux</t>
        </is>
      </c>
    </row>
    <row r="335">
      <c r="A335" t="n">
        <v>333</v>
      </c>
      <c r="B335" t="inlineStr">
        <is>
          <t>trois cent trente-trois</t>
        </is>
      </c>
      <c r="C335" t="inlineStr">
        <is>
          <t>trois cent trente-trois</t>
        </is>
      </c>
    </row>
    <row r="336">
      <c r="A336" t="n">
        <v>334</v>
      </c>
      <c r="B336" t="inlineStr">
        <is>
          <t>trois cent trente-quatre</t>
        </is>
      </c>
      <c r="C336" t="inlineStr">
        <is>
          <t>trois cent trente-quatre</t>
        </is>
      </c>
    </row>
    <row r="337">
      <c r="A337" t="n">
        <v>335</v>
      </c>
      <c r="B337" t="inlineStr">
        <is>
          <t>trois cent trente-cinq</t>
        </is>
      </c>
      <c r="C337" t="inlineStr">
        <is>
          <t>trois cent trente-cinq</t>
        </is>
      </c>
    </row>
    <row r="338">
      <c r="A338" t="n">
        <v>336</v>
      </c>
      <c r="B338" t="inlineStr">
        <is>
          <t>trois cent trente-six</t>
        </is>
      </c>
      <c r="C338" t="inlineStr">
        <is>
          <t>trois cent trente-six</t>
        </is>
      </c>
    </row>
    <row r="339">
      <c r="A339" t="n">
        <v>337</v>
      </c>
      <c r="B339" t="inlineStr">
        <is>
          <t>trois cent trente-sept</t>
        </is>
      </c>
      <c r="C339" t="inlineStr">
        <is>
          <t>trois cent trente-sept</t>
        </is>
      </c>
    </row>
    <row r="340">
      <c r="A340" t="n">
        <v>338</v>
      </c>
      <c r="B340" t="inlineStr">
        <is>
          <t>trois cent trente-huit</t>
        </is>
      </c>
      <c r="C340" t="inlineStr">
        <is>
          <t>trois cent trente-huit</t>
        </is>
      </c>
    </row>
    <row r="341">
      <c r="A341" t="n">
        <v>339</v>
      </c>
      <c r="B341" t="inlineStr">
        <is>
          <t>trois cent trente-neuf</t>
        </is>
      </c>
      <c r="C341" t="inlineStr">
        <is>
          <t>trois cent trente-neuf</t>
        </is>
      </c>
    </row>
    <row r="342">
      <c r="A342" t="n">
        <v>340</v>
      </c>
      <c r="B342" t="inlineStr">
        <is>
          <t>trois cent quarante</t>
        </is>
      </c>
      <c r="C342" t="inlineStr">
        <is>
          <t>trois cent quarante</t>
        </is>
      </c>
    </row>
    <row r="343">
      <c r="A343" t="n">
        <v>341</v>
      </c>
      <c r="B343" t="inlineStr">
        <is>
          <t>trois cent quarante et un</t>
        </is>
      </c>
      <c r="C343" t="inlineStr">
        <is>
          <t>trois cent quarante et un</t>
        </is>
      </c>
    </row>
    <row r="344">
      <c r="A344" t="n">
        <v>342</v>
      </c>
      <c r="B344" t="inlineStr">
        <is>
          <t>trois cent quarante-deux</t>
        </is>
      </c>
      <c r="C344" t="inlineStr">
        <is>
          <t>trois cent quarante-deux</t>
        </is>
      </c>
    </row>
    <row r="345">
      <c r="A345" t="n">
        <v>343</v>
      </c>
      <c r="B345" t="inlineStr">
        <is>
          <t>trois cent quarante-trois</t>
        </is>
      </c>
      <c r="C345" t="inlineStr">
        <is>
          <t>trois cent quarante-trois</t>
        </is>
      </c>
    </row>
    <row r="346">
      <c r="A346" t="n">
        <v>344</v>
      </c>
      <c r="B346" t="inlineStr">
        <is>
          <t>trois cent quarante-quatre</t>
        </is>
      </c>
      <c r="C346" t="inlineStr">
        <is>
          <t>trois cent quarante-quatre</t>
        </is>
      </c>
    </row>
    <row r="347">
      <c r="A347" t="n">
        <v>345</v>
      </c>
      <c r="B347" t="inlineStr">
        <is>
          <t>trois cent quarante-cinq</t>
        </is>
      </c>
      <c r="C347" t="inlineStr">
        <is>
          <t>trois cent quarante-cinq</t>
        </is>
      </c>
    </row>
    <row r="348">
      <c r="A348" t="n">
        <v>346</v>
      </c>
      <c r="B348" t="inlineStr">
        <is>
          <t>trois cent quarante-six</t>
        </is>
      </c>
      <c r="C348" t="inlineStr">
        <is>
          <t>trois cent quarante-six</t>
        </is>
      </c>
    </row>
    <row r="349">
      <c r="A349" t="n">
        <v>347</v>
      </c>
      <c r="B349" t="inlineStr">
        <is>
          <t>trois cent quarante-sept</t>
        </is>
      </c>
      <c r="C349" t="inlineStr">
        <is>
          <t>trois cent quarante-sept</t>
        </is>
      </c>
    </row>
    <row r="350">
      <c r="A350" t="n">
        <v>348</v>
      </c>
      <c r="B350" t="inlineStr">
        <is>
          <t>trois cent quarante-huit</t>
        </is>
      </c>
      <c r="C350" t="inlineStr">
        <is>
          <t>trois cent quarante-huit</t>
        </is>
      </c>
    </row>
    <row r="351">
      <c r="A351" t="n">
        <v>349</v>
      </c>
      <c r="B351" t="inlineStr">
        <is>
          <t>trois cent quarante-neuf</t>
        </is>
      </c>
      <c r="C351" t="inlineStr">
        <is>
          <t>trois cent quarante-neuf</t>
        </is>
      </c>
    </row>
    <row r="352">
      <c r="A352" t="n">
        <v>350</v>
      </c>
      <c r="B352" t="inlineStr">
        <is>
          <t>trois cent cinquante</t>
        </is>
      </c>
      <c r="C352" t="inlineStr">
        <is>
          <t>trois cent cinquante</t>
        </is>
      </c>
    </row>
    <row r="353">
      <c r="A353" t="n">
        <v>351</v>
      </c>
      <c r="B353" t="inlineStr">
        <is>
          <t>trois cent cinquante et un</t>
        </is>
      </c>
      <c r="C353" t="inlineStr">
        <is>
          <t>trois cent cinquante et un</t>
        </is>
      </c>
    </row>
    <row r="354">
      <c r="A354" t="n">
        <v>352</v>
      </c>
      <c r="B354" t="inlineStr">
        <is>
          <t>trois cent cinquante-deux</t>
        </is>
      </c>
      <c r="C354" t="inlineStr">
        <is>
          <t>trois cent cinquante-deux</t>
        </is>
      </c>
    </row>
    <row r="355">
      <c r="A355" t="n">
        <v>353</v>
      </c>
      <c r="B355" t="inlineStr">
        <is>
          <t>trois cent cinquante-trois</t>
        </is>
      </c>
      <c r="C355" t="inlineStr">
        <is>
          <t>trois cent cinquante-trois</t>
        </is>
      </c>
    </row>
    <row r="356">
      <c r="A356" t="n">
        <v>354</v>
      </c>
      <c r="B356" t="inlineStr">
        <is>
          <t>trois cent cinquante-quatre</t>
        </is>
      </c>
      <c r="C356" t="inlineStr">
        <is>
          <t>trois cent cinquante-quatre</t>
        </is>
      </c>
    </row>
    <row r="357">
      <c r="A357" t="n">
        <v>355</v>
      </c>
      <c r="B357" t="inlineStr">
        <is>
          <t>trois cent cinquante-cinq</t>
        </is>
      </c>
      <c r="C357" t="inlineStr">
        <is>
          <t>trois cent cinquante-cinq</t>
        </is>
      </c>
    </row>
    <row r="358">
      <c r="A358" t="n">
        <v>356</v>
      </c>
      <c r="B358" t="inlineStr">
        <is>
          <t>trois cent cinquante-six</t>
        </is>
      </c>
      <c r="C358" t="inlineStr">
        <is>
          <t>trois cent cinquante-six</t>
        </is>
      </c>
    </row>
    <row r="359">
      <c r="A359" t="n">
        <v>357</v>
      </c>
      <c r="B359" t="inlineStr">
        <is>
          <t>trois cent cinquante-sept</t>
        </is>
      </c>
      <c r="C359" t="inlineStr">
        <is>
          <t>trois cent cinquante-sept</t>
        </is>
      </c>
    </row>
    <row r="360">
      <c r="A360" t="n">
        <v>358</v>
      </c>
      <c r="B360" t="inlineStr">
        <is>
          <t>trois cent cinquante-huit</t>
        </is>
      </c>
      <c r="C360" t="inlineStr">
        <is>
          <t>trois cent cinquante-huit</t>
        </is>
      </c>
    </row>
    <row r="361">
      <c r="A361" t="n">
        <v>359</v>
      </c>
      <c r="B361" t="inlineStr">
        <is>
          <t>trois cent cinquante-neuf</t>
        </is>
      </c>
      <c r="C361" t="inlineStr">
        <is>
          <t>trois cent cinquante-neuf</t>
        </is>
      </c>
    </row>
    <row r="362">
      <c r="A362" t="n">
        <v>360</v>
      </c>
      <c r="B362" t="inlineStr">
        <is>
          <t>trois cent soixante</t>
        </is>
      </c>
      <c r="C362" t="inlineStr">
        <is>
          <t>trois cent soixante</t>
        </is>
      </c>
    </row>
    <row r="363">
      <c r="A363" t="n">
        <v>361</v>
      </c>
      <c r="B363" t="inlineStr">
        <is>
          <t>trois cent soixante et un</t>
        </is>
      </c>
      <c r="C363" t="inlineStr">
        <is>
          <t>trois cent soixante et un</t>
        </is>
      </c>
    </row>
    <row r="364">
      <c r="A364" t="n">
        <v>362</v>
      </c>
      <c r="B364" t="inlineStr">
        <is>
          <t>trois cent soixante-deux</t>
        </is>
      </c>
      <c r="C364" t="inlineStr">
        <is>
          <t>trois cent soixante-deux</t>
        </is>
      </c>
    </row>
    <row r="365">
      <c r="A365" t="n">
        <v>363</v>
      </c>
      <c r="B365" t="inlineStr">
        <is>
          <t>trois cent soixante-trois</t>
        </is>
      </c>
      <c r="C365" t="inlineStr">
        <is>
          <t>trois cent soixante-trois</t>
        </is>
      </c>
    </row>
    <row r="366">
      <c r="A366" t="n">
        <v>364</v>
      </c>
      <c r="B366" t="inlineStr">
        <is>
          <t>trois cent soixante-quatre</t>
        </is>
      </c>
      <c r="C366" t="inlineStr">
        <is>
          <t>trois cent soixante-quatre</t>
        </is>
      </c>
    </row>
    <row r="367">
      <c r="A367" t="n">
        <v>365</v>
      </c>
      <c r="B367" t="inlineStr">
        <is>
          <t>trois cent soixante-cinq</t>
        </is>
      </c>
      <c r="C367" t="inlineStr">
        <is>
          <t>trois cent soixante-cinq</t>
        </is>
      </c>
    </row>
    <row r="368">
      <c r="A368" t="n">
        <v>366</v>
      </c>
      <c r="B368" t="inlineStr">
        <is>
          <t>trois cent soixante-six</t>
        </is>
      </c>
      <c r="C368" t="inlineStr">
        <is>
          <t>trois cent soixante-six</t>
        </is>
      </c>
    </row>
    <row r="369">
      <c r="A369" t="n">
        <v>367</v>
      </c>
      <c r="B369" t="inlineStr">
        <is>
          <t>trois cent soixante-sept</t>
        </is>
      </c>
      <c r="C369" t="inlineStr">
        <is>
          <t>trois cent soixante-sept</t>
        </is>
      </c>
    </row>
    <row r="370">
      <c r="A370" t="n">
        <v>368</v>
      </c>
      <c r="B370" t="inlineStr">
        <is>
          <t>trois cent soixante-huit</t>
        </is>
      </c>
      <c r="C370" t="inlineStr">
        <is>
          <t>trois cent soixante-huit</t>
        </is>
      </c>
    </row>
    <row r="371">
      <c r="A371" t="n">
        <v>369</v>
      </c>
      <c r="B371" t="inlineStr">
        <is>
          <t>trois cent soixante-neuf</t>
        </is>
      </c>
      <c r="C371" t="inlineStr">
        <is>
          <t>trois cent soixante-neuf</t>
        </is>
      </c>
    </row>
    <row r="372">
      <c r="A372" t="n">
        <v>370</v>
      </c>
      <c r="B372" t="inlineStr">
        <is>
          <t>trois cent soixante-dix</t>
        </is>
      </c>
      <c r="C372" t="inlineStr">
        <is>
          <t>trois cent soixante-dix</t>
        </is>
      </c>
    </row>
    <row r="373">
      <c r="A373" t="n">
        <v>371</v>
      </c>
      <c r="B373" t="inlineStr">
        <is>
          <t>trois cent soixante et onze</t>
        </is>
      </c>
      <c r="C373" t="inlineStr">
        <is>
          <t>trois cent soixante et onze</t>
        </is>
      </c>
    </row>
    <row r="374">
      <c r="A374" t="n">
        <v>372</v>
      </c>
      <c r="B374" t="inlineStr">
        <is>
          <t>trois cent soixante-douze</t>
        </is>
      </c>
      <c r="C374" t="inlineStr">
        <is>
          <t>trois cent soixante-douze</t>
        </is>
      </c>
    </row>
    <row r="375">
      <c r="A375" t="n">
        <v>373</v>
      </c>
      <c r="B375" t="inlineStr">
        <is>
          <t>trois cent soixante-treize</t>
        </is>
      </c>
      <c r="C375" t="inlineStr">
        <is>
          <t>trois cent soixante-treize</t>
        </is>
      </c>
    </row>
    <row r="376">
      <c r="A376" t="n">
        <v>374</v>
      </c>
      <c r="B376" t="inlineStr">
        <is>
          <t>trois cent soixante-quatorze</t>
        </is>
      </c>
      <c r="C376" t="inlineStr">
        <is>
          <t>trois cent soixante-quatorze</t>
        </is>
      </c>
    </row>
    <row r="377">
      <c r="A377" t="n">
        <v>375</v>
      </c>
      <c r="B377" t="inlineStr">
        <is>
          <t>trois cent soixante-quinze</t>
        </is>
      </c>
      <c r="C377" t="inlineStr">
        <is>
          <t>trois cent soixante-quinze</t>
        </is>
      </c>
    </row>
    <row r="378">
      <c r="A378" t="n">
        <v>376</v>
      </c>
      <c r="B378" t="inlineStr">
        <is>
          <t>trois cent soixante-seize</t>
        </is>
      </c>
      <c r="C378" t="inlineStr">
        <is>
          <t>trois cent soixante-seize</t>
        </is>
      </c>
    </row>
    <row r="379">
      <c r="A379" t="n">
        <v>377</v>
      </c>
      <c r="B379" t="inlineStr">
        <is>
          <t>trois cent soixante-dix-sept</t>
        </is>
      </c>
      <c r="C379" t="inlineStr">
        <is>
          <t>trois cent soixante-dix-sept</t>
        </is>
      </c>
    </row>
    <row r="380">
      <c r="A380" t="n">
        <v>378</v>
      </c>
      <c r="B380" t="inlineStr">
        <is>
          <t>trois cent soixante-dix-huit</t>
        </is>
      </c>
      <c r="C380" t="inlineStr">
        <is>
          <t>trois cent soixante-dix-huit</t>
        </is>
      </c>
    </row>
    <row r="381">
      <c r="A381" t="n">
        <v>379</v>
      </c>
      <c r="B381" t="inlineStr">
        <is>
          <t>trois cent soixante-dix-neuf</t>
        </is>
      </c>
      <c r="C381" t="inlineStr">
        <is>
          <t>trois cent soixante-dix-neuf</t>
        </is>
      </c>
    </row>
    <row r="382">
      <c r="A382" t="n">
        <v>380</v>
      </c>
      <c r="B382" t="inlineStr">
        <is>
          <t>trois cent quatre-vingts</t>
        </is>
      </c>
      <c r="C382" t="inlineStr">
        <is>
          <t>trois cent quatre-vingt</t>
        </is>
      </c>
    </row>
    <row r="383">
      <c r="A383" t="n">
        <v>381</v>
      </c>
      <c r="B383" t="inlineStr">
        <is>
          <t>trois cent quatre-vingt-un</t>
        </is>
      </c>
      <c r="C383" t="inlineStr">
        <is>
          <t>trois cent quatre-vingt-un</t>
        </is>
      </c>
    </row>
    <row r="384">
      <c r="A384" t="n">
        <v>382</v>
      </c>
      <c r="B384" t="inlineStr">
        <is>
          <t>trois cent quatre-vingt-deux</t>
        </is>
      </c>
      <c r="C384" t="inlineStr">
        <is>
          <t>trois cent quatre-vingt-deux</t>
        </is>
      </c>
    </row>
    <row r="385">
      <c r="A385" t="n">
        <v>383</v>
      </c>
      <c r="B385" t="inlineStr">
        <is>
          <t>trois cent quatre-vingt-trois</t>
        </is>
      </c>
      <c r="C385" t="inlineStr">
        <is>
          <t>trois cent quatre-vingt-trois</t>
        </is>
      </c>
    </row>
    <row r="386">
      <c r="A386" t="n">
        <v>384</v>
      </c>
      <c r="B386" t="inlineStr">
        <is>
          <t>trois cent quatre-vingt-quatre</t>
        </is>
      </c>
      <c r="C386" t="inlineStr">
        <is>
          <t>trois cent quatre-vingt-quatre</t>
        </is>
      </c>
    </row>
    <row r="387">
      <c r="A387" t="n">
        <v>385</v>
      </c>
      <c r="B387" t="inlineStr">
        <is>
          <t>trois cent quatre-vingt-cinq</t>
        </is>
      </c>
      <c r="C387" t="inlineStr">
        <is>
          <t>trois cent quatre-vingt-cinq</t>
        </is>
      </c>
    </row>
    <row r="388">
      <c r="A388" t="n">
        <v>386</v>
      </c>
      <c r="B388" t="inlineStr">
        <is>
          <t>trois cent quatre-vingt-six</t>
        </is>
      </c>
      <c r="C388" t="inlineStr">
        <is>
          <t>trois cent quatre-vingt-six</t>
        </is>
      </c>
    </row>
    <row r="389">
      <c r="A389" t="n">
        <v>387</v>
      </c>
      <c r="B389" t="inlineStr">
        <is>
          <t>trois cent quatre-vingt-sept</t>
        </is>
      </c>
      <c r="C389" t="inlineStr">
        <is>
          <t>trois cent quatre-vingt-sept</t>
        </is>
      </c>
    </row>
    <row r="390">
      <c r="A390" t="n">
        <v>388</v>
      </c>
      <c r="B390" t="inlineStr">
        <is>
          <t>trois cent quatre-vingt-huit</t>
        </is>
      </c>
      <c r="C390" t="inlineStr">
        <is>
          <t>trois cent quatre-vingt-huit</t>
        </is>
      </c>
    </row>
    <row r="391">
      <c r="A391" t="n">
        <v>389</v>
      </c>
      <c r="B391" t="inlineStr">
        <is>
          <t>trois cent quatre-vingt-neuf</t>
        </is>
      </c>
      <c r="C391" t="inlineStr">
        <is>
          <t>trois cent quatre-vingt-neuf</t>
        </is>
      </c>
    </row>
    <row r="392">
      <c r="A392" t="n">
        <v>390</v>
      </c>
      <c r="B392" t="inlineStr">
        <is>
          <t>trois cent quatre-vingt-dix</t>
        </is>
      </c>
      <c r="C392" t="inlineStr">
        <is>
          <t>trois cent quatre-vingt-dix</t>
        </is>
      </c>
    </row>
    <row r="393">
      <c r="A393" t="n">
        <v>391</v>
      </c>
      <c r="B393" t="inlineStr">
        <is>
          <t>trois cent quatre-vingt-onze</t>
        </is>
      </c>
      <c r="C393" t="inlineStr">
        <is>
          <t>trois cent quatre-vingt-onze</t>
        </is>
      </c>
    </row>
    <row r="394">
      <c r="A394" t="n">
        <v>392</v>
      </c>
      <c r="B394" t="inlineStr">
        <is>
          <t>trois cent quatre-vingt-douze</t>
        </is>
      </c>
      <c r="C394" t="inlineStr">
        <is>
          <t>trois cent quatre-vingt-douze</t>
        </is>
      </c>
    </row>
    <row r="395">
      <c r="A395" t="n">
        <v>393</v>
      </c>
      <c r="B395" t="inlineStr">
        <is>
          <t>trois cent quatre-vingt-treize</t>
        </is>
      </c>
      <c r="C395" t="inlineStr">
        <is>
          <t>trois cent quatre-vingt-treize</t>
        </is>
      </c>
    </row>
    <row r="396">
      <c r="A396" t="n">
        <v>394</v>
      </c>
      <c r="B396" t="inlineStr">
        <is>
          <t>trois cent quatre-vingt-quatorze</t>
        </is>
      </c>
      <c r="C396" t="inlineStr">
        <is>
          <t>trois cent quatre-vingt-quatorze</t>
        </is>
      </c>
    </row>
    <row r="397">
      <c r="A397" t="n">
        <v>395</v>
      </c>
      <c r="B397" t="inlineStr">
        <is>
          <t>trois cent quatre-vingt-quinze</t>
        </is>
      </c>
      <c r="C397" t="inlineStr">
        <is>
          <t>trois cent quatre-vingt-quinze</t>
        </is>
      </c>
    </row>
    <row r="398">
      <c r="A398" t="n">
        <v>396</v>
      </c>
      <c r="B398" t="inlineStr">
        <is>
          <t>trois cent quatre-vingt-seize</t>
        </is>
      </c>
      <c r="C398" t="inlineStr">
        <is>
          <t>trois cent quatre-vingt-seize</t>
        </is>
      </c>
    </row>
    <row r="399">
      <c r="A399" t="n">
        <v>397</v>
      </c>
      <c r="B399" t="inlineStr">
        <is>
          <t>trois cent quatre-vingt-dix-sept</t>
        </is>
      </c>
      <c r="C399" t="inlineStr">
        <is>
          <t>trois cent quatre-vingt-dix-sept</t>
        </is>
      </c>
    </row>
    <row r="400">
      <c r="A400" t="n">
        <v>398</v>
      </c>
      <c r="B400" t="inlineStr">
        <is>
          <t>trois cent quatre-vingt-dix-huit</t>
        </is>
      </c>
      <c r="C400" t="inlineStr">
        <is>
          <t>trois cent quatre-vingt-dix-huit</t>
        </is>
      </c>
    </row>
    <row r="401">
      <c r="A401" t="n">
        <v>399</v>
      </c>
      <c r="B401" t="inlineStr">
        <is>
          <t>trois cent quatre-vingt-dix-neuf</t>
        </is>
      </c>
      <c r="C401" t="inlineStr">
        <is>
          <t>trois cent quatre-vingt-dix-neuf</t>
        </is>
      </c>
    </row>
    <row r="402">
      <c r="A402" t="n">
        <v>400</v>
      </c>
      <c r="B402" t="inlineStr">
        <is>
          <t>quatre cents</t>
        </is>
      </c>
      <c r="C402" t="inlineStr">
        <is>
          <t>quatre cent</t>
        </is>
      </c>
    </row>
    <row r="403">
      <c r="A403" t="n">
        <v>401</v>
      </c>
      <c r="B403" t="inlineStr">
        <is>
          <t>quatre cent un</t>
        </is>
      </c>
      <c r="C403" t="inlineStr">
        <is>
          <t>quatre cent un</t>
        </is>
      </c>
    </row>
    <row r="404">
      <c r="A404" t="n">
        <v>402</v>
      </c>
      <c r="B404" t="inlineStr">
        <is>
          <t>quatre cent deux</t>
        </is>
      </c>
      <c r="C404" t="inlineStr">
        <is>
          <t>quatre cent deux</t>
        </is>
      </c>
    </row>
    <row r="405">
      <c r="A405" t="n">
        <v>403</v>
      </c>
      <c r="B405" t="inlineStr">
        <is>
          <t>quatre cent trois</t>
        </is>
      </c>
      <c r="C405" t="inlineStr">
        <is>
          <t>quatre cent trois</t>
        </is>
      </c>
    </row>
    <row r="406">
      <c r="A406" t="n">
        <v>404</v>
      </c>
      <c r="B406" t="inlineStr">
        <is>
          <t>quatre cent quatre</t>
        </is>
      </c>
      <c r="C406" t="inlineStr">
        <is>
          <t>quatre cent quatre</t>
        </is>
      </c>
    </row>
    <row r="407">
      <c r="A407" t="n">
        <v>405</v>
      </c>
      <c r="B407" t="inlineStr">
        <is>
          <t>quatre cent cinq</t>
        </is>
      </c>
      <c r="C407" t="inlineStr">
        <is>
          <t>quatre cent cinq</t>
        </is>
      </c>
    </row>
    <row r="408">
      <c r="A408" t="n">
        <v>406</v>
      </c>
      <c r="B408" t="inlineStr">
        <is>
          <t>quatre cent six</t>
        </is>
      </c>
      <c r="C408" t="inlineStr">
        <is>
          <t>quatre cent six</t>
        </is>
      </c>
    </row>
    <row r="409">
      <c r="A409" t="n">
        <v>407</v>
      </c>
      <c r="B409" t="inlineStr">
        <is>
          <t>quatre cent sept</t>
        </is>
      </c>
      <c r="C409" t="inlineStr">
        <is>
          <t>quatre cent sept</t>
        </is>
      </c>
    </row>
    <row r="410">
      <c r="A410" t="n">
        <v>408</v>
      </c>
      <c r="B410" t="inlineStr">
        <is>
          <t>quatre cent huit</t>
        </is>
      </c>
      <c r="C410" t="inlineStr">
        <is>
          <t>quatre cent huit</t>
        </is>
      </c>
    </row>
    <row r="411">
      <c r="A411" t="n">
        <v>409</v>
      </c>
      <c r="B411" t="inlineStr">
        <is>
          <t>quatre cent neuf</t>
        </is>
      </c>
      <c r="C411" t="inlineStr">
        <is>
          <t>quatre cent neuf</t>
        </is>
      </c>
    </row>
    <row r="412">
      <c r="A412" t="n">
        <v>410</v>
      </c>
      <c r="B412" t="inlineStr">
        <is>
          <t>quatre cent dix</t>
        </is>
      </c>
      <c r="C412" t="inlineStr">
        <is>
          <t>quatre cent dix</t>
        </is>
      </c>
    </row>
    <row r="413">
      <c r="A413" t="n">
        <v>411</v>
      </c>
      <c r="B413" t="inlineStr">
        <is>
          <t>quatre cent onze</t>
        </is>
      </c>
      <c r="C413" t="inlineStr">
        <is>
          <t>quatre cent onze</t>
        </is>
      </c>
    </row>
    <row r="414">
      <c r="A414" t="n">
        <v>412</v>
      </c>
      <c r="B414" t="inlineStr">
        <is>
          <t>quatre cent douze</t>
        </is>
      </c>
      <c r="C414" t="inlineStr">
        <is>
          <t>quatre cent douze</t>
        </is>
      </c>
    </row>
    <row r="415">
      <c r="A415" t="n">
        <v>413</v>
      </c>
      <c r="B415" t="inlineStr">
        <is>
          <t>quatre cent treize</t>
        </is>
      </c>
      <c r="C415" t="inlineStr">
        <is>
          <t>quatre cent treize</t>
        </is>
      </c>
    </row>
    <row r="416">
      <c r="A416" t="n">
        <v>414</v>
      </c>
      <c r="B416" t="inlineStr">
        <is>
          <t>quatre cent quatorze</t>
        </is>
      </c>
      <c r="C416" t="inlineStr">
        <is>
          <t>quatre cent quatorze</t>
        </is>
      </c>
    </row>
    <row r="417">
      <c r="A417" t="n">
        <v>415</v>
      </c>
      <c r="B417" t="inlineStr">
        <is>
          <t>quatre cent quinze</t>
        </is>
      </c>
      <c r="C417" t="inlineStr">
        <is>
          <t>quatre cent quinze</t>
        </is>
      </c>
    </row>
    <row r="418">
      <c r="A418" t="n">
        <v>416</v>
      </c>
      <c r="B418" t="inlineStr">
        <is>
          <t>quatre cent seize</t>
        </is>
      </c>
      <c r="C418" t="inlineStr">
        <is>
          <t>quatre cent seize</t>
        </is>
      </c>
    </row>
    <row r="419">
      <c r="A419" t="n">
        <v>417</v>
      </c>
      <c r="B419" t="inlineStr">
        <is>
          <t>quatre cent dix-sept</t>
        </is>
      </c>
      <c r="C419" t="inlineStr">
        <is>
          <t>quatre cent dix-sept</t>
        </is>
      </c>
    </row>
    <row r="420">
      <c r="A420" t="n">
        <v>418</v>
      </c>
      <c r="B420" t="inlineStr">
        <is>
          <t>quatre cent dix-huit</t>
        </is>
      </c>
      <c r="C420" t="inlineStr">
        <is>
          <t>quatre cent dix-huit</t>
        </is>
      </c>
    </row>
    <row r="421">
      <c r="A421" t="n">
        <v>419</v>
      </c>
      <c r="B421" t="inlineStr">
        <is>
          <t>quatre cent dix-neuf</t>
        </is>
      </c>
      <c r="C421" t="inlineStr">
        <is>
          <t>quatre cent dix-neuf</t>
        </is>
      </c>
    </row>
    <row r="422">
      <c r="A422" t="n">
        <v>420</v>
      </c>
      <c r="B422" t="inlineStr">
        <is>
          <t>quatre cent vingt</t>
        </is>
      </c>
      <c r="C422" t="inlineStr">
        <is>
          <t>quatre cent vingt</t>
        </is>
      </c>
    </row>
    <row r="423">
      <c r="A423" t="n">
        <v>421</v>
      </c>
      <c r="B423" t="inlineStr">
        <is>
          <t>quatre cent vingt et un</t>
        </is>
      </c>
      <c r="C423" t="inlineStr">
        <is>
          <t>quatre cent vingt et un</t>
        </is>
      </c>
    </row>
    <row r="424">
      <c r="A424" t="n">
        <v>422</v>
      </c>
      <c r="B424" t="inlineStr">
        <is>
          <t>quatre cent vingt-deux</t>
        </is>
      </c>
      <c r="C424" t="inlineStr">
        <is>
          <t>quatre cent vingt-deux</t>
        </is>
      </c>
    </row>
    <row r="425">
      <c r="A425" t="n">
        <v>423</v>
      </c>
      <c r="B425" t="inlineStr">
        <is>
          <t>quatre cent vingt-trois</t>
        </is>
      </c>
      <c r="C425" t="inlineStr">
        <is>
          <t>quatre cent vingt-trois</t>
        </is>
      </c>
    </row>
    <row r="426">
      <c r="A426" t="n">
        <v>424</v>
      </c>
      <c r="B426" t="inlineStr">
        <is>
          <t>quatre cent vingt-quatre</t>
        </is>
      </c>
      <c r="C426" t="inlineStr">
        <is>
          <t>quatre cent vingt-quatre</t>
        </is>
      </c>
    </row>
    <row r="427">
      <c r="A427" t="n">
        <v>425</v>
      </c>
      <c r="B427" t="inlineStr">
        <is>
          <t>quatre cent vingt-cinq</t>
        </is>
      </c>
      <c r="C427" t="inlineStr">
        <is>
          <t>quatre cent vingt-cinq</t>
        </is>
      </c>
    </row>
    <row r="428">
      <c r="A428" t="n">
        <v>426</v>
      </c>
      <c r="B428" t="inlineStr">
        <is>
          <t>quatre cent vingt-six</t>
        </is>
      </c>
      <c r="C428" t="inlineStr">
        <is>
          <t>quatre cent vingt-six</t>
        </is>
      </c>
    </row>
    <row r="429">
      <c r="A429" t="n">
        <v>427</v>
      </c>
      <c r="B429" t="inlineStr">
        <is>
          <t>quatre cent vingt-sept</t>
        </is>
      </c>
      <c r="C429" t="inlineStr">
        <is>
          <t>quatre cent vingt-sept</t>
        </is>
      </c>
    </row>
    <row r="430">
      <c r="A430" t="n">
        <v>428</v>
      </c>
      <c r="B430" t="inlineStr">
        <is>
          <t>quatre cent vingt-huit</t>
        </is>
      </c>
      <c r="C430" t="inlineStr">
        <is>
          <t>quatre cent vingt-huit</t>
        </is>
      </c>
    </row>
    <row r="431">
      <c r="A431" t="n">
        <v>429</v>
      </c>
      <c r="B431" t="inlineStr">
        <is>
          <t>quatre cent vingt-neuf</t>
        </is>
      </c>
      <c r="C431" t="inlineStr">
        <is>
          <t>quatre cent vingt-neuf</t>
        </is>
      </c>
    </row>
    <row r="432">
      <c r="A432" t="n">
        <v>430</v>
      </c>
      <c r="B432" t="inlineStr">
        <is>
          <t>quatre cent trente</t>
        </is>
      </c>
      <c r="C432" t="inlineStr">
        <is>
          <t>quatre cent trente</t>
        </is>
      </c>
    </row>
    <row r="433">
      <c r="A433" t="n">
        <v>431</v>
      </c>
      <c r="B433" t="inlineStr">
        <is>
          <t>quatre cent trente et un</t>
        </is>
      </c>
      <c r="C433" t="inlineStr">
        <is>
          <t>quatre cent trente et un</t>
        </is>
      </c>
    </row>
    <row r="434">
      <c r="A434" t="n">
        <v>432</v>
      </c>
      <c r="B434" t="inlineStr">
        <is>
          <t>quatre cent trente-deux</t>
        </is>
      </c>
      <c r="C434" t="inlineStr">
        <is>
          <t>quatre cent trente-deux</t>
        </is>
      </c>
    </row>
    <row r="435">
      <c r="A435" t="n">
        <v>433</v>
      </c>
      <c r="B435" t="inlineStr">
        <is>
          <t>quatre cent trente-trois</t>
        </is>
      </c>
      <c r="C435" t="inlineStr">
        <is>
          <t>quatre cent trente-trois</t>
        </is>
      </c>
    </row>
    <row r="436">
      <c r="A436" t="n">
        <v>434</v>
      </c>
      <c r="B436" t="inlineStr">
        <is>
          <t>quatre cent trente-quatre</t>
        </is>
      </c>
      <c r="C436" t="inlineStr">
        <is>
          <t>quatre cent trente-quatre</t>
        </is>
      </c>
    </row>
    <row r="437">
      <c r="A437" t="n">
        <v>435</v>
      </c>
      <c r="B437" t="inlineStr">
        <is>
          <t>quatre cent trente-cinq</t>
        </is>
      </c>
      <c r="C437" t="inlineStr">
        <is>
          <t>quatre cent trente-cinq</t>
        </is>
      </c>
    </row>
    <row r="438">
      <c r="A438" t="n">
        <v>436</v>
      </c>
      <c r="B438" t="inlineStr">
        <is>
          <t>quatre cent trente-six</t>
        </is>
      </c>
      <c r="C438" t="inlineStr">
        <is>
          <t>quatre cent trente-six</t>
        </is>
      </c>
    </row>
    <row r="439">
      <c r="A439" t="n">
        <v>437</v>
      </c>
      <c r="B439" t="inlineStr">
        <is>
          <t>quatre cent trente-sept</t>
        </is>
      </c>
      <c r="C439" t="inlineStr">
        <is>
          <t>quatre cent trente-sept</t>
        </is>
      </c>
    </row>
    <row r="440">
      <c r="A440" t="n">
        <v>438</v>
      </c>
      <c r="B440" t="inlineStr">
        <is>
          <t>quatre cent trente-huit</t>
        </is>
      </c>
      <c r="C440" t="inlineStr">
        <is>
          <t>quatre cent trente-huit</t>
        </is>
      </c>
    </row>
    <row r="441">
      <c r="A441" t="n">
        <v>439</v>
      </c>
      <c r="B441" t="inlineStr">
        <is>
          <t>quatre cent trente-neuf</t>
        </is>
      </c>
      <c r="C441" t="inlineStr">
        <is>
          <t>quatre cent trente-neuf</t>
        </is>
      </c>
    </row>
    <row r="442">
      <c r="A442" t="n">
        <v>440</v>
      </c>
      <c r="B442" t="inlineStr">
        <is>
          <t>quatre cent quarante</t>
        </is>
      </c>
      <c r="C442" t="inlineStr">
        <is>
          <t>quatre cent quarante</t>
        </is>
      </c>
    </row>
    <row r="443">
      <c r="A443" t="n">
        <v>441</v>
      </c>
      <c r="B443" t="inlineStr">
        <is>
          <t>quatre cent quarante et un</t>
        </is>
      </c>
      <c r="C443" t="inlineStr">
        <is>
          <t>quatre cent quarante et un</t>
        </is>
      </c>
    </row>
    <row r="444">
      <c r="A444" t="n">
        <v>442</v>
      </c>
      <c r="B444" t="inlineStr">
        <is>
          <t>quatre cent quarante-deux</t>
        </is>
      </c>
      <c r="C444" t="inlineStr">
        <is>
          <t>quatre cent quarante-deux</t>
        </is>
      </c>
    </row>
    <row r="445">
      <c r="A445" t="n">
        <v>443</v>
      </c>
      <c r="B445" t="inlineStr">
        <is>
          <t>quatre cent quarante-trois</t>
        </is>
      </c>
      <c r="C445" t="inlineStr">
        <is>
          <t>quatre cent quarante-trois</t>
        </is>
      </c>
    </row>
    <row r="446">
      <c r="A446" t="n">
        <v>444</v>
      </c>
      <c r="B446" t="inlineStr">
        <is>
          <t>quatre cent quarante-quatre</t>
        </is>
      </c>
      <c r="C446" t="inlineStr">
        <is>
          <t>quatre cent quarante-quatre</t>
        </is>
      </c>
    </row>
    <row r="447">
      <c r="A447" t="n">
        <v>445</v>
      </c>
      <c r="B447" t="inlineStr">
        <is>
          <t>quatre cent quarante-cinq</t>
        </is>
      </c>
      <c r="C447" t="inlineStr">
        <is>
          <t>quatre cent quarante-cinq</t>
        </is>
      </c>
    </row>
    <row r="448">
      <c r="A448" t="n">
        <v>446</v>
      </c>
      <c r="B448" t="inlineStr">
        <is>
          <t>quatre cent quarante-six</t>
        </is>
      </c>
      <c r="C448" t="inlineStr">
        <is>
          <t>quatre cent quarante-six</t>
        </is>
      </c>
    </row>
    <row r="449">
      <c r="A449" t="n">
        <v>447</v>
      </c>
      <c r="B449" t="inlineStr">
        <is>
          <t>quatre cent quarante-sept</t>
        </is>
      </c>
      <c r="C449" t="inlineStr">
        <is>
          <t>quatre cent quarante-sept</t>
        </is>
      </c>
    </row>
    <row r="450">
      <c r="A450" t="n">
        <v>448</v>
      </c>
      <c r="B450" t="inlineStr">
        <is>
          <t>quatre cent quarante-huit</t>
        </is>
      </c>
      <c r="C450" t="inlineStr">
        <is>
          <t>quatre cent quarante-huit</t>
        </is>
      </c>
    </row>
    <row r="451">
      <c r="A451" t="n">
        <v>449</v>
      </c>
      <c r="B451" t="inlineStr">
        <is>
          <t>quatre cent quarante-neuf</t>
        </is>
      </c>
      <c r="C451" t="inlineStr">
        <is>
          <t>quatre cent quarante-neuf</t>
        </is>
      </c>
    </row>
    <row r="452">
      <c r="A452" t="n">
        <v>450</v>
      </c>
      <c r="B452" t="inlineStr">
        <is>
          <t>quatre cent cinquante</t>
        </is>
      </c>
      <c r="C452" t="inlineStr">
        <is>
          <t>quatre cent cinquante</t>
        </is>
      </c>
    </row>
    <row r="453">
      <c r="A453" t="n">
        <v>451</v>
      </c>
      <c r="B453" t="inlineStr">
        <is>
          <t>quatre cent cinquante et un</t>
        </is>
      </c>
      <c r="C453" t="inlineStr">
        <is>
          <t>quatre cent cinquante et un</t>
        </is>
      </c>
    </row>
    <row r="454">
      <c r="A454" t="n">
        <v>452</v>
      </c>
      <c r="B454" t="inlineStr">
        <is>
          <t>quatre cent cinquante-deux</t>
        </is>
      </c>
      <c r="C454" t="inlineStr">
        <is>
          <t>quatre cent cinquante-deux</t>
        </is>
      </c>
    </row>
    <row r="455">
      <c r="A455" t="n">
        <v>453</v>
      </c>
      <c r="B455" t="inlineStr">
        <is>
          <t>quatre cent cinquante-trois</t>
        </is>
      </c>
      <c r="C455" t="inlineStr">
        <is>
          <t>quatre cent cinquante-trois</t>
        </is>
      </c>
    </row>
    <row r="456">
      <c r="A456" t="n">
        <v>454</v>
      </c>
      <c r="B456" t="inlineStr">
        <is>
          <t>quatre cent cinquante-quatre</t>
        </is>
      </c>
      <c r="C456" t="inlineStr">
        <is>
          <t>quatre cent cinquante-quatre</t>
        </is>
      </c>
    </row>
    <row r="457">
      <c r="A457" t="n">
        <v>455</v>
      </c>
      <c r="B457" t="inlineStr">
        <is>
          <t>quatre cent cinquante-cinq</t>
        </is>
      </c>
      <c r="C457" t="inlineStr">
        <is>
          <t>quatre cent cinquante-cinq</t>
        </is>
      </c>
    </row>
    <row r="458">
      <c r="A458" t="n">
        <v>456</v>
      </c>
      <c r="B458" t="inlineStr">
        <is>
          <t>quatre cent cinquante-six</t>
        </is>
      </c>
      <c r="C458" t="inlineStr">
        <is>
          <t>quatre cent cinquante-six</t>
        </is>
      </c>
    </row>
    <row r="459">
      <c r="A459" t="n">
        <v>457</v>
      </c>
      <c r="B459" t="inlineStr">
        <is>
          <t>quatre cent cinquante-sept</t>
        </is>
      </c>
      <c r="C459" t="inlineStr">
        <is>
          <t>quatre cent cinquante-sept</t>
        </is>
      </c>
    </row>
    <row r="460">
      <c r="A460" t="n">
        <v>458</v>
      </c>
      <c r="B460" t="inlineStr">
        <is>
          <t>quatre cent cinquante-huit</t>
        </is>
      </c>
      <c r="C460" t="inlineStr">
        <is>
          <t>quatre cent cinquante-huit</t>
        </is>
      </c>
    </row>
    <row r="461">
      <c r="A461" t="n">
        <v>459</v>
      </c>
      <c r="B461" t="inlineStr">
        <is>
          <t>quatre cent cinquante-neuf</t>
        </is>
      </c>
      <c r="C461" t="inlineStr">
        <is>
          <t>quatre cent cinquante-neuf</t>
        </is>
      </c>
    </row>
    <row r="462">
      <c r="A462" t="n">
        <v>460</v>
      </c>
      <c r="B462" t="inlineStr">
        <is>
          <t>quatre cent soixante</t>
        </is>
      </c>
      <c r="C462" t="inlineStr">
        <is>
          <t>quatre cent soixante</t>
        </is>
      </c>
    </row>
    <row r="463">
      <c r="A463" t="n">
        <v>461</v>
      </c>
      <c r="B463" t="inlineStr">
        <is>
          <t>quatre cent soixante et un</t>
        </is>
      </c>
      <c r="C463" t="inlineStr">
        <is>
          <t>quatre cent soixante et un</t>
        </is>
      </c>
    </row>
    <row r="464">
      <c r="A464" t="n">
        <v>462</v>
      </c>
      <c r="B464" t="inlineStr">
        <is>
          <t>quatre cent soixante-deux</t>
        </is>
      </c>
      <c r="C464" t="inlineStr">
        <is>
          <t>quatre cent soixante-deux</t>
        </is>
      </c>
    </row>
    <row r="465">
      <c r="A465" t="n">
        <v>463</v>
      </c>
      <c r="B465" t="inlineStr">
        <is>
          <t>quatre cent soixante-trois</t>
        </is>
      </c>
      <c r="C465" t="inlineStr">
        <is>
          <t>quatre cent soixante-trois</t>
        </is>
      </c>
    </row>
    <row r="466">
      <c r="A466" t="n">
        <v>464</v>
      </c>
      <c r="B466" t="inlineStr">
        <is>
          <t>quatre cent soixante-quatre</t>
        </is>
      </c>
      <c r="C466" t="inlineStr">
        <is>
          <t>quatre cent soixante-quatre</t>
        </is>
      </c>
    </row>
    <row r="467">
      <c r="A467" t="n">
        <v>465</v>
      </c>
      <c r="B467" t="inlineStr">
        <is>
          <t>quatre cent soixante-cinq</t>
        </is>
      </c>
      <c r="C467" t="inlineStr">
        <is>
          <t>quatre cent soixante-cinq</t>
        </is>
      </c>
    </row>
    <row r="468">
      <c r="A468" t="n">
        <v>466</v>
      </c>
      <c r="B468" t="inlineStr">
        <is>
          <t>quatre cent soixante-six</t>
        </is>
      </c>
      <c r="C468" t="inlineStr">
        <is>
          <t>quatre cent soixante-six</t>
        </is>
      </c>
    </row>
    <row r="469">
      <c r="A469" t="n">
        <v>467</v>
      </c>
      <c r="B469" t="inlineStr">
        <is>
          <t>quatre cent soixante-sept</t>
        </is>
      </c>
      <c r="C469" t="inlineStr">
        <is>
          <t>quatre cent soixante-sept</t>
        </is>
      </c>
    </row>
    <row r="470">
      <c r="A470" t="n">
        <v>468</v>
      </c>
      <c r="B470" t="inlineStr">
        <is>
          <t>quatre cent soixante-huit</t>
        </is>
      </c>
      <c r="C470" t="inlineStr">
        <is>
          <t>quatre cent soixante-huit</t>
        </is>
      </c>
    </row>
    <row r="471">
      <c r="A471" t="n">
        <v>469</v>
      </c>
      <c r="B471" t="inlineStr">
        <is>
          <t>quatre cent soixante-neuf</t>
        </is>
      </c>
      <c r="C471" t="inlineStr">
        <is>
          <t>quatre cent soixante-neuf</t>
        </is>
      </c>
    </row>
    <row r="472">
      <c r="A472" t="n">
        <v>470</v>
      </c>
      <c r="B472" t="inlineStr">
        <is>
          <t>quatre cent soixante-dix</t>
        </is>
      </c>
      <c r="C472" t="inlineStr">
        <is>
          <t>quatre cent soixante-dix</t>
        </is>
      </c>
    </row>
    <row r="473">
      <c r="A473" t="n">
        <v>471</v>
      </c>
      <c r="B473" t="inlineStr">
        <is>
          <t>quatre cent soixante et onze</t>
        </is>
      </c>
      <c r="C473" t="inlineStr">
        <is>
          <t>quatre cent soixante et onze</t>
        </is>
      </c>
    </row>
    <row r="474">
      <c r="A474" t="n">
        <v>472</v>
      </c>
      <c r="B474" t="inlineStr">
        <is>
          <t>quatre cent soixante-douze</t>
        </is>
      </c>
      <c r="C474" t="inlineStr">
        <is>
          <t>quatre cent soixante-douze</t>
        </is>
      </c>
    </row>
    <row r="475">
      <c r="A475" t="n">
        <v>473</v>
      </c>
      <c r="B475" t="inlineStr">
        <is>
          <t>quatre cent soixante-treize</t>
        </is>
      </c>
      <c r="C475" t="inlineStr">
        <is>
          <t>quatre cent soixante-treize</t>
        </is>
      </c>
    </row>
    <row r="476">
      <c r="A476" t="n">
        <v>474</v>
      </c>
      <c r="B476" t="inlineStr">
        <is>
          <t>quatre cent soixante-quatorze</t>
        </is>
      </c>
      <c r="C476" t="inlineStr">
        <is>
          <t>quatre cent soixante-quatorze</t>
        </is>
      </c>
    </row>
    <row r="477">
      <c r="A477" t="n">
        <v>475</v>
      </c>
      <c r="B477" t="inlineStr">
        <is>
          <t>quatre cent soixante-quinze</t>
        </is>
      </c>
      <c r="C477" t="inlineStr">
        <is>
          <t>quatre cent soixante-quinze</t>
        </is>
      </c>
    </row>
    <row r="478">
      <c r="A478" t="n">
        <v>476</v>
      </c>
      <c r="B478" t="inlineStr">
        <is>
          <t>quatre cent soixante-seize</t>
        </is>
      </c>
      <c r="C478" t="inlineStr">
        <is>
          <t>quatre cent soixante-seize</t>
        </is>
      </c>
    </row>
    <row r="479">
      <c r="A479" t="n">
        <v>477</v>
      </c>
      <c r="B479" t="inlineStr">
        <is>
          <t>quatre cent soixante-dix-sept</t>
        </is>
      </c>
      <c r="C479" t="inlineStr">
        <is>
          <t>quatre cent soixante-dix-sept</t>
        </is>
      </c>
    </row>
    <row r="480">
      <c r="A480" t="n">
        <v>478</v>
      </c>
      <c r="B480" t="inlineStr">
        <is>
          <t>quatre cent soixante-dix-huit</t>
        </is>
      </c>
      <c r="C480" t="inlineStr">
        <is>
          <t>quatre cent soixante-dix-huit</t>
        </is>
      </c>
    </row>
    <row r="481">
      <c r="A481" t="n">
        <v>479</v>
      </c>
      <c r="B481" t="inlineStr">
        <is>
          <t>quatre cent soixante-dix-neuf</t>
        </is>
      </c>
      <c r="C481" t="inlineStr">
        <is>
          <t>quatre cent soixante-dix-neuf</t>
        </is>
      </c>
    </row>
    <row r="482">
      <c r="A482" t="n">
        <v>480</v>
      </c>
      <c r="B482" t="inlineStr">
        <is>
          <t>quatre cent quatre-vingts</t>
        </is>
      </c>
      <c r="C482" t="inlineStr">
        <is>
          <t>quatre cent quatre-vingt</t>
        </is>
      </c>
    </row>
    <row r="483">
      <c r="A483" t="n">
        <v>481</v>
      </c>
      <c r="B483" t="inlineStr">
        <is>
          <t>quatre cent quatre-vingt-un</t>
        </is>
      </c>
      <c r="C483" t="inlineStr">
        <is>
          <t>quatre cent quatre-vingt-un</t>
        </is>
      </c>
    </row>
    <row r="484">
      <c r="A484" t="n">
        <v>482</v>
      </c>
      <c r="B484" t="inlineStr">
        <is>
          <t>quatre cent quatre-vingt-deux</t>
        </is>
      </c>
      <c r="C484" t="inlineStr">
        <is>
          <t>quatre cent quatre-vingt-deux</t>
        </is>
      </c>
    </row>
    <row r="485">
      <c r="A485" t="n">
        <v>483</v>
      </c>
      <c r="B485" t="inlineStr">
        <is>
          <t>quatre cent quatre-vingt-trois</t>
        </is>
      </c>
      <c r="C485" t="inlineStr">
        <is>
          <t>quatre cent quatre-vingt-trois</t>
        </is>
      </c>
    </row>
    <row r="486">
      <c r="A486" t="n">
        <v>484</v>
      </c>
      <c r="B486" t="inlineStr">
        <is>
          <t>quatre cent quatre-vingt-quatre</t>
        </is>
      </c>
      <c r="C486" t="inlineStr">
        <is>
          <t>quatre cent quatre-vingt-quatre</t>
        </is>
      </c>
    </row>
    <row r="487">
      <c r="A487" t="n">
        <v>485</v>
      </c>
      <c r="B487" t="inlineStr">
        <is>
          <t>quatre cent quatre-vingt-cinq</t>
        </is>
      </c>
      <c r="C487" t="inlineStr">
        <is>
          <t>quatre cent quatre-vingt-cinq</t>
        </is>
      </c>
    </row>
    <row r="488">
      <c r="A488" t="n">
        <v>486</v>
      </c>
      <c r="B488" t="inlineStr">
        <is>
          <t>quatre cent quatre-vingt-six</t>
        </is>
      </c>
      <c r="C488" t="inlineStr">
        <is>
          <t>quatre cent quatre-vingt-six</t>
        </is>
      </c>
    </row>
    <row r="489">
      <c r="A489" t="n">
        <v>487</v>
      </c>
      <c r="B489" t="inlineStr">
        <is>
          <t>quatre cent quatre-vingt-sept</t>
        </is>
      </c>
      <c r="C489" t="inlineStr">
        <is>
          <t>quatre cent quatre-vingt-sept</t>
        </is>
      </c>
    </row>
    <row r="490">
      <c r="A490" t="n">
        <v>488</v>
      </c>
      <c r="B490" t="inlineStr">
        <is>
          <t>quatre cent quatre-vingt-huit</t>
        </is>
      </c>
      <c r="C490" t="inlineStr">
        <is>
          <t>quatre cent quatre-vingt-huit</t>
        </is>
      </c>
    </row>
    <row r="491">
      <c r="A491" t="n">
        <v>489</v>
      </c>
      <c r="B491" t="inlineStr">
        <is>
          <t>quatre cent quatre-vingt-neuf</t>
        </is>
      </c>
      <c r="C491" t="inlineStr">
        <is>
          <t>quatre cent quatre-vingt-neuf</t>
        </is>
      </c>
    </row>
    <row r="492">
      <c r="A492" t="n">
        <v>490</v>
      </c>
      <c r="B492" t="inlineStr">
        <is>
          <t>quatre cent quatre-vingt-dix</t>
        </is>
      </c>
      <c r="C492" t="inlineStr">
        <is>
          <t>quatre cent quatre-vingt-dix</t>
        </is>
      </c>
    </row>
    <row r="493">
      <c r="A493" t="n">
        <v>491</v>
      </c>
      <c r="B493" t="inlineStr">
        <is>
          <t>quatre cent quatre-vingt-onze</t>
        </is>
      </c>
      <c r="C493" t="inlineStr">
        <is>
          <t>quatre cent quatre-vingt-onze</t>
        </is>
      </c>
    </row>
    <row r="494">
      <c r="A494" t="n">
        <v>492</v>
      </c>
      <c r="B494" t="inlineStr">
        <is>
          <t>quatre cent quatre-vingt-douze</t>
        </is>
      </c>
      <c r="C494" t="inlineStr">
        <is>
          <t>quatre cent quatre-vingt-douze</t>
        </is>
      </c>
    </row>
    <row r="495">
      <c r="A495" t="n">
        <v>493</v>
      </c>
      <c r="B495" t="inlineStr">
        <is>
          <t>quatre cent quatre-vingt-treize</t>
        </is>
      </c>
      <c r="C495" t="inlineStr">
        <is>
          <t>quatre cent quatre-vingt-treize</t>
        </is>
      </c>
    </row>
    <row r="496">
      <c r="A496" t="n">
        <v>494</v>
      </c>
      <c r="B496" t="inlineStr">
        <is>
          <t>quatre cent quatre-vingt-quatorze</t>
        </is>
      </c>
      <c r="C496" t="inlineStr">
        <is>
          <t>quatre cent quatre-vingt-quatorze</t>
        </is>
      </c>
    </row>
    <row r="497">
      <c r="A497" t="n">
        <v>495</v>
      </c>
      <c r="B497" t="inlineStr">
        <is>
          <t>quatre cent quatre-vingt-quinze</t>
        </is>
      </c>
      <c r="C497" t="inlineStr">
        <is>
          <t>quatre cent quatre-vingt-quinze</t>
        </is>
      </c>
    </row>
    <row r="498">
      <c r="A498" t="n">
        <v>496</v>
      </c>
      <c r="B498" t="inlineStr">
        <is>
          <t>quatre cent quatre-vingt-seize</t>
        </is>
      </c>
      <c r="C498" t="inlineStr">
        <is>
          <t>quatre cent quatre-vingt-seize</t>
        </is>
      </c>
    </row>
    <row r="499">
      <c r="A499" t="n">
        <v>497</v>
      </c>
      <c r="B499" t="inlineStr">
        <is>
          <t>quatre cent quatre-vingt-dix-sept</t>
        </is>
      </c>
      <c r="C499" t="inlineStr">
        <is>
          <t>quatre cent quatre-vingt-dix-sept</t>
        </is>
      </c>
    </row>
    <row r="500">
      <c r="A500" t="n">
        <v>498</v>
      </c>
      <c r="B500" t="inlineStr">
        <is>
          <t>quatre cent quatre-vingt-dix-huit</t>
        </is>
      </c>
      <c r="C500" t="inlineStr">
        <is>
          <t>quatre cent quatre-vingt-dix-huit</t>
        </is>
      </c>
    </row>
    <row r="501">
      <c r="A501" t="n">
        <v>499</v>
      </c>
      <c r="B501" t="inlineStr">
        <is>
          <t>quatre cent quatre-vingt-dix-neuf</t>
        </is>
      </c>
      <c r="C501" t="inlineStr">
        <is>
          <t>quatre cent quatre-vingt-dix-neuf</t>
        </is>
      </c>
    </row>
    <row r="502">
      <c r="A502" t="n">
        <v>500</v>
      </c>
      <c r="B502" t="inlineStr">
        <is>
          <t>cinq cents</t>
        </is>
      </c>
      <c r="C502" t="inlineStr">
        <is>
          <t>cinq cent</t>
        </is>
      </c>
    </row>
    <row r="503">
      <c r="A503" t="n">
        <v>501</v>
      </c>
      <c r="B503" t="inlineStr">
        <is>
          <t>cinq cent un</t>
        </is>
      </c>
      <c r="C503" t="inlineStr">
        <is>
          <t>cinq cent un</t>
        </is>
      </c>
    </row>
    <row r="504">
      <c r="A504" t="n">
        <v>502</v>
      </c>
      <c r="B504" t="inlineStr">
        <is>
          <t>cinq cent deux</t>
        </is>
      </c>
      <c r="C504" t="inlineStr">
        <is>
          <t>cinq cent deux</t>
        </is>
      </c>
    </row>
    <row r="505">
      <c r="A505" t="n">
        <v>503</v>
      </c>
      <c r="B505" t="inlineStr">
        <is>
          <t>cinq cent trois</t>
        </is>
      </c>
      <c r="C505" t="inlineStr">
        <is>
          <t>cinq cent trois</t>
        </is>
      </c>
    </row>
    <row r="506">
      <c r="A506" t="n">
        <v>504</v>
      </c>
      <c r="B506" t="inlineStr">
        <is>
          <t>cinq cent quatre</t>
        </is>
      </c>
      <c r="C506" t="inlineStr">
        <is>
          <t>cinq cent quatre</t>
        </is>
      </c>
    </row>
    <row r="507">
      <c r="A507" t="n">
        <v>505</v>
      </c>
      <c r="B507" t="inlineStr">
        <is>
          <t>cinq cent cinq</t>
        </is>
      </c>
      <c r="C507" t="inlineStr">
        <is>
          <t>cinq cent cinq</t>
        </is>
      </c>
    </row>
    <row r="508">
      <c r="A508" t="n">
        <v>506</v>
      </c>
      <c r="B508" t="inlineStr">
        <is>
          <t>cinq cent six</t>
        </is>
      </c>
      <c r="C508" t="inlineStr">
        <is>
          <t>cinq cent six</t>
        </is>
      </c>
    </row>
    <row r="509">
      <c r="A509" t="n">
        <v>507</v>
      </c>
      <c r="B509" t="inlineStr">
        <is>
          <t>cinq cent sept</t>
        </is>
      </c>
      <c r="C509" t="inlineStr">
        <is>
          <t>cinq cent sept</t>
        </is>
      </c>
    </row>
    <row r="510">
      <c r="A510" t="n">
        <v>508</v>
      </c>
      <c r="B510" t="inlineStr">
        <is>
          <t>cinq cent huit</t>
        </is>
      </c>
      <c r="C510" t="inlineStr">
        <is>
          <t>cinq cent huit</t>
        </is>
      </c>
    </row>
    <row r="511">
      <c r="A511" t="n">
        <v>509</v>
      </c>
      <c r="B511" t="inlineStr">
        <is>
          <t>cinq cent neuf</t>
        </is>
      </c>
      <c r="C511" t="inlineStr">
        <is>
          <t>cinq cent neuf</t>
        </is>
      </c>
    </row>
    <row r="512">
      <c r="A512" t="n">
        <v>510</v>
      </c>
      <c r="B512" t="inlineStr">
        <is>
          <t>cinq cent dix</t>
        </is>
      </c>
      <c r="C512" t="inlineStr">
        <is>
          <t>cinq cent dix</t>
        </is>
      </c>
    </row>
    <row r="513">
      <c r="A513" t="n">
        <v>511</v>
      </c>
      <c r="B513" t="inlineStr">
        <is>
          <t>cinq cent onze</t>
        </is>
      </c>
      <c r="C513" t="inlineStr">
        <is>
          <t>cinq cent onze</t>
        </is>
      </c>
    </row>
    <row r="514">
      <c r="A514" t="n">
        <v>512</v>
      </c>
      <c r="B514" t="inlineStr">
        <is>
          <t>cinq cent douze</t>
        </is>
      </c>
      <c r="C514" t="inlineStr">
        <is>
          <t>cinq cent douze</t>
        </is>
      </c>
    </row>
    <row r="515">
      <c r="A515" t="n">
        <v>513</v>
      </c>
      <c r="B515" t="inlineStr">
        <is>
          <t>cinq cent treize</t>
        </is>
      </c>
      <c r="C515" t="inlineStr">
        <is>
          <t>cinq cent treize</t>
        </is>
      </c>
    </row>
    <row r="516">
      <c r="A516" t="n">
        <v>514</v>
      </c>
      <c r="B516" t="inlineStr">
        <is>
          <t>cinq cent quatorze</t>
        </is>
      </c>
      <c r="C516" t="inlineStr">
        <is>
          <t>cinq cent quatorze</t>
        </is>
      </c>
    </row>
    <row r="517">
      <c r="A517" t="n">
        <v>515</v>
      </c>
      <c r="B517" t="inlineStr">
        <is>
          <t>cinq cent quinze</t>
        </is>
      </c>
      <c r="C517" t="inlineStr">
        <is>
          <t>cinq cent quinze</t>
        </is>
      </c>
    </row>
    <row r="518">
      <c r="A518" t="n">
        <v>516</v>
      </c>
      <c r="B518" t="inlineStr">
        <is>
          <t>cinq cent seize</t>
        </is>
      </c>
      <c r="C518" t="inlineStr">
        <is>
          <t>cinq cent seize</t>
        </is>
      </c>
    </row>
    <row r="519">
      <c r="A519" t="n">
        <v>517</v>
      </c>
      <c r="B519" t="inlineStr">
        <is>
          <t>cinq cent dix-sept</t>
        </is>
      </c>
      <c r="C519" t="inlineStr">
        <is>
          <t>cinq cent dix-sept</t>
        </is>
      </c>
    </row>
    <row r="520">
      <c r="A520" t="n">
        <v>518</v>
      </c>
      <c r="B520" t="inlineStr">
        <is>
          <t>cinq cent dix-huit</t>
        </is>
      </c>
      <c r="C520" t="inlineStr">
        <is>
          <t>cinq cent dix-huit</t>
        </is>
      </c>
    </row>
    <row r="521">
      <c r="A521" t="n">
        <v>519</v>
      </c>
      <c r="B521" t="inlineStr">
        <is>
          <t>cinq cent dix-neuf</t>
        </is>
      </c>
      <c r="C521" t="inlineStr">
        <is>
          <t>cinq cent dix-neuf</t>
        </is>
      </c>
    </row>
    <row r="522">
      <c r="A522" t="n">
        <v>520</v>
      </c>
      <c r="B522" t="inlineStr">
        <is>
          <t>cinq cent vingt</t>
        </is>
      </c>
      <c r="C522" t="inlineStr">
        <is>
          <t>cinq cent vingt</t>
        </is>
      </c>
    </row>
    <row r="523">
      <c r="A523" t="n">
        <v>521</v>
      </c>
      <c r="B523" t="inlineStr">
        <is>
          <t>cinq cent vingt et un</t>
        </is>
      </c>
      <c r="C523" t="inlineStr">
        <is>
          <t>cinq cent vingt et un</t>
        </is>
      </c>
    </row>
    <row r="524">
      <c r="A524" t="n">
        <v>522</v>
      </c>
      <c r="B524" t="inlineStr">
        <is>
          <t>cinq cent vingt-deux</t>
        </is>
      </c>
      <c r="C524" t="inlineStr">
        <is>
          <t>cinq cent vingt-deux</t>
        </is>
      </c>
    </row>
    <row r="525">
      <c r="A525" t="n">
        <v>523</v>
      </c>
      <c r="B525" t="inlineStr">
        <is>
          <t>cinq cent vingt-trois</t>
        </is>
      </c>
      <c r="C525" t="inlineStr">
        <is>
          <t>cinq cent vingt-trois</t>
        </is>
      </c>
    </row>
    <row r="526">
      <c r="A526" t="n">
        <v>524</v>
      </c>
      <c r="B526" t="inlineStr">
        <is>
          <t>cinq cent vingt-quatre</t>
        </is>
      </c>
      <c r="C526" t="inlineStr">
        <is>
          <t>cinq cent vingt-quatre</t>
        </is>
      </c>
    </row>
    <row r="527">
      <c r="A527" t="n">
        <v>525</v>
      </c>
      <c r="B527" t="inlineStr">
        <is>
          <t>cinq cent vingt-cinq</t>
        </is>
      </c>
      <c r="C527" t="inlineStr">
        <is>
          <t>cinq cent vingt-cinq</t>
        </is>
      </c>
    </row>
    <row r="528">
      <c r="A528" t="n">
        <v>526</v>
      </c>
      <c r="B528" t="inlineStr">
        <is>
          <t>cinq cent vingt-six</t>
        </is>
      </c>
      <c r="C528" t="inlineStr">
        <is>
          <t>cinq cent vingt-six</t>
        </is>
      </c>
    </row>
    <row r="529">
      <c r="A529" t="n">
        <v>527</v>
      </c>
      <c r="B529" t="inlineStr">
        <is>
          <t>cinq cent vingt-sept</t>
        </is>
      </c>
      <c r="C529" t="inlineStr">
        <is>
          <t>cinq cent vingt-sept</t>
        </is>
      </c>
    </row>
    <row r="530">
      <c r="A530" t="n">
        <v>528</v>
      </c>
      <c r="B530" t="inlineStr">
        <is>
          <t>cinq cent vingt-huit</t>
        </is>
      </c>
      <c r="C530" t="inlineStr">
        <is>
          <t>cinq cent vingt-huit</t>
        </is>
      </c>
    </row>
    <row r="531">
      <c r="A531" t="n">
        <v>529</v>
      </c>
      <c r="B531" t="inlineStr">
        <is>
          <t>cinq cent vingt-neuf</t>
        </is>
      </c>
      <c r="C531" t="inlineStr">
        <is>
          <t>cinq cent vingt-neuf</t>
        </is>
      </c>
    </row>
    <row r="532">
      <c r="A532" t="n">
        <v>530</v>
      </c>
      <c r="B532" t="inlineStr">
        <is>
          <t>cinq cent trente</t>
        </is>
      </c>
      <c r="C532" t="inlineStr">
        <is>
          <t>cinq cent trente</t>
        </is>
      </c>
    </row>
    <row r="533">
      <c r="A533" t="n">
        <v>531</v>
      </c>
      <c r="B533" t="inlineStr">
        <is>
          <t>cinq cent trente et un</t>
        </is>
      </c>
      <c r="C533" t="inlineStr">
        <is>
          <t>cinq cent trente et un</t>
        </is>
      </c>
    </row>
    <row r="534">
      <c r="A534" t="n">
        <v>532</v>
      </c>
      <c r="B534" t="inlineStr">
        <is>
          <t>cinq cent trente-deux</t>
        </is>
      </c>
      <c r="C534" t="inlineStr">
        <is>
          <t>cinq cent trente-deux</t>
        </is>
      </c>
    </row>
    <row r="535">
      <c r="A535" t="n">
        <v>533</v>
      </c>
      <c r="B535" t="inlineStr">
        <is>
          <t>cinq cent trente-trois</t>
        </is>
      </c>
      <c r="C535" t="inlineStr">
        <is>
          <t>cinq cent trente-trois</t>
        </is>
      </c>
    </row>
    <row r="536">
      <c r="A536" t="n">
        <v>534</v>
      </c>
      <c r="B536" t="inlineStr">
        <is>
          <t>cinq cent trente-quatre</t>
        </is>
      </c>
      <c r="C536" t="inlineStr">
        <is>
          <t>cinq cent trente-quatre</t>
        </is>
      </c>
    </row>
    <row r="537">
      <c r="A537" t="n">
        <v>535</v>
      </c>
      <c r="B537" t="inlineStr">
        <is>
          <t>cinq cent trente-cinq</t>
        </is>
      </c>
      <c r="C537" t="inlineStr">
        <is>
          <t>cinq cent trente-cinq</t>
        </is>
      </c>
    </row>
    <row r="538">
      <c r="A538" t="n">
        <v>536</v>
      </c>
      <c r="B538" t="inlineStr">
        <is>
          <t>cinq cent trente-six</t>
        </is>
      </c>
      <c r="C538" t="inlineStr">
        <is>
          <t>cinq cent trente-six</t>
        </is>
      </c>
    </row>
    <row r="539">
      <c r="A539" t="n">
        <v>537</v>
      </c>
      <c r="B539" t="inlineStr">
        <is>
          <t>cinq cent trente-sept</t>
        </is>
      </c>
      <c r="C539" t="inlineStr">
        <is>
          <t>cinq cent trente-sept</t>
        </is>
      </c>
    </row>
    <row r="540">
      <c r="A540" t="n">
        <v>538</v>
      </c>
      <c r="B540" t="inlineStr">
        <is>
          <t>cinq cent trente-huit</t>
        </is>
      </c>
      <c r="C540" t="inlineStr">
        <is>
          <t>cinq cent trente-huit</t>
        </is>
      </c>
    </row>
    <row r="541">
      <c r="A541" t="n">
        <v>539</v>
      </c>
      <c r="B541" t="inlineStr">
        <is>
          <t>cinq cent trente-neuf</t>
        </is>
      </c>
      <c r="C541" t="inlineStr">
        <is>
          <t>cinq cent trente-neuf</t>
        </is>
      </c>
    </row>
    <row r="542">
      <c r="A542" t="n">
        <v>540</v>
      </c>
      <c r="B542" t="inlineStr">
        <is>
          <t>cinq cent quarante</t>
        </is>
      </c>
      <c r="C542" t="inlineStr">
        <is>
          <t>cinq cent quarante</t>
        </is>
      </c>
    </row>
    <row r="543">
      <c r="A543" t="n">
        <v>541</v>
      </c>
      <c r="B543" t="inlineStr">
        <is>
          <t>cinq cent quarante et un</t>
        </is>
      </c>
      <c r="C543" t="inlineStr">
        <is>
          <t>cinq cent quarante et un</t>
        </is>
      </c>
    </row>
    <row r="544">
      <c r="A544" t="n">
        <v>542</v>
      </c>
      <c r="B544" t="inlineStr">
        <is>
          <t>cinq cent quarante-deux</t>
        </is>
      </c>
      <c r="C544" t="inlineStr">
        <is>
          <t>cinq cent quarante-deux</t>
        </is>
      </c>
    </row>
    <row r="545">
      <c r="A545" t="n">
        <v>543</v>
      </c>
      <c r="B545" t="inlineStr">
        <is>
          <t>cinq cent quarante-trois</t>
        </is>
      </c>
      <c r="C545" t="inlineStr">
        <is>
          <t>cinq cent quarante-trois</t>
        </is>
      </c>
    </row>
    <row r="546">
      <c r="A546" t="n">
        <v>544</v>
      </c>
      <c r="B546" t="inlineStr">
        <is>
          <t>cinq cent quarante-quatre</t>
        </is>
      </c>
      <c r="C546" t="inlineStr">
        <is>
          <t>cinq cent quarante-quatre</t>
        </is>
      </c>
    </row>
    <row r="547">
      <c r="A547" t="n">
        <v>545</v>
      </c>
      <c r="B547" t="inlineStr">
        <is>
          <t>cinq cent quarante-cinq</t>
        </is>
      </c>
      <c r="C547" t="inlineStr">
        <is>
          <t>cinq cent quarante-cinq</t>
        </is>
      </c>
    </row>
    <row r="548">
      <c r="A548" t="n">
        <v>546</v>
      </c>
      <c r="B548" t="inlineStr">
        <is>
          <t>cinq cent quarante-six</t>
        </is>
      </c>
      <c r="C548" t="inlineStr">
        <is>
          <t>cinq cent quarante-six</t>
        </is>
      </c>
    </row>
    <row r="549">
      <c r="A549" t="n">
        <v>547</v>
      </c>
      <c r="B549" t="inlineStr">
        <is>
          <t>cinq cent quarante-sept</t>
        </is>
      </c>
      <c r="C549" t="inlineStr">
        <is>
          <t>cinq cent quarante-sept</t>
        </is>
      </c>
    </row>
    <row r="550">
      <c r="A550" t="n">
        <v>548</v>
      </c>
      <c r="B550" t="inlineStr">
        <is>
          <t>cinq cent quarante-huit</t>
        </is>
      </c>
      <c r="C550" t="inlineStr">
        <is>
          <t>cinq cent quarante-huit</t>
        </is>
      </c>
    </row>
    <row r="551">
      <c r="A551" t="n">
        <v>549</v>
      </c>
      <c r="B551" t="inlineStr">
        <is>
          <t>cinq cent quarante-neuf</t>
        </is>
      </c>
      <c r="C551" t="inlineStr">
        <is>
          <t>cinq cent quarante-neuf</t>
        </is>
      </c>
    </row>
    <row r="552">
      <c r="A552" t="n">
        <v>550</v>
      </c>
      <c r="B552" t="inlineStr">
        <is>
          <t>cinq cent cinquante</t>
        </is>
      </c>
      <c r="C552" t="inlineStr">
        <is>
          <t>cinq cent cinquante</t>
        </is>
      </c>
    </row>
    <row r="553">
      <c r="A553" t="n">
        <v>551</v>
      </c>
      <c r="B553" t="inlineStr">
        <is>
          <t>cinq cent cinquante et un</t>
        </is>
      </c>
      <c r="C553" t="inlineStr">
        <is>
          <t>cinq cent cinquante et un</t>
        </is>
      </c>
    </row>
    <row r="554">
      <c r="A554" t="n">
        <v>552</v>
      </c>
      <c r="B554" t="inlineStr">
        <is>
          <t>cinq cent cinquante-deux</t>
        </is>
      </c>
      <c r="C554" t="inlineStr">
        <is>
          <t>cinq cent cinquante-deux</t>
        </is>
      </c>
    </row>
    <row r="555">
      <c r="A555" t="n">
        <v>553</v>
      </c>
      <c r="B555" t="inlineStr">
        <is>
          <t>cinq cent cinquante-trois</t>
        </is>
      </c>
      <c r="C555" t="inlineStr">
        <is>
          <t>cinq cent cinquante-trois</t>
        </is>
      </c>
    </row>
    <row r="556">
      <c r="A556" t="n">
        <v>554</v>
      </c>
      <c r="B556" t="inlineStr">
        <is>
          <t>cinq cent cinquante-quatre</t>
        </is>
      </c>
      <c r="C556" t="inlineStr">
        <is>
          <t>cinq cent cinquante-quatre</t>
        </is>
      </c>
    </row>
    <row r="557">
      <c r="A557" t="n">
        <v>555</v>
      </c>
      <c r="B557" t="inlineStr">
        <is>
          <t>cinq cent cinquante-cinq</t>
        </is>
      </c>
      <c r="C557" t="inlineStr">
        <is>
          <t>cinq cent cinquante-cinq</t>
        </is>
      </c>
    </row>
    <row r="558">
      <c r="A558" t="n">
        <v>556</v>
      </c>
      <c r="B558" t="inlineStr">
        <is>
          <t>cinq cent cinquante-six</t>
        </is>
      </c>
      <c r="C558" t="inlineStr">
        <is>
          <t>cinq cent cinquante-six</t>
        </is>
      </c>
    </row>
    <row r="559">
      <c r="A559" t="n">
        <v>557</v>
      </c>
      <c r="B559" t="inlineStr">
        <is>
          <t>cinq cent cinquante-sept</t>
        </is>
      </c>
      <c r="C559" t="inlineStr">
        <is>
          <t>cinq cent cinquante-sept</t>
        </is>
      </c>
    </row>
    <row r="560">
      <c r="A560" t="n">
        <v>558</v>
      </c>
      <c r="B560" t="inlineStr">
        <is>
          <t>cinq cent cinquante-huit</t>
        </is>
      </c>
      <c r="C560" t="inlineStr">
        <is>
          <t>cinq cent cinquante-huit</t>
        </is>
      </c>
    </row>
    <row r="561">
      <c r="A561" t="n">
        <v>559</v>
      </c>
      <c r="B561" t="inlineStr">
        <is>
          <t>cinq cent cinquante-neuf</t>
        </is>
      </c>
      <c r="C561" t="inlineStr">
        <is>
          <t>cinq cent cinquante-neuf</t>
        </is>
      </c>
    </row>
    <row r="562">
      <c r="A562" t="n">
        <v>560</v>
      </c>
      <c r="B562" t="inlineStr">
        <is>
          <t>cinq cent soixante</t>
        </is>
      </c>
      <c r="C562" t="inlineStr">
        <is>
          <t>cinq cent soixante</t>
        </is>
      </c>
    </row>
    <row r="563">
      <c r="A563" t="n">
        <v>561</v>
      </c>
      <c r="B563" t="inlineStr">
        <is>
          <t>cinq cent soixante et un</t>
        </is>
      </c>
      <c r="C563" t="inlineStr">
        <is>
          <t>cinq cent soixante et un</t>
        </is>
      </c>
    </row>
    <row r="564">
      <c r="A564" t="n">
        <v>562</v>
      </c>
      <c r="B564" t="inlineStr">
        <is>
          <t>cinq cent soixante-deux</t>
        </is>
      </c>
      <c r="C564" t="inlineStr">
        <is>
          <t>cinq cent soixante-deux</t>
        </is>
      </c>
    </row>
    <row r="565">
      <c r="A565" t="n">
        <v>563</v>
      </c>
      <c r="B565" t="inlineStr">
        <is>
          <t>cinq cent soixante-trois</t>
        </is>
      </c>
      <c r="C565" t="inlineStr">
        <is>
          <t>cinq cent soixante-trois</t>
        </is>
      </c>
    </row>
    <row r="566">
      <c r="A566" t="n">
        <v>564</v>
      </c>
      <c r="B566" t="inlineStr">
        <is>
          <t>cinq cent soixante-quatre</t>
        </is>
      </c>
      <c r="C566" t="inlineStr">
        <is>
          <t>cinq cent soixante-quatre</t>
        </is>
      </c>
    </row>
    <row r="567">
      <c r="A567" t="n">
        <v>565</v>
      </c>
      <c r="B567" t="inlineStr">
        <is>
          <t>cinq cent soixante-cinq</t>
        </is>
      </c>
      <c r="C567" t="inlineStr">
        <is>
          <t>cinq cent soixante-cinq</t>
        </is>
      </c>
    </row>
    <row r="568">
      <c r="A568" t="n">
        <v>566</v>
      </c>
      <c r="B568" t="inlineStr">
        <is>
          <t>cinq cent soixante-six</t>
        </is>
      </c>
      <c r="C568" t="inlineStr">
        <is>
          <t>cinq cent soixante-six</t>
        </is>
      </c>
    </row>
    <row r="569">
      <c r="A569" t="n">
        <v>567</v>
      </c>
      <c r="B569" t="inlineStr">
        <is>
          <t>cinq cent soixante-sept</t>
        </is>
      </c>
      <c r="C569" t="inlineStr">
        <is>
          <t>cinq cent soixante-sept</t>
        </is>
      </c>
    </row>
    <row r="570">
      <c r="A570" t="n">
        <v>568</v>
      </c>
      <c r="B570" t="inlineStr">
        <is>
          <t>cinq cent soixante-huit</t>
        </is>
      </c>
      <c r="C570" t="inlineStr">
        <is>
          <t>cinq cent soixante-huit</t>
        </is>
      </c>
    </row>
    <row r="571">
      <c r="A571" t="n">
        <v>569</v>
      </c>
      <c r="B571" t="inlineStr">
        <is>
          <t>cinq cent soixante-neuf</t>
        </is>
      </c>
      <c r="C571" t="inlineStr">
        <is>
          <t>cinq cent soixante-neuf</t>
        </is>
      </c>
    </row>
    <row r="572">
      <c r="A572" t="n">
        <v>570</v>
      </c>
      <c r="B572" t="inlineStr">
        <is>
          <t>cinq cent soixante-dix</t>
        </is>
      </c>
      <c r="C572" t="inlineStr">
        <is>
          <t>cinq cent soixante-dix</t>
        </is>
      </c>
    </row>
    <row r="573">
      <c r="A573" t="n">
        <v>571</v>
      </c>
      <c r="B573" t="inlineStr">
        <is>
          <t>cinq cent soixante et onze</t>
        </is>
      </c>
      <c r="C573" t="inlineStr">
        <is>
          <t>cinq cent soixante et onze</t>
        </is>
      </c>
    </row>
    <row r="574">
      <c r="A574" t="n">
        <v>572</v>
      </c>
      <c r="B574" t="inlineStr">
        <is>
          <t>cinq cent soixante-douze</t>
        </is>
      </c>
      <c r="C574" t="inlineStr">
        <is>
          <t>cinq cent soixante-douze</t>
        </is>
      </c>
    </row>
    <row r="575">
      <c r="A575" t="n">
        <v>573</v>
      </c>
      <c r="B575" t="inlineStr">
        <is>
          <t>cinq cent soixante-treize</t>
        </is>
      </c>
      <c r="C575" t="inlineStr">
        <is>
          <t>cinq cent soixante-treize</t>
        </is>
      </c>
    </row>
    <row r="576">
      <c r="A576" t="n">
        <v>574</v>
      </c>
      <c r="B576" t="inlineStr">
        <is>
          <t>cinq cent soixante-quatorze</t>
        </is>
      </c>
      <c r="C576" t="inlineStr">
        <is>
          <t>cinq cent soixante-quatorze</t>
        </is>
      </c>
    </row>
    <row r="577">
      <c r="A577" t="n">
        <v>575</v>
      </c>
      <c r="B577" t="inlineStr">
        <is>
          <t>cinq cent soixante-quinze</t>
        </is>
      </c>
      <c r="C577" t="inlineStr">
        <is>
          <t>cinq cent soixante-quinze</t>
        </is>
      </c>
    </row>
    <row r="578">
      <c r="A578" t="n">
        <v>576</v>
      </c>
      <c r="B578" t="inlineStr">
        <is>
          <t>cinq cent soixante-seize</t>
        </is>
      </c>
      <c r="C578" t="inlineStr">
        <is>
          <t>cinq cent soixante-seize</t>
        </is>
      </c>
    </row>
    <row r="579">
      <c r="A579" t="n">
        <v>577</v>
      </c>
      <c r="B579" t="inlineStr">
        <is>
          <t>cinq cent soixante-dix-sept</t>
        </is>
      </c>
      <c r="C579" t="inlineStr">
        <is>
          <t>cinq cent soixante-dix-sept</t>
        </is>
      </c>
    </row>
    <row r="580">
      <c r="A580" t="n">
        <v>578</v>
      </c>
      <c r="B580" t="inlineStr">
        <is>
          <t>cinq cent soixante-dix-huit</t>
        </is>
      </c>
      <c r="C580" t="inlineStr">
        <is>
          <t>cinq cent soixante-dix-huit</t>
        </is>
      </c>
    </row>
    <row r="581">
      <c r="A581" t="n">
        <v>579</v>
      </c>
      <c r="B581" t="inlineStr">
        <is>
          <t>cinq cent soixante-dix-neuf</t>
        </is>
      </c>
      <c r="C581" t="inlineStr">
        <is>
          <t>cinq cent soixante-dix-neuf</t>
        </is>
      </c>
    </row>
    <row r="582">
      <c r="A582" t="n">
        <v>580</v>
      </c>
      <c r="B582" t="inlineStr">
        <is>
          <t>cinq cent quatre-vingts</t>
        </is>
      </c>
      <c r="C582" t="inlineStr">
        <is>
          <t>cinq cent quatre-vingt</t>
        </is>
      </c>
    </row>
    <row r="583">
      <c r="A583" t="n">
        <v>581</v>
      </c>
      <c r="B583" t="inlineStr">
        <is>
          <t>cinq cent quatre-vingt-un</t>
        </is>
      </c>
      <c r="C583" t="inlineStr">
        <is>
          <t>cinq cent quatre-vingt-un</t>
        </is>
      </c>
    </row>
    <row r="584">
      <c r="A584" t="n">
        <v>582</v>
      </c>
      <c r="B584" t="inlineStr">
        <is>
          <t>cinq cent quatre-vingt-deux</t>
        </is>
      </c>
      <c r="C584" t="inlineStr">
        <is>
          <t>cinq cent quatre-vingt-deux</t>
        </is>
      </c>
    </row>
    <row r="585">
      <c r="A585" t="n">
        <v>583</v>
      </c>
      <c r="B585" t="inlineStr">
        <is>
          <t>cinq cent quatre-vingt-trois</t>
        </is>
      </c>
      <c r="C585" t="inlineStr">
        <is>
          <t>cinq cent quatre-vingt-trois</t>
        </is>
      </c>
    </row>
    <row r="586">
      <c r="A586" t="n">
        <v>584</v>
      </c>
      <c r="B586" t="inlineStr">
        <is>
          <t>cinq cent quatre-vingt-quatre</t>
        </is>
      </c>
      <c r="C586" t="inlineStr">
        <is>
          <t>cinq cent quatre-vingt-quatre</t>
        </is>
      </c>
    </row>
    <row r="587">
      <c r="A587" t="n">
        <v>585</v>
      </c>
      <c r="B587" t="inlineStr">
        <is>
          <t>cinq cent quatre-vingt-cinq</t>
        </is>
      </c>
      <c r="C587" t="inlineStr">
        <is>
          <t>cinq cent quatre-vingt-cinq</t>
        </is>
      </c>
    </row>
    <row r="588">
      <c r="A588" t="n">
        <v>586</v>
      </c>
      <c r="B588" t="inlineStr">
        <is>
          <t>cinq cent quatre-vingt-six</t>
        </is>
      </c>
      <c r="C588" t="inlineStr">
        <is>
          <t>cinq cent quatre-vingt-six</t>
        </is>
      </c>
    </row>
    <row r="589">
      <c r="A589" t="n">
        <v>587</v>
      </c>
      <c r="B589" t="inlineStr">
        <is>
          <t>cinq cent quatre-vingt-sept</t>
        </is>
      </c>
      <c r="C589" t="inlineStr">
        <is>
          <t>cinq cent quatre-vingt-sept</t>
        </is>
      </c>
    </row>
    <row r="590">
      <c r="A590" t="n">
        <v>588</v>
      </c>
      <c r="B590" t="inlineStr">
        <is>
          <t>cinq cent quatre-vingt-huit</t>
        </is>
      </c>
      <c r="C590" t="inlineStr">
        <is>
          <t>cinq cent quatre-vingt-huit</t>
        </is>
      </c>
    </row>
    <row r="591">
      <c r="A591" t="n">
        <v>589</v>
      </c>
      <c r="B591" t="inlineStr">
        <is>
          <t>cinq cent quatre-vingt-neuf</t>
        </is>
      </c>
      <c r="C591" t="inlineStr">
        <is>
          <t>cinq cent quatre-vingt-neuf</t>
        </is>
      </c>
    </row>
    <row r="592">
      <c r="A592" t="n">
        <v>590</v>
      </c>
      <c r="B592" t="inlineStr">
        <is>
          <t>cinq cent quatre-vingt-dix</t>
        </is>
      </c>
      <c r="C592" t="inlineStr">
        <is>
          <t>cinq cent quatre-vingt-dix</t>
        </is>
      </c>
    </row>
    <row r="593">
      <c r="A593" t="n">
        <v>591</v>
      </c>
      <c r="B593" t="inlineStr">
        <is>
          <t>cinq cent quatre-vingt-onze</t>
        </is>
      </c>
      <c r="C593" t="inlineStr">
        <is>
          <t>cinq cent quatre-vingt-onze</t>
        </is>
      </c>
    </row>
    <row r="594">
      <c r="A594" t="n">
        <v>592</v>
      </c>
      <c r="B594" t="inlineStr">
        <is>
          <t>cinq cent quatre-vingt-douze</t>
        </is>
      </c>
      <c r="C594" t="inlineStr">
        <is>
          <t>cinq cent quatre-vingt-douze</t>
        </is>
      </c>
    </row>
    <row r="595">
      <c r="A595" t="n">
        <v>593</v>
      </c>
      <c r="B595" t="inlineStr">
        <is>
          <t>cinq cent quatre-vingt-treize</t>
        </is>
      </c>
      <c r="C595" t="inlineStr">
        <is>
          <t>cinq cent quatre-vingt-treize</t>
        </is>
      </c>
    </row>
    <row r="596">
      <c r="A596" t="n">
        <v>594</v>
      </c>
      <c r="B596" t="inlineStr">
        <is>
          <t>cinq cent quatre-vingt-quatorze</t>
        </is>
      </c>
      <c r="C596" t="inlineStr">
        <is>
          <t>cinq cent quatre-vingt-quatorze</t>
        </is>
      </c>
    </row>
    <row r="597">
      <c r="A597" t="n">
        <v>595</v>
      </c>
      <c r="B597" t="inlineStr">
        <is>
          <t>cinq cent quatre-vingt-quinze</t>
        </is>
      </c>
      <c r="C597" t="inlineStr">
        <is>
          <t>cinq cent quatre-vingt-quinze</t>
        </is>
      </c>
    </row>
    <row r="598">
      <c r="A598" t="n">
        <v>596</v>
      </c>
      <c r="B598" t="inlineStr">
        <is>
          <t>cinq cent quatre-vingt-seize</t>
        </is>
      </c>
      <c r="C598" t="inlineStr">
        <is>
          <t>cinq cent quatre-vingt-seize</t>
        </is>
      </c>
    </row>
    <row r="599">
      <c r="A599" t="n">
        <v>597</v>
      </c>
      <c r="B599" t="inlineStr">
        <is>
          <t>cinq cent quatre-vingt-dix-sept</t>
        </is>
      </c>
      <c r="C599" t="inlineStr">
        <is>
          <t>cinq cent quatre-vingt-dix-sept</t>
        </is>
      </c>
    </row>
    <row r="600">
      <c r="A600" t="n">
        <v>598</v>
      </c>
      <c r="B600" t="inlineStr">
        <is>
          <t>cinq cent quatre-vingt-dix-huit</t>
        </is>
      </c>
      <c r="C600" t="inlineStr">
        <is>
          <t>cinq cent quatre-vingt-dix-huit</t>
        </is>
      </c>
    </row>
    <row r="601">
      <c r="A601" t="n">
        <v>599</v>
      </c>
      <c r="B601" t="inlineStr">
        <is>
          <t>cinq cent quatre-vingt-dix-neuf</t>
        </is>
      </c>
      <c r="C601" t="inlineStr">
        <is>
          <t>cinq cent quatre-vingt-dix-neuf</t>
        </is>
      </c>
    </row>
    <row r="602">
      <c r="A602" t="n">
        <v>600</v>
      </c>
      <c r="B602" t="inlineStr">
        <is>
          <t>six cents</t>
        </is>
      </c>
      <c r="C602" t="inlineStr">
        <is>
          <t>six cent</t>
        </is>
      </c>
    </row>
    <row r="603">
      <c r="A603" t="n">
        <v>601</v>
      </c>
      <c r="B603" t="inlineStr">
        <is>
          <t>six cent un</t>
        </is>
      </c>
      <c r="C603" t="inlineStr">
        <is>
          <t>six cent un</t>
        </is>
      </c>
    </row>
    <row r="604">
      <c r="A604" t="n">
        <v>602</v>
      </c>
      <c r="B604" t="inlineStr">
        <is>
          <t>six cent deux</t>
        </is>
      </c>
      <c r="C604" t="inlineStr">
        <is>
          <t>six cent deux</t>
        </is>
      </c>
    </row>
    <row r="605">
      <c r="A605" t="n">
        <v>603</v>
      </c>
      <c r="B605" t="inlineStr">
        <is>
          <t>six cent trois</t>
        </is>
      </c>
      <c r="C605" t="inlineStr">
        <is>
          <t>six cent trois</t>
        </is>
      </c>
    </row>
    <row r="606">
      <c r="A606" t="n">
        <v>604</v>
      </c>
      <c r="B606" t="inlineStr">
        <is>
          <t>six cent quatre</t>
        </is>
      </c>
      <c r="C606" t="inlineStr">
        <is>
          <t>six cent quatre</t>
        </is>
      </c>
    </row>
    <row r="607">
      <c r="A607" t="n">
        <v>605</v>
      </c>
      <c r="B607" t="inlineStr">
        <is>
          <t>six cent cinq</t>
        </is>
      </c>
      <c r="C607" t="inlineStr">
        <is>
          <t>six cent cinq</t>
        </is>
      </c>
    </row>
    <row r="608">
      <c r="A608" t="n">
        <v>606</v>
      </c>
      <c r="B608" t="inlineStr">
        <is>
          <t>six cent six</t>
        </is>
      </c>
      <c r="C608" t="inlineStr">
        <is>
          <t>six cent six</t>
        </is>
      </c>
    </row>
    <row r="609">
      <c r="A609" t="n">
        <v>607</v>
      </c>
      <c r="B609" t="inlineStr">
        <is>
          <t>six cent sept</t>
        </is>
      </c>
      <c r="C609" t="inlineStr">
        <is>
          <t>six cent sept</t>
        </is>
      </c>
    </row>
    <row r="610">
      <c r="A610" t="n">
        <v>608</v>
      </c>
      <c r="B610" t="inlineStr">
        <is>
          <t>six cent huit</t>
        </is>
      </c>
      <c r="C610" t="inlineStr">
        <is>
          <t>six cent huit</t>
        </is>
      </c>
    </row>
    <row r="611">
      <c r="A611" t="n">
        <v>609</v>
      </c>
      <c r="B611" t="inlineStr">
        <is>
          <t>six cent neuf</t>
        </is>
      </c>
      <c r="C611" t="inlineStr">
        <is>
          <t>six cent neuf</t>
        </is>
      </c>
    </row>
    <row r="612">
      <c r="A612" t="n">
        <v>610</v>
      </c>
      <c r="B612" t="inlineStr">
        <is>
          <t>six cent dix</t>
        </is>
      </c>
      <c r="C612" t="inlineStr">
        <is>
          <t>six cent dix</t>
        </is>
      </c>
    </row>
    <row r="613">
      <c r="A613" t="n">
        <v>611</v>
      </c>
      <c r="B613" t="inlineStr">
        <is>
          <t>six cent onze</t>
        </is>
      </c>
      <c r="C613" t="inlineStr">
        <is>
          <t>six cent onze</t>
        </is>
      </c>
    </row>
    <row r="614">
      <c r="A614" t="n">
        <v>612</v>
      </c>
      <c r="B614" t="inlineStr">
        <is>
          <t>six cent douze</t>
        </is>
      </c>
      <c r="C614" t="inlineStr">
        <is>
          <t>six cent douze</t>
        </is>
      </c>
    </row>
    <row r="615">
      <c r="A615" t="n">
        <v>613</v>
      </c>
      <c r="B615" t="inlineStr">
        <is>
          <t>six cent treize</t>
        </is>
      </c>
      <c r="C615" t="inlineStr">
        <is>
          <t>six cent treize</t>
        </is>
      </c>
    </row>
    <row r="616">
      <c r="A616" t="n">
        <v>614</v>
      </c>
      <c r="B616" t="inlineStr">
        <is>
          <t>six cent quatorze</t>
        </is>
      </c>
      <c r="C616" t="inlineStr">
        <is>
          <t>six cent quatorze</t>
        </is>
      </c>
    </row>
    <row r="617">
      <c r="A617" t="n">
        <v>615</v>
      </c>
      <c r="B617" t="inlineStr">
        <is>
          <t>six cent quinze</t>
        </is>
      </c>
      <c r="C617" t="inlineStr">
        <is>
          <t>six cent quinze</t>
        </is>
      </c>
    </row>
    <row r="618">
      <c r="A618" t="n">
        <v>616</v>
      </c>
      <c r="B618" t="inlineStr">
        <is>
          <t>six cent seize</t>
        </is>
      </c>
      <c r="C618" t="inlineStr">
        <is>
          <t>six cent seize</t>
        </is>
      </c>
    </row>
    <row r="619">
      <c r="A619" t="n">
        <v>617</v>
      </c>
      <c r="B619" t="inlineStr">
        <is>
          <t>six cent dix-sept</t>
        </is>
      </c>
      <c r="C619" t="inlineStr">
        <is>
          <t>six cent dix-sept</t>
        </is>
      </c>
    </row>
    <row r="620">
      <c r="A620" t="n">
        <v>618</v>
      </c>
      <c r="B620" t="inlineStr">
        <is>
          <t>six cent dix-huit</t>
        </is>
      </c>
      <c r="C620" t="inlineStr">
        <is>
          <t>six cent dix-huit</t>
        </is>
      </c>
    </row>
    <row r="621">
      <c r="A621" t="n">
        <v>619</v>
      </c>
      <c r="B621" t="inlineStr">
        <is>
          <t>six cent dix-neuf</t>
        </is>
      </c>
      <c r="C621" t="inlineStr">
        <is>
          <t>six cent dix-neuf</t>
        </is>
      </c>
    </row>
    <row r="622">
      <c r="A622" t="n">
        <v>620</v>
      </c>
      <c r="B622" t="inlineStr">
        <is>
          <t>six cent vingt</t>
        </is>
      </c>
      <c r="C622" t="inlineStr">
        <is>
          <t>six cent vingt</t>
        </is>
      </c>
    </row>
    <row r="623">
      <c r="A623" t="n">
        <v>621</v>
      </c>
      <c r="B623" t="inlineStr">
        <is>
          <t>six cent vingt et un</t>
        </is>
      </c>
      <c r="C623" t="inlineStr">
        <is>
          <t>six cent vingt et un</t>
        </is>
      </c>
    </row>
    <row r="624">
      <c r="A624" t="n">
        <v>622</v>
      </c>
      <c r="B624" t="inlineStr">
        <is>
          <t>six cent vingt-deux</t>
        </is>
      </c>
      <c r="C624" t="inlineStr">
        <is>
          <t>six cent vingt-deux</t>
        </is>
      </c>
    </row>
    <row r="625">
      <c r="A625" t="n">
        <v>623</v>
      </c>
      <c r="B625" t="inlineStr">
        <is>
          <t>six cent vingt-trois</t>
        </is>
      </c>
      <c r="C625" t="inlineStr">
        <is>
          <t>six cent vingt-trois</t>
        </is>
      </c>
    </row>
    <row r="626">
      <c r="A626" t="n">
        <v>624</v>
      </c>
      <c r="B626" t="inlineStr">
        <is>
          <t>six cent vingt-quatre</t>
        </is>
      </c>
      <c r="C626" t="inlineStr">
        <is>
          <t>six cent vingt-quatre</t>
        </is>
      </c>
    </row>
    <row r="627">
      <c r="A627" t="n">
        <v>625</v>
      </c>
      <c r="B627" t="inlineStr">
        <is>
          <t>six cent vingt-cinq</t>
        </is>
      </c>
      <c r="C627" t="inlineStr">
        <is>
          <t>six cent vingt-cinq</t>
        </is>
      </c>
    </row>
    <row r="628">
      <c r="A628" t="n">
        <v>626</v>
      </c>
      <c r="B628" t="inlineStr">
        <is>
          <t>six cent vingt-six</t>
        </is>
      </c>
      <c r="C628" t="inlineStr">
        <is>
          <t>six cent vingt-six</t>
        </is>
      </c>
    </row>
    <row r="629">
      <c r="A629" t="n">
        <v>627</v>
      </c>
      <c r="B629" t="inlineStr">
        <is>
          <t>six cent vingt-sept</t>
        </is>
      </c>
      <c r="C629" t="inlineStr">
        <is>
          <t>six cent vingt-sept</t>
        </is>
      </c>
    </row>
    <row r="630">
      <c r="A630" t="n">
        <v>628</v>
      </c>
      <c r="B630" t="inlineStr">
        <is>
          <t>six cent vingt-huit</t>
        </is>
      </c>
      <c r="C630" t="inlineStr">
        <is>
          <t>six cent vingt-huit</t>
        </is>
      </c>
    </row>
    <row r="631">
      <c r="A631" t="n">
        <v>629</v>
      </c>
      <c r="B631" t="inlineStr">
        <is>
          <t>six cent vingt-neuf</t>
        </is>
      </c>
      <c r="C631" t="inlineStr">
        <is>
          <t>six cent vingt-neuf</t>
        </is>
      </c>
    </row>
    <row r="632">
      <c r="A632" t="n">
        <v>630</v>
      </c>
      <c r="B632" t="inlineStr">
        <is>
          <t>six cent trente</t>
        </is>
      </c>
      <c r="C632" t="inlineStr">
        <is>
          <t>six cent trente</t>
        </is>
      </c>
    </row>
    <row r="633">
      <c r="A633" t="n">
        <v>631</v>
      </c>
      <c r="B633" t="inlineStr">
        <is>
          <t>six cent trente et un</t>
        </is>
      </c>
      <c r="C633" t="inlineStr">
        <is>
          <t>six cent trente et un</t>
        </is>
      </c>
    </row>
    <row r="634">
      <c r="A634" t="n">
        <v>632</v>
      </c>
      <c r="B634" t="inlineStr">
        <is>
          <t>six cent trente-deux</t>
        </is>
      </c>
      <c r="C634" t="inlineStr">
        <is>
          <t>six cent trente-deux</t>
        </is>
      </c>
    </row>
    <row r="635">
      <c r="A635" t="n">
        <v>633</v>
      </c>
      <c r="B635" t="inlineStr">
        <is>
          <t>six cent trente-trois</t>
        </is>
      </c>
      <c r="C635" t="inlineStr">
        <is>
          <t>six cent trente-trois</t>
        </is>
      </c>
    </row>
    <row r="636">
      <c r="A636" t="n">
        <v>634</v>
      </c>
      <c r="B636" t="inlineStr">
        <is>
          <t>six cent trente-quatre</t>
        </is>
      </c>
      <c r="C636" t="inlineStr">
        <is>
          <t>six cent trente-quatre</t>
        </is>
      </c>
    </row>
    <row r="637">
      <c r="A637" t="n">
        <v>635</v>
      </c>
      <c r="B637" t="inlineStr">
        <is>
          <t>six cent trente-cinq</t>
        </is>
      </c>
      <c r="C637" t="inlineStr">
        <is>
          <t>six cent trente-cinq</t>
        </is>
      </c>
    </row>
    <row r="638">
      <c r="A638" t="n">
        <v>636</v>
      </c>
      <c r="B638" t="inlineStr">
        <is>
          <t>six cent trente-six</t>
        </is>
      </c>
      <c r="C638" t="inlineStr">
        <is>
          <t>six cent trente-six</t>
        </is>
      </c>
    </row>
    <row r="639">
      <c r="A639" t="n">
        <v>637</v>
      </c>
      <c r="B639" t="inlineStr">
        <is>
          <t>six cent trente-sept</t>
        </is>
      </c>
      <c r="C639" t="inlineStr">
        <is>
          <t>six cent trente-sept</t>
        </is>
      </c>
    </row>
    <row r="640">
      <c r="A640" t="n">
        <v>638</v>
      </c>
      <c r="B640" t="inlineStr">
        <is>
          <t>six cent trente-huit</t>
        </is>
      </c>
      <c r="C640" t="inlineStr">
        <is>
          <t>six cent trente-huit</t>
        </is>
      </c>
    </row>
    <row r="641">
      <c r="A641" t="n">
        <v>639</v>
      </c>
      <c r="B641" t="inlineStr">
        <is>
          <t>six cent trente-neuf</t>
        </is>
      </c>
      <c r="C641" t="inlineStr">
        <is>
          <t>six cent trente-neuf</t>
        </is>
      </c>
    </row>
    <row r="642">
      <c r="A642" t="n">
        <v>640</v>
      </c>
      <c r="B642" t="inlineStr">
        <is>
          <t>six cent quarante</t>
        </is>
      </c>
      <c r="C642" t="inlineStr">
        <is>
          <t>six cent quarante</t>
        </is>
      </c>
    </row>
    <row r="643">
      <c r="A643" t="n">
        <v>641</v>
      </c>
      <c r="B643" t="inlineStr">
        <is>
          <t>six cent quarante et un</t>
        </is>
      </c>
      <c r="C643" t="inlineStr">
        <is>
          <t>six cent quarante et un</t>
        </is>
      </c>
    </row>
    <row r="644">
      <c r="A644" t="n">
        <v>642</v>
      </c>
      <c r="B644" t="inlineStr">
        <is>
          <t>six cent quarante-deux</t>
        </is>
      </c>
      <c r="C644" t="inlineStr">
        <is>
          <t>six cent quarante-deux</t>
        </is>
      </c>
    </row>
    <row r="645">
      <c r="A645" t="n">
        <v>643</v>
      </c>
      <c r="B645" t="inlineStr">
        <is>
          <t>six cent quarante-trois</t>
        </is>
      </c>
      <c r="C645" t="inlineStr">
        <is>
          <t>six cent quarante-trois</t>
        </is>
      </c>
    </row>
    <row r="646">
      <c r="A646" t="n">
        <v>644</v>
      </c>
      <c r="B646" t="inlineStr">
        <is>
          <t>six cent quarante-quatre</t>
        </is>
      </c>
      <c r="C646" t="inlineStr">
        <is>
          <t>six cent quarante-quatre</t>
        </is>
      </c>
    </row>
    <row r="647">
      <c r="A647" t="n">
        <v>645</v>
      </c>
      <c r="B647" t="inlineStr">
        <is>
          <t>six cent quarante-cinq</t>
        </is>
      </c>
      <c r="C647" t="inlineStr">
        <is>
          <t>six cent quarante-cinq</t>
        </is>
      </c>
    </row>
    <row r="648">
      <c r="A648" t="n">
        <v>646</v>
      </c>
      <c r="B648" t="inlineStr">
        <is>
          <t>six cent quarante-six</t>
        </is>
      </c>
      <c r="C648" t="inlineStr">
        <is>
          <t>six cent quarante-six</t>
        </is>
      </c>
    </row>
    <row r="649">
      <c r="A649" t="n">
        <v>647</v>
      </c>
      <c r="B649" t="inlineStr">
        <is>
          <t>six cent quarante-sept</t>
        </is>
      </c>
      <c r="C649" t="inlineStr">
        <is>
          <t>six cent quarante-sept</t>
        </is>
      </c>
    </row>
    <row r="650">
      <c r="A650" t="n">
        <v>648</v>
      </c>
      <c r="B650" t="inlineStr">
        <is>
          <t>six cent quarante-huit</t>
        </is>
      </c>
      <c r="C650" t="inlineStr">
        <is>
          <t>six cent quarante-huit</t>
        </is>
      </c>
    </row>
    <row r="651">
      <c r="A651" t="n">
        <v>649</v>
      </c>
      <c r="B651" t="inlineStr">
        <is>
          <t>six cent quarante-neuf</t>
        </is>
      </c>
      <c r="C651" t="inlineStr">
        <is>
          <t>six cent quarante-neuf</t>
        </is>
      </c>
    </row>
    <row r="652">
      <c r="A652" t="n">
        <v>650</v>
      </c>
      <c r="B652" t="inlineStr">
        <is>
          <t>six cent cinquante</t>
        </is>
      </c>
      <c r="C652" t="inlineStr">
        <is>
          <t>six cent cinquante</t>
        </is>
      </c>
    </row>
    <row r="653">
      <c r="A653" t="n">
        <v>651</v>
      </c>
      <c r="B653" t="inlineStr">
        <is>
          <t>six cent cinquante et un</t>
        </is>
      </c>
      <c r="C653" t="inlineStr">
        <is>
          <t>six cent cinquante et un</t>
        </is>
      </c>
    </row>
    <row r="654">
      <c r="A654" t="n">
        <v>652</v>
      </c>
      <c r="B654" t="inlineStr">
        <is>
          <t>six cent cinquante-deux</t>
        </is>
      </c>
      <c r="C654" t="inlineStr">
        <is>
          <t>six cent cinquante-deux</t>
        </is>
      </c>
    </row>
    <row r="655">
      <c r="A655" t="n">
        <v>653</v>
      </c>
      <c r="B655" t="inlineStr">
        <is>
          <t>six cent cinquante-trois</t>
        </is>
      </c>
      <c r="C655" t="inlineStr">
        <is>
          <t>six cent cinquante-trois</t>
        </is>
      </c>
    </row>
    <row r="656">
      <c r="A656" t="n">
        <v>654</v>
      </c>
      <c r="B656" t="inlineStr">
        <is>
          <t>six cent cinquante-quatre</t>
        </is>
      </c>
      <c r="C656" t="inlineStr">
        <is>
          <t>six cent cinquante-quatre</t>
        </is>
      </c>
    </row>
    <row r="657">
      <c r="A657" t="n">
        <v>655</v>
      </c>
      <c r="B657" t="inlineStr">
        <is>
          <t>six cent cinquante-cinq</t>
        </is>
      </c>
      <c r="C657" t="inlineStr">
        <is>
          <t>six cent cinquante-cinq</t>
        </is>
      </c>
    </row>
    <row r="658">
      <c r="A658" t="n">
        <v>656</v>
      </c>
      <c r="B658" t="inlineStr">
        <is>
          <t>six cent cinquante-six</t>
        </is>
      </c>
      <c r="C658" t="inlineStr">
        <is>
          <t>six cent cinquante-six</t>
        </is>
      </c>
    </row>
    <row r="659">
      <c r="A659" t="n">
        <v>657</v>
      </c>
      <c r="B659" t="inlineStr">
        <is>
          <t>six cent cinquante-sept</t>
        </is>
      </c>
      <c r="C659" t="inlineStr">
        <is>
          <t>six cent cinquante-sept</t>
        </is>
      </c>
    </row>
    <row r="660">
      <c r="A660" t="n">
        <v>658</v>
      </c>
      <c r="B660" t="inlineStr">
        <is>
          <t>six cent cinquante-huit</t>
        </is>
      </c>
      <c r="C660" t="inlineStr">
        <is>
          <t>six cent cinquante-huit</t>
        </is>
      </c>
    </row>
    <row r="661">
      <c r="A661" t="n">
        <v>659</v>
      </c>
      <c r="B661" t="inlineStr">
        <is>
          <t>six cent cinquante-neuf</t>
        </is>
      </c>
      <c r="C661" t="inlineStr">
        <is>
          <t>six cent cinquante-neuf</t>
        </is>
      </c>
    </row>
    <row r="662">
      <c r="A662" t="n">
        <v>660</v>
      </c>
      <c r="B662" t="inlineStr">
        <is>
          <t>six cent soixante</t>
        </is>
      </c>
      <c r="C662" t="inlineStr">
        <is>
          <t>six cent soixante</t>
        </is>
      </c>
    </row>
    <row r="663">
      <c r="A663" t="n">
        <v>661</v>
      </c>
      <c r="B663" t="inlineStr">
        <is>
          <t>six cent soixante et un</t>
        </is>
      </c>
      <c r="C663" t="inlineStr">
        <is>
          <t>six cent soixante et un</t>
        </is>
      </c>
    </row>
    <row r="664">
      <c r="A664" t="n">
        <v>662</v>
      </c>
      <c r="B664" t="inlineStr">
        <is>
          <t>six cent soixante-deux</t>
        </is>
      </c>
      <c r="C664" t="inlineStr">
        <is>
          <t>six cent soixante-deux</t>
        </is>
      </c>
    </row>
    <row r="665">
      <c r="A665" t="n">
        <v>663</v>
      </c>
      <c r="B665" t="inlineStr">
        <is>
          <t>six cent soixante-trois</t>
        </is>
      </c>
      <c r="C665" t="inlineStr">
        <is>
          <t>six cent soixante-trois</t>
        </is>
      </c>
    </row>
    <row r="666">
      <c r="A666" t="n">
        <v>664</v>
      </c>
      <c r="B666" t="inlineStr">
        <is>
          <t>six cent soixante-quatre</t>
        </is>
      </c>
      <c r="C666" t="inlineStr">
        <is>
          <t>six cent soixante-quatre</t>
        </is>
      </c>
    </row>
    <row r="667">
      <c r="A667" t="n">
        <v>665</v>
      </c>
      <c r="B667" t="inlineStr">
        <is>
          <t>six cent soixante-cinq</t>
        </is>
      </c>
      <c r="C667" t="inlineStr">
        <is>
          <t>six cent soixante-cinq</t>
        </is>
      </c>
    </row>
    <row r="668">
      <c r="A668" t="n">
        <v>666</v>
      </c>
      <c r="B668" t="inlineStr">
        <is>
          <t>six cent soixante-six</t>
        </is>
      </c>
      <c r="C668" t="inlineStr">
        <is>
          <t>six cent soixante-six</t>
        </is>
      </c>
    </row>
    <row r="669">
      <c r="A669" t="n">
        <v>667</v>
      </c>
      <c r="B669" t="inlineStr">
        <is>
          <t>six cent soixante-sept</t>
        </is>
      </c>
      <c r="C669" t="inlineStr">
        <is>
          <t>six cent soixante-sept</t>
        </is>
      </c>
    </row>
    <row r="670">
      <c r="A670" t="n">
        <v>668</v>
      </c>
      <c r="B670" t="inlineStr">
        <is>
          <t>six cent soixante-huit</t>
        </is>
      </c>
      <c r="C670" t="inlineStr">
        <is>
          <t>six cent soixante-huit</t>
        </is>
      </c>
    </row>
    <row r="671">
      <c r="A671" t="n">
        <v>669</v>
      </c>
      <c r="B671" t="inlineStr">
        <is>
          <t>six cent soixante-neuf</t>
        </is>
      </c>
      <c r="C671" t="inlineStr">
        <is>
          <t>six cent soixante-neuf</t>
        </is>
      </c>
    </row>
    <row r="672">
      <c r="A672" t="n">
        <v>670</v>
      </c>
      <c r="B672" t="inlineStr">
        <is>
          <t>six cent soixante-dix</t>
        </is>
      </c>
      <c r="C672" t="inlineStr">
        <is>
          <t>six cent soixante-dix</t>
        </is>
      </c>
    </row>
    <row r="673">
      <c r="A673" t="n">
        <v>671</v>
      </c>
      <c r="B673" t="inlineStr">
        <is>
          <t>six cent soixante et onze</t>
        </is>
      </c>
      <c r="C673" t="inlineStr">
        <is>
          <t>six cent soixante et onze</t>
        </is>
      </c>
    </row>
    <row r="674">
      <c r="A674" t="n">
        <v>672</v>
      </c>
      <c r="B674" t="inlineStr">
        <is>
          <t>six cent soixante-douze</t>
        </is>
      </c>
      <c r="C674" t="inlineStr">
        <is>
          <t>six cent soixante-douze</t>
        </is>
      </c>
    </row>
    <row r="675">
      <c r="A675" t="n">
        <v>673</v>
      </c>
      <c r="B675" t="inlineStr">
        <is>
          <t>six cent soixante-treize</t>
        </is>
      </c>
      <c r="C675" t="inlineStr">
        <is>
          <t>six cent soixante-treize</t>
        </is>
      </c>
    </row>
    <row r="676">
      <c r="A676" t="n">
        <v>674</v>
      </c>
      <c r="B676" t="inlineStr">
        <is>
          <t>six cent soixante-quatorze</t>
        </is>
      </c>
      <c r="C676" t="inlineStr">
        <is>
          <t>six cent soixante-quatorze</t>
        </is>
      </c>
    </row>
    <row r="677">
      <c r="A677" t="n">
        <v>675</v>
      </c>
      <c r="B677" t="inlineStr">
        <is>
          <t>six cent soixante-quinze</t>
        </is>
      </c>
      <c r="C677" t="inlineStr">
        <is>
          <t>six cent soixante-quinze</t>
        </is>
      </c>
    </row>
    <row r="678">
      <c r="A678" t="n">
        <v>676</v>
      </c>
      <c r="B678" t="inlineStr">
        <is>
          <t>six cent soixante-seize</t>
        </is>
      </c>
      <c r="C678" t="inlineStr">
        <is>
          <t>six cent soixante-seize</t>
        </is>
      </c>
    </row>
    <row r="679">
      <c r="A679" t="n">
        <v>677</v>
      </c>
      <c r="B679" t="inlineStr">
        <is>
          <t>six cent soixante-dix-sept</t>
        </is>
      </c>
      <c r="C679" t="inlineStr">
        <is>
          <t>six cent soixante-dix-sept</t>
        </is>
      </c>
    </row>
    <row r="680">
      <c r="A680" t="n">
        <v>678</v>
      </c>
      <c r="B680" t="inlineStr">
        <is>
          <t>six cent soixante-dix-huit</t>
        </is>
      </c>
      <c r="C680" t="inlineStr">
        <is>
          <t>six cent soixante-dix-huit</t>
        </is>
      </c>
    </row>
    <row r="681">
      <c r="A681" t="n">
        <v>679</v>
      </c>
      <c r="B681" t="inlineStr">
        <is>
          <t>six cent soixante-dix-neuf</t>
        </is>
      </c>
      <c r="C681" t="inlineStr">
        <is>
          <t>six cent soixante-dix-neuf</t>
        </is>
      </c>
    </row>
    <row r="682">
      <c r="A682" t="n">
        <v>680</v>
      </c>
      <c r="B682" t="inlineStr">
        <is>
          <t>six cent quatre-vingts</t>
        </is>
      </c>
      <c r="C682" t="inlineStr">
        <is>
          <t>six cent quatre-vingt</t>
        </is>
      </c>
    </row>
    <row r="683">
      <c r="A683" t="n">
        <v>681</v>
      </c>
      <c r="B683" t="inlineStr">
        <is>
          <t>six cent quatre-vingt-un</t>
        </is>
      </c>
      <c r="C683" t="inlineStr">
        <is>
          <t>six cent quatre-vingt-un</t>
        </is>
      </c>
    </row>
    <row r="684">
      <c r="A684" t="n">
        <v>682</v>
      </c>
      <c r="B684" t="inlineStr">
        <is>
          <t>six cent quatre-vingt-deux</t>
        </is>
      </c>
      <c r="C684" t="inlineStr">
        <is>
          <t>six cent quatre-vingt-deux</t>
        </is>
      </c>
    </row>
    <row r="685">
      <c r="A685" t="n">
        <v>683</v>
      </c>
      <c r="B685" t="inlineStr">
        <is>
          <t>six cent quatre-vingt-trois</t>
        </is>
      </c>
      <c r="C685" t="inlineStr">
        <is>
          <t>six cent quatre-vingt-trois</t>
        </is>
      </c>
    </row>
    <row r="686">
      <c r="A686" t="n">
        <v>684</v>
      </c>
      <c r="B686" t="inlineStr">
        <is>
          <t>six cent quatre-vingt-quatre</t>
        </is>
      </c>
      <c r="C686" t="inlineStr">
        <is>
          <t>six cent quatre-vingt-quatre</t>
        </is>
      </c>
    </row>
    <row r="687">
      <c r="A687" t="n">
        <v>685</v>
      </c>
      <c r="B687" t="inlineStr">
        <is>
          <t>six cent quatre-vingt-cinq</t>
        </is>
      </c>
      <c r="C687" t="inlineStr">
        <is>
          <t>six cent quatre-vingt-cinq</t>
        </is>
      </c>
    </row>
    <row r="688">
      <c r="A688" t="n">
        <v>686</v>
      </c>
      <c r="B688" t="inlineStr">
        <is>
          <t>six cent quatre-vingt-six</t>
        </is>
      </c>
      <c r="C688" t="inlineStr">
        <is>
          <t>six cent quatre-vingt-six</t>
        </is>
      </c>
    </row>
    <row r="689">
      <c r="A689" t="n">
        <v>687</v>
      </c>
      <c r="B689" t="inlineStr">
        <is>
          <t>six cent quatre-vingt-sept</t>
        </is>
      </c>
      <c r="C689" t="inlineStr">
        <is>
          <t>six cent quatre-vingt-sept</t>
        </is>
      </c>
    </row>
    <row r="690">
      <c r="A690" t="n">
        <v>688</v>
      </c>
      <c r="B690" t="inlineStr">
        <is>
          <t>six cent quatre-vingt-huit</t>
        </is>
      </c>
      <c r="C690" t="inlineStr">
        <is>
          <t>six cent quatre-vingt-huit</t>
        </is>
      </c>
    </row>
    <row r="691">
      <c r="A691" t="n">
        <v>689</v>
      </c>
      <c r="B691" t="inlineStr">
        <is>
          <t>six cent quatre-vingt-neuf</t>
        </is>
      </c>
      <c r="C691" t="inlineStr">
        <is>
          <t>six cent quatre-vingt-neuf</t>
        </is>
      </c>
    </row>
    <row r="692">
      <c r="A692" t="n">
        <v>690</v>
      </c>
      <c r="B692" t="inlineStr">
        <is>
          <t>six cent quatre-vingt-dix</t>
        </is>
      </c>
      <c r="C692" t="inlineStr">
        <is>
          <t>six cent quatre-vingt-dix</t>
        </is>
      </c>
    </row>
    <row r="693">
      <c r="A693" t="n">
        <v>691</v>
      </c>
      <c r="B693" t="inlineStr">
        <is>
          <t>six cent quatre-vingt-onze</t>
        </is>
      </c>
      <c r="C693" t="inlineStr">
        <is>
          <t>six cent quatre-vingt-onze</t>
        </is>
      </c>
    </row>
    <row r="694">
      <c r="A694" t="n">
        <v>692</v>
      </c>
      <c r="B694" t="inlineStr">
        <is>
          <t>six cent quatre-vingt-douze</t>
        </is>
      </c>
      <c r="C694" t="inlineStr">
        <is>
          <t>six cent quatre-vingt-douze</t>
        </is>
      </c>
    </row>
    <row r="695">
      <c r="A695" t="n">
        <v>693</v>
      </c>
      <c r="B695" t="inlineStr">
        <is>
          <t>six cent quatre-vingt-treize</t>
        </is>
      </c>
      <c r="C695" t="inlineStr">
        <is>
          <t>six cent quatre-vingt-treize</t>
        </is>
      </c>
    </row>
    <row r="696">
      <c r="A696" t="n">
        <v>694</v>
      </c>
      <c r="B696" t="inlineStr">
        <is>
          <t>six cent quatre-vingt-quatorze</t>
        </is>
      </c>
      <c r="C696" t="inlineStr">
        <is>
          <t>six cent quatre-vingt-quatorze</t>
        </is>
      </c>
    </row>
    <row r="697">
      <c r="A697" t="n">
        <v>695</v>
      </c>
      <c r="B697" t="inlineStr">
        <is>
          <t>six cent quatre-vingt-quinze</t>
        </is>
      </c>
      <c r="C697" t="inlineStr">
        <is>
          <t>six cent quatre-vingt-quinze</t>
        </is>
      </c>
    </row>
    <row r="698">
      <c r="A698" t="n">
        <v>696</v>
      </c>
      <c r="B698" t="inlineStr">
        <is>
          <t>six cent quatre-vingt-seize</t>
        </is>
      </c>
      <c r="C698" t="inlineStr">
        <is>
          <t>six cent quatre-vingt-seize</t>
        </is>
      </c>
    </row>
    <row r="699">
      <c r="A699" t="n">
        <v>697</v>
      </c>
      <c r="B699" t="inlineStr">
        <is>
          <t>six cent quatre-vingt-dix-sept</t>
        </is>
      </c>
      <c r="C699" t="inlineStr">
        <is>
          <t>six cent quatre-vingt-dix-sept</t>
        </is>
      </c>
    </row>
    <row r="700">
      <c r="A700" t="n">
        <v>698</v>
      </c>
      <c r="B700" t="inlineStr">
        <is>
          <t>six cent quatre-vingt-dix-huit</t>
        </is>
      </c>
      <c r="C700" t="inlineStr">
        <is>
          <t>six cent quatre-vingt-dix-huit</t>
        </is>
      </c>
    </row>
    <row r="701">
      <c r="A701" t="n">
        <v>699</v>
      </c>
      <c r="B701" t="inlineStr">
        <is>
          <t>six cent quatre-vingt-dix-neuf</t>
        </is>
      </c>
      <c r="C701" t="inlineStr">
        <is>
          <t>six cent quatre-vingt-dix-neuf</t>
        </is>
      </c>
    </row>
    <row r="702">
      <c r="A702" t="n">
        <v>700</v>
      </c>
      <c r="B702" t="inlineStr">
        <is>
          <t>sept cents</t>
        </is>
      </c>
      <c r="C702" t="inlineStr">
        <is>
          <t>sept cent</t>
        </is>
      </c>
    </row>
    <row r="703">
      <c r="A703" t="n">
        <v>701</v>
      </c>
      <c r="B703" t="inlineStr">
        <is>
          <t>sept cent un</t>
        </is>
      </c>
      <c r="C703" t="inlineStr">
        <is>
          <t>sept cent un</t>
        </is>
      </c>
    </row>
    <row r="704">
      <c r="A704" t="n">
        <v>702</v>
      </c>
      <c r="B704" t="inlineStr">
        <is>
          <t>sept cent deux</t>
        </is>
      </c>
      <c r="C704" t="inlineStr">
        <is>
          <t>sept cent deux</t>
        </is>
      </c>
    </row>
    <row r="705">
      <c r="A705" t="n">
        <v>703</v>
      </c>
      <c r="B705" t="inlineStr">
        <is>
          <t>sept cent trois</t>
        </is>
      </c>
      <c r="C705" t="inlineStr">
        <is>
          <t>sept cent trois</t>
        </is>
      </c>
    </row>
    <row r="706">
      <c r="A706" t="n">
        <v>704</v>
      </c>
      <c r="B706" t="inlineStr">
        <is>
          <t>sept cent quatre</t>
        </is>
      </c>
      <c r="C706" t="inlineStr">
        <is>
          <t>sept cent quatre</t>
        </is>
      </c>
    </row>
    <row r="707">
      <c r="A707" t="n">
        <v>705</v>
      </c>
      <c r="B707" t="inlineStr">
        <is>
          <t>sept cent cinq</t>
        </is>
      </c>
      <c r="C707" t="inlineStr">
        <is>
          <t>sept cent cinq</t>
        </is>
      </c>
    </row>
    <row r="708">
      <c r="A708" t="n">
        <v>706</v>
      </c>
      <c r="B708" t="inlineStr">
        <is>
          <t>sept cent six</t>
        </is>
      </c>
      <c r="C708" t="inlineStr">
        <is>
          <t>sept cent six</t>
        </is>
      </c>
    </row>
    <row r="709">
      <c r="A709" t="n">
        <v>707</v>
      </c>
      <c r="B709" t="inlineStr">
        <is>
          <t>sept cent sept</t>
        </is>
      </c>
      <c r="C709" t="inlineStr">
        <is>
          <t>sept cent sept</t>
        </is>
      </c>
    </row>
    <row r="710">
      <c r="A710" t="n">
        <v>708</v>
      </c>
      <c r="B710" t="inlineStr">
        <is>
          <t>sept cent huit</t>
        </is>
      </c>
      <c r="C710" t="inlineStr">
        <is>
          <t>sept cent huit</t>
        </is>
      </c>
    </row>
    <row r="711">
      <c r="A711" t="n">
        <v>709</v>
      </c>
      <c r="B711" t="inlineStr">
        <is>
          <t>sept cent neuf</t>
        </is>
      </c>
      <c r="C711" t="inlineStr">
        <is>
          <t>sept cent neuf</t>
        </is>
      </c>
    </row>
    <row r="712">
      <c r="A712" t="n">
        <v>710</v>
      </c>
      <c r="B712" t="inlineStr">
        <is>
          <t>sept cent dix</t>
        </is>
      </c>
      <c r="C712" t="inlineStr">
        <is>
          <t>sept cent dix</t>
        </is>
      </c>
    </row>
    <row r="713">
      <c r="A713" t="n">
        <v>711</v>
      </c>
      <c r="B713" t="inlineStr">
        <is>
          <t>sept cent onze</t>
        </is>
      </c>
      <c r="C713" t="inlineStr">
        <is>
          <t>sept cent onze</t>
        </is>
      </c>
    </row>
    <row r="714">
      <c r="A714" t="n">
        <v>712</v>
      </c>
      <c r="B714" t="inlineStr">
        <is>
          <t>sept cent douze</t>
        </is>
      </c>
      <c r="C714" t="inlineStr">
        <is>
          <t>sept cent douze</t>
        </is>
      </c>
    </row>
    <row r="715">
      <c r="A715" t="n">
        <v>713</v>
      </c>
      <c r="B715" t="inlineStr">
        <is>
          <t>sept cent treize</t>
        </is>
      </c>
      <c r="C715" t="inlineStr">
        <is>
          <t>sept cent treize</t>
        </is>
      </c>
    </row>
    <row r="716">
      <c r="A716" t="n">
        <v>714</v>
      </c>
      <c r="B716" t="inlineStr">
        <is>
          <t>sept cent quatorze</t>
        </is>
      </c>
      <c r="C716" t="inlineStr">
        <is>
          <t>sept cent quatorze</t>
        </is>
      </c>
    </row>
    <row r="717">
      <c r="A717" t="n">
        <v>715</v>
      </c>
      <c r="B717" t="inlineStr">
        <is>
          <t>sept cent quinze</t>
        </is>
      </c>
      <c r="C717" t="inlineStr">
        <is>
          <t>sept cent quinze</t>
        </is>
      </c>
    </row>
    <row r="718">
      <c r="A718" t="n">
        <v>716</v>
      </c>
      <c r="B718" t="inlineStr">
        <is>
          <t>sept cent seize</t>
        </is>
      </c>
      <c r="C718" t="inlineStr">
        <is>
          <t>sept cent seize</t>
        </is>
      </c>
    </row>
    <row r="719">
      <c r="A719" t="n">
        <v>717</v>
      </c>
      <c r="B719" t="inlineStr">
        <is>
          <t>sept cent dix-sept</t>
        </is>
      </c>
      <c r="C719" t="inlineStr">
        <is>
          <t>sept cent dix-sept</t>
        </is>
      </c>
    </row>
    <row r="720">
      <c r="A720" t="n">
        <v>718</v>
      </c>
      <c r="B720" t="inlineStr">
        <is>
          <t>sept cent dix-huit</t>
        </is>
      </c>
      <c r="C720" t="inlineStr">
        <is>
          <t>sept cent dix-huit</t>
        </is>
      </c>
    </row>
    <row r="721">
      <c r="A721" t="n">
        <v>719</v>
      </c>
      <c r="B721" t="inlineStr">
        <is>
          <t>sept cent dix-neuf</t>
        </is>
      </c>
      <c r="C721" t="inlineStr">
        <is>
          <t>sept cent dix-neuf</t>
        </is>
      </c>
    </row>
    <row r="722">
      <c r="A722" t="n">
        <v>720</v>
      </c>
      <c r="B722" t="inlineStr">
        <is>
          <t>sept cent vingt</t>
        </is>
      </c>
      <c r="C722" t="inlineStr">
        <is>
          <t>sept cent vingt</t>
        </is>
      </c>
    </row>
    <row r="723">
      <c r="A723" t="n">
        <v>721</v>
      </c>
      <c r="B723" t="inlineStr">
        <is>
          <t>sept cent vingt et un</t>
        </is>
      </c>
      <c r="C723" t="inlineStr">
        <is>
          <t>sept cent vingt et un</t>
        </is>
      </c>
    </row>
    <row r="724">
      <c r="A724" t="n">
        <v>722</v>
      </c>
      <c r="B724" t="inlineStr">
        <is>
          <t>sept cent vingt-deux</t>
        </is>
      </c>
      <c r="C724" t="inlineStr">
        <is>
          <t>sept cent vingt-deux</t>
        </is>
      </c>
    </row>
    <row r="725">
      <c r="A725" t="n">
        <v>723</v>
      </c>
      <c r="B725" t="inlineStr">
        <is>
          <t>sept cent vingt-trois</t>
        </is>
      </c>
      <c r="C725" t="inlineStr">
        <is>
          <t>sept cent vingt-trois</t>
        </is>
      </c>
    </row>
    <row r="726">
      <c r="A726" t="n">
        <v>724</v>
      </c>
      <c r="B726" t="inlineStr">
        <is>
          <t>sept cent vingt-quatre</t>
        </is>
      </c>
      <c r="C726" t="inlineStr">
        <is>
          <t>sept cent vingt-quatre</t>
        </is>
      </c>
    </row>
    <row r="727">
      <c r="A727" t="n">
        <v>725</v>
      </c>
      <c r="B727" t="inlineStr">
        <is>
          <t>sept cent vingt-cinq</t>
        </is>
      </c>
      <c r="C727" t="inlineStr">
        <is>
          <t>sept cent vingt-cinq</t>
        </is>
      </c>
    </row>
    <row r="728">
      <c r="A728" t="n">
        <v>726</v>
      </c>
      <c r="B728" t="inlineStr">
        <is>
          <t>sept cent vingt-six</t>
        </is>
      </c>
      <c r="C728" t="inlineStr">
        <is>
          <t>sept cent vingt-six</t>
        </is>
      </c>
    </row>
    <row r="729">
      <c r="A729" t="n">
        <v>727</v>
      </c>
      <c r="B729" t="inlineStr">
        <is>
          <t>sept cent vingt-sept</t>
        </is>
      </c>
      <c r="C729" t="inlineStr">
        <is>
          <t>sept cent vingt-sept</t>
        </is>
      </c>
    </row>
    <row r="730">
      <c r="A730" t="n">
        <v>728</v>
      </c>
      <c r="B730" t="inlineStr">
        <is>
          <t>sept cent vingt-huit</t>
        </is>
      </c>
      <c r="C730" t="inlineStr">
        <is>
          <t>sept cent vingt-huit</t>
        </is>
      </c>
    </row>
    <row r="731">
      <c r="A731" t="n">
        <v>729</v>
      </c>
      <c r="B731" t="inlineStr">
        <is>
          <t>sept cent vingt-neuf</t>
        </is>
      </c>
      <c r="C731" t="inlineStr">
        <is>
          <t>sept cent vingt-neuf</t>
        </is>
      </c>
    </row>
    <row r="732">
      <c r="A732" t="n">
        <v>730</v>
      </c>
      <c r="B732" t="inlineStr">
        <is>
          <t>sept cent trente</t>
        </is>
      </c>
      <c r="C732" t="inlineStr">
        <is>
          <t>sept cent trente</t>
        </is>
      </c>
    </row>
    <row r="733">
      <c r="A733" t="n">
        <v>731</v>
      </c>
      <c r="B733" t="inlineStr">
        <is>
          <t>sept cent trente et un</t>
        </is>
      </c>
      <c r="C733" t="inlineStr">
        <is>
          <t>sept cent trente et un</t>
        </is>
      </c>
    </row>
    <row r="734">
      <c r="A734" t="n">
        <v>732</v>
      </c>
      <c r="B734" t="inlineStr">
        <is>
          <t>sept cent trente-deux</t>
        </is>
      </c>
      <c r="C734" t="inlineStr">
        <is>
          <t>sept cent trente-deux</t>
        </is>
      </c>
    </row>
    <row r="735">
      <c r="A735" t="n">
        <v>733</v>
      </c>
      <c r="B735" t="inlineStr">
        <is>
          <t>sept cent trente-trois</t>
        </is>
      </c>
      <c r="C735" t="inlineStr">
        <is>
          <t>sept cent trente-trois</t>
        </is>
      </c>
    </row>
    <row r="736">
      <c r="A736" t="n">
        <v>734</v>
      </c>
      <c r="B736" t="inlineStr">
        <is>
          <t>sept cent trente-quatre</t>
        </is>
      </c>
      <c r="C736" t="inlineStr">
        <is>
          <t>sept cent trente-quatre</t>
        </is>
      </c>
    </row>
    <row r="737">
      <c r="A737" t="n">
        <v>735</v>
      </c>
      <c r="B737" t="inlineStr">
        <is>
          <t>sept cent trente-cinq</t>
        </is>
      </c>
      <c r="C737" t="inlineStr">
        <is>
          <t>sept cent trente-cinq</t>
        </is>
      </c>
    </row>
    <row r="738">
      <c r="A738" t="n">
        <v>736</v>
      </c>
      <c r="B738" t="inlineStr">
        <is>
          <t>sept cent trente-six</t>
        </is>
      </c>
      <c r="C738" t="inlineStr">
        <is>
          <t>sept cent trente-six</t>
        </is>
      </c>
    </row>
    <row r="739">
      <c r="A739" t="n">
        <v>737</v>
      </c>
      <c r="B739" t="inlineStr">
        <is>
          <t>sept cent trente-sept</t>
        </is>
      </c>
      <c r="C739" t="inlineStr">
        <is>
          <t>sept cent trente-sept</t>
        </is>
      </c>
    </row>
    <row r="740">
      <c r="A740" t="n">
        <v>738</v>
      </c>
      <c r="B740" t="inlineStr">
        <is>
          <t>sept cent trente-huit</t>
        </is>
      </c>
      <c r="C740" t="inlineStr">
        <is>
          <t>sept cent trente-huit</t>
        </is>
      </c>
    </row>
    <row r="741">
      <c r="A741" t="n">
        <v>739</v>
      </c>
      <c r="B741" t="inlineStr">
        <is>
          <t>sept cent trente-neuf</t>
        </is>
      </c>
      <c r="C741" t="inlineStr">
        <is>
          <t>sept cent trente-neuf</t>
        </is>
      </c>
    </row>
    <row r="742">
      <c r="A742" t="n">
        <v>740</v>
      </c>
      <c r="B742" t="inlineStr">
        <is>
          <t>sept cent quarante</t>
        </is>
      </c>
      <c r="C742" t="inlineStr">
        <is>
          <t>sept cent quarante</t>
        </is>
      </c>
    </row>
    <row r="743">
      <c r="A743" t="n">
        <v>741</v>
      </c>
      <c r="B743" t="inlineStr">
        <is>
          <t>sept cent quarante et un</t>
        </is>
      </c>
      <c r="C743" t="inlineStr">
        <is>
          <t>sept cent quarante et un</t>
        </is>
      </c>
    </row>
    <row r="744">
      <c r="A744" t="n">
        <v>742</v>
      </c>
      <c r="B744" t="inlineStr">
        <is>
          <t>sept cent quarante-deux</t>
        </is>
      </c>
      <c r="C744" t="inlineStr">
        <is>
          <t>sept cent quarante-deux</t>
        </is>
      </c>
    </row>
    <row r="745">
      <c r="A745" t="n">
        <v>743</v>
      </c>
      <c r="B745" t="inlineStr">
        <is>
          <t>sept cent quarante-trois</t>
        </is>
      </c>
      <c r="C745" t="inlineStr">
        <is>
          <t>sept cent quarante-trois</t>
        </is>
      </c>
    </row>
    <row r="746">
      <c r="A746" t="n">
        <v>744</v>
      </c>
      <c r="B746" t="inlineStr">
        <is>
          <t>sept cent quarante-quatre</t>
        </is>
      </c>
      <c r="C746" t="inlineStr">
        <is>
          <t>sept cent quarante-quatre</t>
        </is>
      </c>
    </row>
    <row r="747">
      <c r="A747" t="n">
        <v>745</v>
      </c>
      <c r="B747" t="inlineStr">
        <is>
          <t>sept cent quarante-cinq</t>
        </is>
      </c>
      <c r="C747" t="inlineStr">
        <is>
          <t>sept cent quarante-cinq</t>
        </is>
      </c>
    </row>
    <row r="748">
      <c r="A748" t="n">
        <v>746</v>
      </c>
      <c r="B748" t="inlineStr">
        <is>
          <t>sept cent quarante-six</t>
        </is>
      </c>
      <c r="C748" t="inlineStr">
        <is>
          <t>sept cent quarante-six</t>
        </is>
      </c>
    </row>
    <row r="749">
      <c r="A749" t="n">
        <v>747</v>
      </c>
      <c r="B749" t="inlineStr">
        <is>
          <t>sept cent quarante-sept</t>
        </is>
      </c>
      <c r="C749" t="inlineStr">
        <is>
          <t>sept cent quarante-sept</t>
        </is>
      </c>
    </row>
    <row r="750">
      <c r="A750" t="n">
        <v>748</v>
      </c>
      <c r="B750" t="inlineStr">
        <is>
          <t>sept cent quarante-huit</t>
        </is>
      </c>
      <c r="C750" t="inlineStr">
        <is>
          <t>sept cent quarante-huit</t>
        </is>
      </c>
    </row>
    <row r="751">
      <c r="A751" t="n">
        <v>749</v>
      </c>
      <c r="B751" t="inlineStr">
        <is>
          <t>sept cent quarante-neuf</t>
        </is>
      </c>
      <c r="C751" t="inlineStr">
        <is>
          <t>sept cent quarante-neuf</t>
        </is>
      </c>
    </row>
    <row r="752">
      <c r="A752" t="n">
        <v>750</v>
      </c>
      <c r="B752" t="inlineStr">
        <is>
          <t>sept cent cinquante</t>
        </is>
      </c>
      <c r="C752" t="inlineStr">
        <is>
          <t>sept cent cinquante</t>
        </is>
      </c>
    </row>
    <row r="753">
      <c r="A753" t="n">
        <v>751</v>
      </c>
      <c r="B753" t="inlineStr">
        <is>
          <t>sept cent cinquante et un</t>
        </is>
      </c>
      <c r="C753" t="inlineStr">
        <is>
          <t>sept cent cinquante et un</t>
        </is>
      </c>
    </row>
    <row r="754">
      <c r="A754" t="n">
        <v>752</v>
      </c>
      <c r="B754" t="inlineStr">
        <is>
          <t>sept cent cinquante-deux</t>
        </is>
      </c>
      <c r="C754" t="inlineStr">
        <is>
          <t>sept cent cinquante-deux</t>
        </is>
      </c>
    </row>
    <row r="755">
      <c r="A755" t="n">
        <v>753</v>
      </c>
      <c r="B755" t="inlineStr">
        <is>
          <t>sept cent cinquante-trois</t>
        </is>
      </c>
      <c r="C755" t="inlineStr">
        <is>
          <t>sept cent cinquante-trois</t>
        </is>
      </c>
    </row>
    <row r="756">
      <c r="A756" t="n">
        <v>754</v>
      </c>
      <c r="B756" t="inlineStr">
        <is>
          <t>sept cent cinquante-quatre</t>
        </is>
      </c>
      <c r="C756" t="inlineStr">
        <is>
          <t>sept cent cinquante-quatre</t>
        </is>
      </c>
    </row>
    <row r="757">
      <c r="A757" t="n">
        <v>755</v>
      </c>
      <c r="B757" t="inlineStr">
        <is>
          <t>sept cent cinquante-cinq</t>
        </is>
      </c>
      <c r="C757" t="inlineStr">
        <is>
          <t>sept cent cinquante-cinq</t>
        </is>
      </c>
    </row>
    <row r="758">
      <c r="A758" t="n">
        <v>756</v>
      </c>
      <c r="B758" t="inlineStr">
        <is>
          <t>sept cent cinquante-six</t>
        </is>
      </c>
      <c r="C758" t="inlineStr">
        <is>
          <t>sept cent cinquante-six</t>
        </is>
      </c>
    </row>
    <row r="759">
      <c r="A759" t="n">
        <v>757</v>
      </c>
      <c r="B759" t="inlineStr">
        <is>
          <t>sept cent cinquante-sept</t>
        </is>
      </c>
      <c r="C759" t="inlineStr">
        <is>
          <t>sept cent cinquante-sept</t>
        </is>
      </c>
    </row>
    <row r="760">
      <c r="A760" t="n">
        <v>758</v>
      </c>
      <c r="B760" t="inlineStr">
        <is>
          <t>sept cent cinquante-huit</t>
        </is>
      </c>
      <c r="C760" t="inlineStr">
        <is>
          <t>sept cent cinquante-huit</t>
        </is>
      </c>
    </row>
    <row r="761">
      <c r="A761" t="n">
        <v>759</v>
      </c>
      <c r="B761" t="inlineStr">
        <is>
          <t>sept cent cinquante-neuf</t>
        </is>
      </c>
      <c r="C761" t="inlineStr">
        <is>
          <t>sept cent cinquante-neuf</t>
        </is>
      </c>
    </row>
    <row r="762">
      <c r="A762" t="n">
        <v>760</v>
      </c>
      <c r="B762" t="inlineStr">
        <is>
          <t>sept cent soixante</t>
        </is>
      </c>
      <c r="C762" t="inlineStr">
        <is>
          <t>sept cent soixante</t>
        </is>
      </c>
    </row>
    <row r="763">
      <c r="A763" t="n">
        <v>761</v>
      </c>
      <c r="B763" t="inlineStr">
        <is>
          <t>sept cent soixante et un</t>
        </is>
      </c>
      <c r="C763" t="inlineStr">
        <is>
          <t>sept cent soixante et un</t>
        </is>
      </c>
    </row>
    <row r="764">
      <c r="A764" t="n">
        <v>762</v>
      </c>
      <c r="B764" t="inlineStr">
        <is>
          <t>sept cent soixante-deux</t>
        </is>
      </c>
      <c r="C764" t="inlineStr">
        <is>
          <t>sept cent soixante-deux</t>
        </is>
      </c>
    </row>
    <row r="765">
      <c r="A765" t="n">
        <v>763</v>
      </c>
      <c r="B765" t="inlineStr">
        <is>
          <t>sept cent soixante-trois</t>
        </is>
      </c>
      <c r="C765" t="inlineStr">
        <is>
          <t>sept cent soixante-trois</t>
        </is>
      </c>
    </row>
    <row r="766">
      <c r="A766" t="n">
        <v>764</v>
      </c>
      <c r="B766" t="inlineStr">
        <is>
          <t>sept cent soixante-quatre</t>
        </is>
      </c>
      <c r="C766" t="inlineStr">
        <is>
          <t>sept cent soixante-quatre</t>
        </is>
      </c>
    </row>
    <row r="767">
      <c r="A767" t="n">
        <v>765</v>
      </c>
      <c r="B767" t="inlineStr">
        <is>
          <t>sept cent soixante-cinq</t>
        </is>
      </c>
      <c r="C767" t="inlineStr">
        <is>
          <t>sept cent soixante-cinq</t>
        </is>
      </c>
    </row>
    <row r="768">
      <c r="A768" t="n">
        <v>766</v>
      </c>
      <c r="B768" t="inlineStr">
        <is>
          <t>sept cent soixante-six</t>
        </is>
      </c>
      <c r="C768" t="inlineStr">
        <is>
          <t>sept cent soixante-six</t>
        </is>
      </c>
    </row>
    <row r="769">
      <c r="A769" t="n">
        <v>767</v>
      </c>
      <c r="B769" t="inlineStr">
        <is>
          <t>sept cent soixante-sept</t>
        </is>
      </c>
      <c r="C769" t="inlineStr">
        <is>
          <t>sept cent soixante-sept</t>
        </is>
      </c>
    </row>
    <row r="770">
      <c r="A770" t="n">
        <v>768</v>
      </c>
      <c r="B770" t="inlineStr">
        <is>
          <t>sept cent soixante-huit</t>
        </is>
      </c>
      <c r="C770" t="inlineStr">
        <is>
          <t>sept cent soixante-huit</t>
        </is>
      </c>
    </row>
    <row r="771">
      <c r="A771" t="n">
        <v>769</v>
      </c>
      <c r="B771" t="inlineStr">
        <is>
          <t>sept cent soixante-neuf</t>
        </is>
      </c>
      <c r="C771" t="inlineStr">
        <is>
          <t>sept cent soixante-neuf</t>
        </is>
      </c>
    </row>
    <row r="772">
      <c r="A772" t="n">
        <v>770</v>
      </c>
      <c r="B772" t="inlineStr">
        <is>
          <t>sept cent soixante-dix</t>
        </is>
      </c>
      <c r="C772" t="inlineStr">
        <is>
          <t>sept cent soixante-dix</t>
        </is>
      </c>
    </row>
    <row r="773">
      <c r="A773" t="n">
        <v>771</v>
      </c>
      <c r="B773" t="inlineStr">
        <is>
          <t>sept cent soixante et onze</t>
        </is>
      </c>
      <c r="C773" t="inlineStr">
        <is>
          <t>sept cent soixante et onze</t>
        </is>
      </c>
    </row>
    <row r="774">
      <c r="A774" t="n">
        <v>772</v>
      </c>
      <c r="B774" t="inlineStr">
        <is>
          <t>sept cent soixante-douze</t>
        </is>
      </c>
      <c r="C774" t="inlineStr">
        <is>
          <t>sept cent soixante-douze</t>
        </is>
      </c>
    </row>
    <row r="775">
      <c r="A775" t="n">
        <v>773</v>
      </c>
      <c r="B775" t="inlineStr">
        <is>
          <t>sept cent soixante-treize</t>
        </is>
      </c>
      <c r="C775" t="inlineStr">
        <is>
          <t>sept cent soixante-treize</t>
        </is>
      </c>
    </row>
    <row r="776">
      <c r="A776" t="n">
        <v>774</v>
      </c>
      <c r="B776" t="inlineStr">
        <is>
          <t>sept cent soixante-quatorze</t>
        </is>
      </c>
      <c r="C776" t="inlineStr">
        <is>
          <t>sept cent soixante-quatorze</t>
        </is>
      </c>
    </row>
    <row r="777">
      <c r="A777" t="n">
        <v>775</v>
      </c>
      <c r="B777" t="inlineStr">
        <is>
          <t>sept cent soixante-quinze</t>
        </is>
      </c>
      <c r="C777" t="inlineStr">
        <is>
          <t>sept cent soixante-quinze</t>
        </is>
      </c>
    </row>
    <row r="778">
      <c r="A778" t="n">
        <v>776</v>
      </c>
      <c r="B778" t="inlineStr">
        <is>
          <t>sept cent soixante-seize</t>
        </is>
      </c>
      <c r="C778" t="inlineStr">
        <is>
          <t>sept cent soixante-seize</t>
        </is>
      </c>
    </row>
    <row r="779">
      <c r="A779" t="n">
        <v>777</v>
      </c>
      <c r="B779" t="inlineStr">
        <is>
          <t>sept cent soixante-dix-sept</t>
        </is>
      </c>
      <c r="C779" t="inlineStr">
        <is>
          <t>sept cent soixante-dix-sept</t>
        </is>
      </c>
    </row>
    <row r="780">
      <c r="A780" t="n">
        <v>778</v>
      </c>
      <c r="B780" t="inlineStr">
        <is>
          <t>sept cent soixante-dix-huit</t>
        </is>
      </c>
      <c r="C780" t="inlineStr">
        <is>
          <t>sept cent soixante-dix-huit</t>
        </is>
      </c>
    </row>
    <row r="781">
      <c r="A781" t="n">
        <v>779</v>
      </c>
      <c r="B781" t="inlineStr">
        <is>
          <t>sept cent soixante-dix-neuf</t>
        </is>
      </c>
      <c r="C781" t="inlineStr">
        <is>
          <t>sept cent soixante-dix-neuf</t>
        </is>
      </c>
    </row>
    <row r="782">
      <c r="A782" t="n">
        <v>780</v>
      </c>
      <c r="B782" t="inlineStr">
        <is>
          <t>sept cent quatre-vingts</t>
        </is>
      </c>
      <c r="C782" t="inlineStr">
        <is>
          <t>sept cent quatre-vingt</t>
        </is>
      </c>
    </row>
    <row r="783">
      <c r="A783" t="n">
        <v>781</v>
      </c>
      <c r="B783" t="inlineStr">
        <is>
          <t>sept cent quatre-vingt-un</t>
        </is>
      </c>
      <c r="C783" t="inlineStr">
        <is>
          <t>sept cent quatre-vingt-un</t>
        </is>
      </c>
    </row>
    <row r="784">
      <c r="A784" t="n">
        <v>782</v>
      </c>
      <c r="B784" t="inlineStr">
        <is>
          <t>sept cent quatre-vingt-deux</t>
        </is>
      </c>
      <c r="C784" t="inlineStr">
        <is>
          <t>sept cent quatre-vingt-deux</t>
        </is>
      </c>
    </row>
    <row r="785">
      <c r="A785" t="n">
        <v>783</v>
      </c>
      <c r="B785" t="inlineStr">
        <is>
          <t>sept cent quatre-vingt-trois</t>
        </is>
      </c>
      <c r="C785" t="inlineStr">
        <is>
          <t>sept cent quatre-vingt-trois</t>
        </is>
      </c>
    </row>
    <row r="786">
      <c r="A786" t="n">
        <v>784</v>
      </c>
      <c r="B786" t="inlineStr">
        <is>
          <t>sept cent quatre-vingt-quatre</t>
        </is>
      </c>
      <c r="C786" t="inlineStr">
        <is>
          <t>sept cent quatre-vingt-quatre</t>
        </is>
      </c>
    </row>
    <row r="787">
      <c r="A787" t="n">
        <v>785</v>
      </c>
      <c r="B787" t="inlineStr">
        <is>
          <t>sept cent quatre-vingt-cinq</t>
        </is>
      </c>
      <c r="C787" t="inlineStr">
        <is>
          <t>sept cent quatre-vingt-cinq</t>
        </is>
      </c>
    </row>
    <row r="788">
      <c r="A788" t="n">
        <v>786</v>
      </c>
      <c r="B788" t="inlineStr">
        <is>
          <t>sept cent quatre-vingt-six</t>
        </is>
      </c>
      <c r="C788" t="inlineStr">
        <is>
          <t>sept cent quatre-vingt-six</t>
        </is>
      </c>
    </row>
    <row r="789">
      <c r="A789" t="n">
        <v>787</v>
      </c>
      <c r="B789" t="inlineStr">
        <is>
          <t>sept cent quatre-vingt-sept</t>
        </is>
      </c>
      <c r="C789" t="inlineStr">
        <is>
          <t>sept cent quatre-vingt-sept</t>
        </is>
      </c>
    </row>
    <row r="790">
      <c r="A790" t="n">
        <v>788</v>
      </c>
      <c r="B790" t="inlineStr">
        <is>
          <t>sept cent quatre-vingt-huit</t>
        </is>
      </c>
      <c r="C790" t="inlineStr">
        <is>
          <t>sept cent quatre-vingt-huit</t>
        </is>
      </c>
    </row>
    <row r="791">
      <c r="A791" t="n">
        <v>789</v>
      </c>
      <c r="B791" t="inlineStr">
        <is>
          <t>sept cent quatre-vingt-neuf</t>
        </is>
      </c>
      <c r="C791" t="inlineStr">
        <is>
          <t>sept cent quatre-vingt-neuf</t>
        </is>
      </c>
    </row>
    <row r="792">
      <c r="A792" t="n">
        <v>790</v>
      </c>
      <c r="B792" t="inlineStr">
        <is>
          <t>sept cent quatre-vingt-dix</t>
        </is>
      </c>
      <c r="C792" t="inlineStr">
        <is>
          <t>sept cent quatre-vingt-dix</t>
        </is>
      </c>
    </row>
    <row r="793">
      <c r="A793" t="n">
        <v>791</v>
      </c>
      <c r="B793" t="inlineStr">
        <is>
          <t>sept cent quatre-vingt-onze</t>
        </is>
      </c>
      <c r="C793" t="inlineStr">
        <is>
          <t>sept cent quatre-vingt-onze</t>
        </is>
      </c>
    </row>
    <row r="794">
      <c r="A794" t="n">
        <v>792</v>
      </c>
      <c r="B794" t="inlineStr">
        <is>
          <t>sept cent quatre-vingt-douze</t>
        </is>
      </c>
      <c r="C794" t="inlineStr">
        <is>
          <t>sept cent quatre-vingt-douze</t>
        </is>
      </c>
    </row>
    <row r="795">
      <c r="A795" t="n">
        <v>793</v>
      </c>
      <c r="B795" t="inlineStr">
        <is>
          <t>sept cent quatre-vingt-treize</t>
        </is>
      </c>
      <c r="C795" t="inlineStr">
        <is>
          <t>sept cent quatre-vingt-treize</t>
        </is>
      </c>
    </row>
    <row r="796">
      <c r="A796" t="n">
        <v>794</v>
      </c>
      <c r="B796" t="inlineStr">
        <is>
          <t>sept cent quatre-vingt-quatorze</t>
        </is>
      </c>
      <c r="C796" t="inlineStr">
        <is>
          <t>sept cent quatre-vingt-quatorze</t>
        </is>
      </c>
    </row>
    <row r="797">
      <c r="A797" t="n">
        <v>795</v>
      </c>
      <c r="B797" t="inlineStr">
        <is>
          <t>sept cent quatre-vingt-quinze</t>
        </is>
      </c>
      <c r="C797" t="inlineStr">
        <is>
          <t>sept cent quatre-vingt-quinze</t>
        </is>
      </c>
    </row>
    <row r="798">
      <c r="A798" t="n">
        <v>796</v>
      </c>
      <c r="B798" t="inlineStr">
        <is>
          <t>sept cent quatre-vingt-seize</t>
        </is>
      </c>
      <c r="C798" t="inlineStr">
        <is>
          <t>sept cent quatre-vingt-seize</t>
        </is>
      </c>
    </row>
    <row r="799">
      <c r="A799" t="n">
        <v>797</v>
      </c>
      <c r="B799" t="inlineStr">
        <is>
          <t>sept cent quatre-vingt-dix-sept</t>
        </is>
      </c>
      <c r="C799" t="inlineStr">
        <is>
          <t>sept cent quatre-vingt-dix-sept</t>
        </is>
      </c>
    </row>
    <row r="800">
      <c r="A800" t="n">
        <v>798</v>
      </c>
      <c r="B800" t="inlineStr">
        <is>
          <t>sept cent quatre-vingt-dix-huit</t>
        </is>
      </c>
      <c r="C800" t="inlineStr">
        <is>
          <t>sept cent quatre-vingt-dix-huit</t>
        </is>
      </c>
    </row>
    <row r="801">
      <c r="A801" t="n">
        <v>799</v>
      </c>
      <c r="B801" t="inlineStr">
        <is>
          <t>sept cent quatre-vingt-dix-neuf</t>
        </is>
      </c>
      <c r="C801" t="inlineStr">
        <is>
          <t>sept cent quatre-vingt-dix-neuf</t>
        </is>
      </c>
    </row>
    <row r="802">
      <c r="A802" t="n">
        <v>800</v>
      </c>
      <c r="B802" t="inlineStr">
        <is>
          <t>huit cents</t>
        </is>
      </c>
      <c r="C802" t="inlineStr">
        <is>
          <t>huit cent</t>
        </is>
      </c>
    </row>
    <row r="803">
      <c r="A803" t="n">
        <v>801</v>
      </c>
      <c r="B803" t="inlineStr">
        <is>
          <t>huit cent un</t>
        </is>
      </c>
      <c r="C803" t="inlineStr">
        <is>
          <t>huit cent un</t>
        </is>
      </c>
    </row>
    <row r="804">
      <c r="A804" t="n">
        <v>802</v>
      </c>
      <c r="B804" t="inlineStr">
        <is>
          <t>huit cent deux</t>
        </is>
      </c>
      <c r="C804" t="inlineStr">
        <is>
          <t>huit cent deux</t>
        </is>
      </c>
    </row>
    <row r="805">
      <c r="A805" t="n">
        <v>803</v>
      </c>
      <c r="B805" t="inlineStr">
        <is>
          <t>huit cent trois</t>
        </is>
      </c>
      <c r="C805" t="inlineStr">
        <is>
          <t>huit cent trois</t>
        </is>
      </c>
    </row>
    <row r="806">
      <c r="A806" t="n">
        <v>804</v>
      </c>
      <c r="B806" t="inlineStr">
        <is>
          <t>huit cent quatre</t>
        </is>
      </c>
      <c r="C806" t="inlineStr">
        <is>
          <t>huit cent quatre</t>
        </is>
      </c>
    </row>
    <row r="807">
      <c r="A807" t="n">
        <v>805</v>
      </c>
      <c r="B807" t="inlineStr">
        <is>
          <t>huit cent cinq</t>
        </is>
      </c>
      <c r="C807" t="inlineStr">
        <is>
          <t>huit cent cinq</t>
        </is>
      </c>
    </row>
    <row r="808">
      <c r="A808" t="n">
        <v>806</v>
      </c>
      <c r="B808" t="inlineStr">
        <is>
          <t>huit cent six</t>
        </is>
      </c>
      <c r="C808" t="inlineStr">
        <is>
          <t>huit cent six</t>
        </is>
      </c>
    </row>
    <row r="809">
      <c r="A809" t="n">
        <v>807</v>
      </c>
      <c r="B809" t="inlineStr">
        <is>
          <t>huit cent sept</t>
        </is>
      </c>
      <c r="C809" t="inlineStr">
        <is>
          <t>huit cent sept</t>
        </is>
      </c>
    </row>
    <row r="810">
      <c r="A810" t="n">
        <v>808</v>
      </c>
      <c r="B810" t="inlineStr">
        <is>
          <t>huit cent huit</t>
        </is>
      </c>
      <c r="C810" t="inlineStr">
        <is>
          <t>huit cent huit</t>
        </is>
      </c>
    </row>
    <row r="811">
      <c r="A811" t="n">
        <v>809</v>
      </c>
      <c r="B811" t="inlineStr">
        <is>
          <t>huit cent neuf</t>
        </is>
      </c>
      <c r="C811" t="inlineStr">
        <is>
          <t>huit cent neuf</t>
        </is>
      </c>
    </row>
    <row r="812">
      <c r="A812" t="n">
        <v>810</v>
      </c>
      <c r="B812" t="inlineStr">
        <is>
          <t>huit cent dix</t>
        </is>
      </c>
      <c r="C812" t="inlineStr">
        <is>
          <t>huit cent dix</t>
        </is>
      </c>
    </row>
    <row r="813">
      <c r="A813" t="n">
        <v>811</v>
      </c>
      <c r="B813" t="inlineStr">
        <is>
          <t>huit cent onze</t>
        </is>
      </c>
      <c r="C813" t="inlineStr">
        <is>
          <t>huit cent onze</t>
        </is>
      </c>
    </row>
    <row r="814">
      <c r="A814" t="n">
        <v>812</v>
      </c>
      <c r="B814" t="inlineStr">
        <is>
          <t>huit cent douze</t>
        </is>
      </c>
      <c r="C814" t="inlineStr">
        <is>
          <t>huit cent douze</t>
        </is>
      </c>
    </row>
    <row r="815">
      <c r="A815" t="n">
        <v>813</v>
      </c>
      <c r="B815" t="inlineStr">
        <is>
          <t>huit cent treize</t>
        </is>
      </c>
      <c r="C815" t="inlineStr">
        <is>
          <t>huit cent treize</t>
        </is>
      </c>
    </row>
    <row r="816">
      <c r="A816" t="n">
        <v>814</v>
      </c>
      <c r="B816" t="inlineStr">
        <is>
          <t>huit cent quatorze</t>
        </is>
      </c>
      <c r="C816" t="inlineStr">
        <is>
          <t>huit cent quatorze</t>
        </is>
      </c>
    </row>
    <row r="817">
      <c r="A817" t="n">
        <v>815</v>
      </c>
      <c r="B817" t="inlineStr">
        <is>
          <t>huit cent quinze</t>
        </is>
      </c>
      <c r="C817" t="inlineStr">
        <is>
          <t>huit cent quinze</t>
        </is>
      </c>
    </row>
    <row r="818">
      <c r="A818" t="n">
        <v>816</v>
      </c>
      <c r="B818" t="inlineStr">
        <is>
          <t>huit cent seize</t>
        </is>
      </c>
      <c r="C818" t="inlineStr">
        <is>
          <t>huit cent seize</t>
        </is>
      </c>
    </row>
    <row r="819">
      <c r="A819" t="n">
        <v>817</v>
      </c>
      <c r="B819" t="inlineStr">
        <is>
          <t>huit cent dix-sept</t>
        </is>
      </c>
      <c r="C819" t="inlineStr">
        <is>
          <t>huit cent dix-sept</t>
        </is>
      </c>
    </row>
    <row r="820">
      <c r="A820" t="n">
        <v>818</v>
      </c>
      <c r="B820" t="inlineStr">
        <is>
          <t>huit cent dix-huit</t>
        </is>
      </c>
      <c r="C820" t="inlineStr">
        <is>
          <t>huit cent dix-huit</t>
        </is>
      </c>
    </row>
    <row r="821">
      <c r="A821" t="n">
        <v>819</v>
      </c>
      <c r="B821" t="inlineStr">
        <is>
          <t>huit cent dix-neuf</t>
        </is>
      </c>
      <c r="C821" t="inlineStr">
        <is>
          <t>huit cent dix-neuf</t>
        </is>
      </c>
    </row>
    <row r="822">
      <c r="A822" t="n">
        <v>820</v>
      </c>
      <c r="B822" t="inlineStr">
        <is>
          <t>huit cent vingt</t>
        </is>
      </c>
      <c r="C822" t="inlineStr">
        <is>
          <t>huit cent vingt</t>
        </is>
      </c>
    </row>
    <row r="823">
      <c r="A823" t="n">
        <v>821</v>
      </c>
      <c r="B823" t="inlineStr">
        <is>
          <t>huit cent vingt et un</t>
        </is>
      </c>
      <c r="C823" t="inlineStr">
        <is>
          <t>huit cent vingt et un</t>
        </is>
      </c>
    </row>
    <row r="824">
      <c r="A824" t="n">
        <v>822</v>
      </c>
      <c r="B824" t="inlineStr">
        <is>
          <t>huit cent vingt-deux</t>
        </is>
      </c>
      <c r="C824" t="inlineStr">
        <is>
          <t>huit cent vingt-deux</t>
        </is>
      </c>
    </row>
    <row r="825">
      <c r="A825" t="n">
        <v>823</v>
      </c>
      <c r="B825" t="inlineStr">
        <is>
          <t>huit cent vingt-trois</t>
        </is>
      </c>
      <c r="C825" t="inlineStr">
        <is>
          <t>huit cent vingt-trois</t>
        </is>
      </c>
    </row>
    <row r="826">
      <c r="A826" t="n">
        <v>824</v>
      </c>
      <c r="B826" t="inlineStr">
        <is>
          <t>huit cent vingt-quatre</t>
        </is>
      </c>
      <c r="C826" t="inlineStr">
        <is>
          <t>huit cent vingt-quatre</t>
        </is>
      </c>
    </row>
    <row r="827">
      <c r="A827" t="n">
        <v>825</v>
      </c>
      <c r="B827" t="inlineStr">
        <is>
          <t>huit cent vingt-cinq</t>
        </is>
      </c>
      <c r="C827" t="inlineStr">
        <is>
          <t>huit cent vingt-cinq</t>
        </is>
      </c>
    </row>
    <row r="828">
      <c r="A828" t="n">
        <v>826</v>
      </c>
      <c r="B828" t="inlineStr">
        <is>
          <t>huit cent vingt-six</t>
        </is>
      </c>
      <c r="C828" t="inlineStr">
        <is>
          <t>huit cent vingt-six</t>
        </is>
      </c>
    </row>
    <row r="829">
      <c r="A829" t="n">
        <v>827</v>
      </c>
      <c r="B829" t="inlineStr">
        <is>
          <t>huit cent vingt-sept</t>
        </is>
      </c>
      <c r="C829" t="inlineStr">
        <is>
          <t>huit cent vingt-sept</t>
        </is>
      </c>
    </row>
    <row r="830">
      <c r="A830" t="n">
        <v>828</v>
      </c>
      <c r="B830" t="inlineStr">
        <is>
          <t>huit cent vingt-huit</t>
        </is>
      </c>
      <c r="C830" t="inlineStr">
        <is>
          <t>huit cent vingt-huit</t>
        </is>
      </c>
    </row>
    <row r="831">
      <c r="A831" t="n">
        <v>829</v>
      </c>
      <c r="B831" t="inlineStr">
        <is>
          <t>huit cent vingt-neuf</t>
        </is>
      </c>
      <c r="C831" t="inlineStr">
        <is>
          <t>huit cent vingt-neuf</t>
        </is>
      </c>
    </row>
    <row r="832">
      <c r="A832" t="n">
        <v>830</v>
      </c>
      <c r="B832" t="inlineStr">
        <is>
          <t>huit cent trente</t>
        </is>
      </c>
      <c r="C832" t="inlineStr">
        <is>
          <t>huit cent trente</t>
        </is>
      </c>
    </row>
    <row r="833">
      <c r="A833" t="n">
        <v>831</v>
      </c>
      <c r="B833" t="inlineStr">
        <is>
          <t>huit cent trente et un</t>
        </is>
      </c>
      <c r="C833" t="inlineStr">
        <is>
          <t>huit cent trente et un</t>
        </is>
      </c>
    </row>
    <row r="834">
      <c r="A834" t="n">
        <v>832</v>
      </c>
      <c r="B834" t="inlineStr">
        <is>
          <t>huit cent trente-deux</t>
        </is>
      </c>
      <c r="C834" t="inlineStr">
        <is>
          <t>huit cent trente-deux</t>
        </is>
      </c>
    </row>
    <row r="835">
      <c r="A835" t="n">
        <v>833</v>
      </c>
      <c r="B835" t="inlineStr">
        <is>
          <t>huit cent trente-trois</t>
        </is>
      </c>
      <c r="C835" t="inlineStr">
        <is>
          <t>huit cent trente-trois</t>
        </is>
      </c>
    </row>
    <row r="836">
      <c r="A836" t="n">
        <v>834</v>
      </c>
      <c r="B836" t="inlineStr">
        <is>
          <t>huit cent trente-quatre</t>
        </is>
      </c>
      <c r="C836" t="inlineStr">
        <is>
          <t>huit cent trente-quatre</t>
        </is>
      </c>
    </row>
    <row r="837">
      <c r="A837" t="n">
        <v>835</v>
      </c>
      <c r="B837" t="inlineStr">
        <is>
          <t>huit cent trente-cinq</t>
        </is>
      </c>
      <c r="C837" t="inlineStr">
        <is>
          <t>huit cent trente-cinq</t>
        </is>
      </c>
    </row>
    <row r="838">
      <c r="A838" t="n">
        <v>836</v>
      </c>
      <c r="B838" t="inlineStr">
        <is>
          <t>huit cent trente-six</t>
        </is>
      </c>
      <c r="C838" t="inlineStr">
        <is>
          <t>huit cent trente-six</t>
        </is>
      </c>
    </row>
    <row r="839">
      <c r="A839" t="n">
        <v>837</v>
      </c>
      <c r="B839" t="inlineStr">
        <is>
          <t>huit cent trente-sept</t>
        </is>
      </c>
      <c r="C839" t="inlineStr">
        <is>
          <t>huit cent trente-sept</t>
        </is>
      </c>
    </row>
    <row r="840">
      <c r="A840" t="n">
        <v>838</v>
      </c>
      <c r="B840" t="inlineStr">
        <is>
          <t>huit cent trente-huit</t>
        </is>
      </c>
      <c r="C840" t="inlineStr">
        <is>
          <t>huit cent trente-huit</t>
        </is>
      </c>
    </row>
    <row r="841">
      <c r="A841" t="n">
        <v>839</v>
      </c>
      <c r="B841" t="inlineStr">
        <is>
          <t>huit cent trente-neuf</t>
        </is>
      </c>
      <c r="C841" t="inlineStr">
        <is>
          <t>huit cent trente-neuf</t>
        </is>
      </c>
    </row>
    <row r="842">
      <c r="A842" t="n">
        <v>840</v>
      </c>
      <c r="B842" t="inlineStr">
        <is>
          <t>huit cent quarante</t>
        </is>
      </c>
      <c r="C842" t="inlineStr">
        <is>
          <t>huit cent quarante</t>
        </is>
      </c>
    </row>
    <row r="843">
      <c r="A843" t="n">
        <v>841</v>
      </c>
      <c r="B843" t="inlineStr">
        <is>
          <t>huit cent quarante et un</t>
        </is>
      </c>
      <c r="C843" t="inlineStr">
        <is>
          <t>huit cent quarante et un</t>
        </is>
      </c>
    </row>
    <row r="844">
      <c r="A844" t="n">
        <v>842</v>
      </c>
      <c r="B844" t="inlineStr">
        <is>
          <t>huit cent quarante-deux</t>
        </is>
      </c>
      <c r="C844" t="inlineStr">
        <is>
          <t>huit cent quarante-deux</t>
        </is>
      </c>
    </row>
    <row r="845">
      <c r="A845" t="n">
        <v>843</v>
      </c>
      <c r="B845" t="inlineStr">
        <is>
          <t>huit cent quarante-trois</t>
        </is>
      </c>
      <c r="C845" t="inlineStr">
        <is>
          <t>huit cent quarante-trois</t>
        </is>
      </c>
    </row>
    <row r="846">
      <c r="A846" t="n">
        <v>844</v>
      </c>
      <c r="B846" t="inlineStr">
        <is>
          <t>huit cent quarante-quatre</t>
        </is>
      </c>
      <c r="C846" t="inlineStr">
        <is>
          <t>huit cent quarante-quatre</t>
        </is>
      </c>
    </row>
    <row r="847">
      <c r="A847" t="n">
        <v>845</v>
      </c>
      <c r="B847" t="inlineStr">
        <is>
          <t>huit cent quarante-cinq</t>
        </is>
      </c>
      <c r="C847" t="inlineStr">
        <is>
          <t>huit cent quarante-cinq</t>
        </is>
      </c>
    </row>
    <row r="848">
      <c r="A848" t="n">
        <v>846</v>
      </c>
      <c r="B848" t="inlineStr">
        <is>
          <t>huit cent quarante-six</t>
        </is>
      </c>
      <c r="C848" t="inlineStr">
        <is>
          <t>huit cent quarante-six</t>
        </is>
      </c>
    </row>
    <row r="849">
      <c r="A849" t="n">
        <v>847</v>
      </c>
      <c r="B849" t="inlineStr">
        <is>
          <t>huit cent quarante-sept</t>
        </is>
      </c>
      <c r="C849" t="inlineStr">
        <is>
          <t>huit cent quarante-sept</t>
        </is>
      </c>
    </row>
    <row r="850">
      <c r="A850" t="n">
        <v>848</v>
      </c>
      <c r="B850" t="inlineStr">
        <is>
          <t>huit cent quarante-huit</t>
        </is>
      </c>
      <c r="C850" t="inlineStr">
        <is>
          <t>huit cent quarante-huit</t>
        </is>
      </c>
    </row>
    <row r="851">
      <c r="A851" t="n">
        <v>849</v>
      </c>
      <c r="B851" t="inlineStr">
        <is>
          <t>huit cent quarante-neuf</t>
        </is>
      </c>
      <c r="C851" t="inlineStr">
        <is>
          <t>huit cent quarante-neuf</t>
        </is>
      </c>
    </row>
    <row r="852">
      <c r="A852" t="n">
        <v>850</v>
      </c>
      <c r="B852" t="inlineStr">
        <is>
          <t>huit cent cinquante</t>
        </is>
      </c>
      <c r="C852" t="inlineStr">
        <is>
          <t>huit cent cinquante</t>
        </is>
      </c>
    </row>
    <row r="853">
      <c r="A853" t="n">
        <v>851</v>
      </c>
      <c r="B853" t="inlineStr">
        <is>
          <t>huit cent cinquante et un</t>
        </is>
      </c>
      <c r="C853" t="inlineStr">
        <is>
          <t>huit cent cinquante et un</t>
        </is>
      </c>
    </row>
    <row r="854">
      <c r="A854" t="n">
        <v>852</v>
      </c>
      <c r="B854" t="inlineStr">
        <is>
          <t>huit cent cinquante-deux</t>
        </is>
      </c>
      <c r="C854" t="inlineStr">
        <is>
          <t>huit cent cinquante-deux</t>
        </is>
      </c>
    </row>
    <row r="855">
      <c r="A855" t="n">
        <v>853</v>
      </c>
      <c r="B855" t="inlineStr">
        <is>
          <t>huit cent cinquante-trois</t>
        </is>
      </c>
      <c r="C855" t="inlineStr">
        <is>
          <t>huit cent cinquante-trois</t>
        </is>
      </c>
    </row>
    <row r="856">
      <c r="A856" t="n">
        <v>854</v>
      </c>
      <c r="B856" t="inlineStr">
        <is>
          <t>huit cent cinquante-quatre</t>
        </is>
      </c>
      <c r="C856" t="inlineStr">
        <is>
          <t>huit cent cinquante-quatre</t>
        </is>
      </c>
    </row>
    <row r="857">
      <c r="A857" t="n">
        <v>855</v>
      </c>
      <c r="B857" t="inlineStr">
        <is>
          <t>huit cent cinquante-cinq</t>
        </is>
      </c>
      <c r="C857" t="inlineStr">
        <is>
          <t>huit cent cinquante-cinq</t>
        </is>
      </c>
    </row>
    <row r="858">
      <c r="A858" t="n">
        <v>856</v>
      </c>
      <c r="B858" t="inlineStr">
        <is>
          <t>huit cent cinquante-six</t>
        </is>
      </c>
      <c r="C858" t="inlineStr">
        <is>
          <t>huit cent cinquante-six</t>
        </is>
      </c>
    </row>
    <row r="859">
      <c r="A859" t="n">
        <v>857</v>
      </c>
      <c r="B859" t="inlineStr">
        <is>
          <t>huit cent cinquante-sept</t>
        </is>
      </c>
      <c r="C859" t="inlineStr">
        <is>
          <t>huit cent cinquante-sept</t>
        </is>
      </c>
    </row>
    <row r="860">
      <c r="A860" t="n">
        <v>858</v>
      </c>
      <c r="B860" t="inlineStr">
        <is>
          <t>huit cent cinquante-huit</t>
        </is>
      </c>
      <c r="C860" t="inlineStr">
        <is>
          <t>huit cent cinquante-huit</t>
        </is>
      </c>
    </row>
    <row r="861">
      <c r="A861" t="n">
        <v>859</v>
      </c>
      <c r="B861" t="inlineStr">
        <is>
          <t>huit cent cinquante-neuf</t>
        </is>
      </c>
      <c r="C861" t="inlineStr">
        <is>
          <t>huit cent cinquante-neuf</t>
        </is>
      </c>
    </row>
    <row r="862">
      <c r="A862" t="n">
        <v>860</v>
      </c>
      <c r="B862" t="inlineStr">
        <is>
          <t>huit cent soixante</t>
        </is>
      </c>
      <c r="C862" t="inlineStr">
        <is>
          <t>huit cent soixante</t>
        </is>
      </c>
    </row>
    <row r="863">
      <c r="A863" t="n">
        <v>861</v>
      </c>
      <c r="B863" t="inlineStr">
        <is>
          <t>huit cent soixante et un</t>
        </is>
      </c>
      <c r="C863" t="inlineStr">
        <is>
          <t>huit cent soixante et un</t>
        </is>
      </c>
    </row>
    <row r="864">
      <c r="A864" t="n">
        <v>862</v>
      </c>
      <c r="B864" t="inlineStr">
        <is>
          <t>huit cent soixante-deux</t>
        </is>
      </c>
      <c r="C864" t="inlineStr">
        <is>
          <t>huit cent soixante-deux</t>
        </is>
      </c>
    </row>
    <row r="865">
      <c r="A865" t="n">
        <v>863</v>
      </c>
      <c r="B865" t="inlineStr">
        <is>
          <t>huit cent soixante-trois</t>
        </is>
      </c>
      <c r="C865" t="inlineStr">
        <is>
          <t>huit cent soixante-trois</t>
        </is>
      </c>
    </row>
    <row r="866">
      <c r="A866" t="n">
        <v>864</v>
      </c>
      <c r="B866" t="inlineStr">
        <is>
          <t>huit cent soixante-quatre</t>
        </is>
      </c>
      <c r="C866" t="inlineStr">
        <is>
          <t>huit cent soixante-quatre</t>
        </is>
      </c>
    </row>
    <row r="867">
      <c r="A867" t="n">
        <v>865</v>
      </c>
      <c r="B867" t="inlineStr">
        <is>
          <t>huit cent soixante-cinq</t>
        </is>
      </c>
      <c r="C867" t="inlineStr">
        <is>
          <t>huit cent soixante-cinq</t>
        </is>
      </c>
    </row>
    <row r="868">
      <c r="A868" t="n">
        <v>866</v>
      </c>
      <c r="B868" t="inlineStr">
        <is>
          <t>huit cent soixante-six</t>
        </is>
      </c>
      <c r="C868" t="inlineStr">
        <is>
          <t>huit cent soixante-six</t>
        </is>
      </c>
    </row>
    <row r="869">
      <c r="A869" t="n">
        <v>867</v>
      </c>
      <c r="B869" t="inlineStr">
        <is>
          <t>huit cent soixante-sept</t>
        </is>
      </c>
      <c r="C869" t="inlineStr">
        <is>
          <t>huit cent soixante-sept</t>
        </is>
      </c>
    </row>
    <row r="870">
      <c r="A870" t="n">
        <v>868</v>
      </c>
      <c r="B870" t="inlineStr">
        <is>
          <t>huit cent soixante-huit</t>
        </is>
      </c>
      <c r="C870" t="inlineStr">
        <is>
          <t>huit cent soixante-huit</t>
        </is>
      </c>
    </row>
    <row r="871">
      <c r="A871" t="n">
        <v>869</v>
      </c>
      <c r="B871" t="inlineStr">
        <is>
          <t>huit cent soixante-neuf</t>
        </is>
      </c>
      <c r="C871" t="inlineStr">
        <is>
          <t>huit cent soixante-neuf</t>
        </is>
      </c>
    </row>
    <row r="872">
      <c r="A872" t="n">
        <v>870</v>
      </c>
      <c r="B872" t="inlineStr">
        <is>
          <t>huit cent soixante-dix</t>
        </is>
      </c>
      <c r="C872" t="inlineStr">
        <is>
          <t>huit cent soixante-dix</t>
        </is>
      </c>
    </row>
    <row r="873">
      <c r="A873" t="n">
        <v>871</v>
      </c>
      <c r="B873" t="inlineStr">
        <is>
          <t>huit cent soixante et onze</t>
        </is>
      </c>
      <c r="C873" t="inlineStr">
        <is>
          <t>huit cent soixante et onze</t>
        </is>
      </c>
    </row>
    <row r="874">
      <c r="A874" t="n">
        <v>872</v>
      </c>
      <c r="B874" t="inlineStr">
        <is>
          <t>huit cent soixante-douze</t>
        </is>
      </c>
      <c r="C874" t="inlineStr">
        <is>
          <t>huit cent soixante-douze</t>
        </is>
      </c>
    </row>
    <row r="875">
      <c r="A875" t="n">
        <v>873</v>
      </c>
      <c r="B875" t="inlineStr">
        <is>
          <t>huit cent soixante-treize</t>
        </is>
      </c>
      <c r="C875" t="inlineStr">
        <is>
          <t>huit cent soixante-treize</t>
        </is>
      </c>
    </row>
    <row r="876">
      <c r="A876" t="n">
        <v>874</v>
      </c>
      <c r="B876" t="inlineStr">
        <is>
          <t>huit cent soixante-quatorze</t>
        </is>
      </c>
      <c r="C876" t="inlineStr">
        <is>
          <t>huit cent soixante-quatorze</t>
        </is>
      </c>
    </row>
    <row r="877">
      <c r="A877" t="n">
        <v>875</v>
      </c>
      <c r="B877" t="inlineStr">
        <is>
          <t>huit cent soixante-quinze</t>
        </is>
      </c>
      <c r="C877" t="inlineStr">
        <is>
          <t>huit cent soixante-quinze</t>
        </is>
      </c>
    </row>
    <row r="878">
      <c r="A878" t="n">
        <v>876</v>
      </c>
      <c r="B878" t="inlineStr">
        <is>
          <t>huit cent soixante-seize</t>
        </is>
      </c>
      <c r="C878" t="inlineStr">
        <is>
          <t>huit cent soixante-seize</t>
        </is>
      </c>
    </row>
    <row r="879">
      <c r="A879" t="n">
        <v>877</v>
      </c>
      <c r="B879" t="inlineStr">
        <is>
          <t>huit cent soixante-dix-sept</t>
        </is>
      </c>
      <c r="C879" t="inlineStr">
        <is>
          <t>huit cent soixante-dix-sept</t>
        </is>
      </c>
    </row>
    <row r="880">
      <c r="A880" t="n">
        <v>878</v>
      </c>
      <c r="B880" t="inlineStr">
        <is>
          <t>huit cent soixante-dix-huit</t>
        </is>
      </c>
      <c r="C880" t="inlineStr">
        <is>
          <t>huit cent soixante-dix-huit</t>
        </is>
      </c>
    </row>
    <row r="881">
      <c r="A881" t="n">
        <v>879</v>
      </c>
      <c r="B881" t="inlineStr">
        <is>
          <t>huit cent soixante-dix-neuf</t>
        </is>
      </c>
      <c r="C881" t="inlineStr">
        <is>
          <t>huit cent soixante-dix-neuf</t>
        </is>
      </c>
    </row>
    <row r="882">
      <c r="A882" t="n">
        <v>880</v>
      </c>
      <c r="B882" t="inlineStr">
        <is>
          <t>huit cent quatre-vingts</t>
        </is>
      </c>
      <c r="C882" t="inlineStr">
        <is>
          <t>huit cent quatre-vingt</t>
        </is>
      </c>
    </row>
    <row r="883">
      <c r="A883" t="n">
        <v>881</v>
      </c>
      <c r="B883" t="inlineStr">
        <is>
          <t>huit cent quatre-vingt-un</t>
        </is>
      </c>
      <c r="C883" t="inlineStr">
        <is>
          <t>huit cent quatre-vingt-un</t>
        </is>
      </c>
    </row>
    <row r="884">
      <c r="A884" t="n">
        <v>882</v>
      </c>
      <c r="B884" t="inlineStr">
        <is>
          <t>huit cent quatre-vingt-deux</t>
        </is>
      </c>
      <c r="C884" t="inlineStr">
        <is>
          <t>huit cent quatre-vingt-deux</t>
        </is>
      </c>
    </row>
    <row r="885">
      <c r="A885" t="n">
        <v>883</v>
      </c>
      <c r="B885" t="inlineStr">
        <is>
          <t>huit cent quatre-vingt-trois</t>
        </is>
      </c>
      <c r="C885" t="inlineStr">
        <is>
          <t>huit cent quatre-vingt-trois</t>
        </is>
      </c>
    </row>
    <row r="886">
      <c r="A886" t="n">
        <v>884</v>
      </c>
      <c r="B886" t="inlineStr">
        <is>
          <t>huit cent quatre-vingt-quatre</t>
        </is>
      </c>
      <c r="C886" t="inlineStr">
        <is>
          <t>huit cent quatre-vingt-quatre</t>
        </is>
      </c>
    </row>
    <row r="887">
      <c r="A887" t="n">
        <v>885</v>
      </c>
      <c r="B887" t="inlineStr">
        <is>
          <t>huit cent quatre-vingt-cinq</t>
        </is>
      </c>
      <c r="C887" t="inlineStr">
        <is>
          <t>huit cent quatre-vingt-cinq</t>
        </is>
      </c>
    </row>
    <row r="888">
      <c r="A888" t="n">
        <v>886</v>
      </c>
      <c r="B888" t="inlineStr">
        <is>
          <t>huit cent quatre-vingt-six</t>
        </is>
      </c>
      <c r="C888" t="inlineStr">
        <is>
          <t>huit cent quatre-vingt-six</t>
        </is>
      </c>
    </row>
    <row r="889">
      <c r="A889" t="n">
        <v>887</v>
      </c>
      <c r="B889" t="inlineStr">
        <is>
          <t>huit cent quatre-vingt-sept</t>
        </is>
      </c>
      <c r="C889" t="inlineStr">
        <is>
          <t>huit cent quatre-vingt-sept</t>
        </is>
      </c>
    </row>
    <row r="890">
      <c r="A890" t="n">
        <v>888</v>
      </c>
      <c r="B890" t="inlineStr">
        <is>
          <t>huit cent quatre-vingt-huit</t>
        </is>
      </c>
      <c r="C890" t="inlineStr">
        <is>
          <t>huit cent quatre-vingt-huit</t>
        </is>
      </c>
    </row>
    <row r="891">
      <c r="A891" t="n">
        <v>889</v>
      </c>
      <c r="B891" t="inlineStr">
        <is>
          <t>huit cent quatre-vingt-neuf</t>
        </is>
      </c>
      <c r="C891" t="inlineStr">
        <is>
          <t>huit cent quatre-vingt-neuf</t>
        </is>
      </c>
    </row>
    <row r="892">
      <c r="A892" t="n">
        <v>890</v>
      </c>
      <c r="B892" t="inlineStr">
        <is>
          <t>huit cent quatre-vingt-dix</t>
        </is>
      </c>
      <c r="C892" t="inlineStr">
        <is>
          <t>huit cent quatre-vingt-dix</t>
        </is>
      </c>
    </row>
    <row r="893">
      <c r="A893" t="n">
        <v>891</v>
      </c>
      <c r="B893" t="inlineStr">
        <is>
          <t>huit cent quatre-vingt-onze</t>
        </is>
      </c>
      <c r="C893" t="inlineStr">
        <is>
          <t>huit cent quatre-vingt-onze</t>
        </is>
      </c>
    </row>
    <row r="894">
      <c r="A894" t="n">
        <v>892</v>
      </c>
      <c r="B894" t="inlineStr">
        <is>
          <t>huit cent quatre-vingt-douze</t>
        </is>
      </c>
      <c r="C894" t="inlineStr">
        <is>
          <t>huit cent quatre-vingt-douze</t>
        </is>
      </c>
    </row>
    <row r="895">
      <c r="A895" t="n">
        <v>893</v>
      </c>
      <c r="B895" t="inlineStr">
        <is>
          <t>huit cent quatre-vingt-treize</t>
        </is>
      </c>
      <c r="C895" t="inlineStr">
        <is>
          <t>huit cent quatre-vingt-treize</t>
        </is>
      </c>
    </row>
    <row r="896">
      <c r="A896" t="n">
        <v>894</v>
      </c>
      <c r="B896" t="inlineStr">
        <is>
          <t>huit cent quatre-vingt-quatorze</t>
        </is>
      </c>
      <c r="C896" t="inlineStr">
        <is>
          <t>huit cent quatre-vingt-quatorze</t>
        </is>
      </c>
    </row>
    <row r="897">
      <c r="A897" t="n">
        <v>895</v>
      </c>
      <c r="B897" t="inlineStr">
        <is>
          <t>huit cent quatre-vingt-quinze</t>
        </is>
      </c>
      <c r="C897" t="inlineStr">
        <is>
          <t>huit cent quatre-vingt-quinze</t>
        </is>
      </c>
    </row>
    <row r="898">
      <c r="A898" t="n">
        <v>896</v>
      </c>
      <c r="B898" t="inlineStr">
        <is>
          <t>huit cent quatre-vingt-seize</t>
        </is>
      </c>
      <c r="C898" t="inlineStr">
        <is>
          <t>huit cent quatre-vingt-seize</t>
        </is>
      </c>
    </row>
    <row r="899">
      <c r="A899" t="n">
        <v>897</v>
      </c>
      <c r="B899" t="inlineStr">
        <is>
          <t>huit cent quatre-vingt-dix-sept</t>
        </is>
      </c>
      <c r="C899" t="inlineStr">
        <is>
          <t>huit cent quatre-vingt-dix-sept</t>
        </is>
      </c>
    </row>
    <row r="900">
      <c r="A900" t="n">
        <v>898</v>
      </c>
      <c r="B900" t="inlineStr">
        <is>
          <t>huit cent quatre-vingt-dix-huit</t>
        </is>
      </c>
      <c r="C900" t="inlineStr">
        <is>
          <t>huit cent quatre-vingt-dix-huit</t>
        </is>
      </c>
    </row>
    <row r="901">
      <c r="A901" t="n">
        <v>899</v>
      </c>
      <c r="B901" t="inlineStr">
        <is>
          <t>huit cent quatre-vingt-dix-neuf</t>
        </is>
      </c>
      <c r="C901" t="inlineStr">
        <is>
          <t>huit cent quatre-vingt-dix-neuf</t>
        </is>
      </c>
    </row>
    <row r="902">
      <c r="A902" t="n">
        <v>900</v>
      </c>
      <c r="B902" t="inlineStr">
        <is>
          <t>neuf cents</t>
        </is>
      </c>
      <c r="C902" t="inlineStr">
        <is>
          <t>neuf cent</t>
        </is>
      </c>
    </row>
    <row r="903">
      <c r="A903" t="n">
        <v>901</v>
      </c>
      <c r="B903" t="inlineStr">
        <is>
          <t>neuf cent un</t>
        </is>
      </c>
      <c r="C903" t="inlineStr">
        <is>
          <t>neuf cent un</t>
        </is>
      </c>
    </row>
    <row r="904">
      <c r="A904" t="n">
        <v>902</v>
      </c>
      <c r="B904" t="inlineStr">
        <is>
          <t>neuf cent deux</t>
        </is>
      </c>
      <c r="C904" t="inlineStr">
        <is>
          <t>neuf cent deux</t>
        </is>
      </c>
    </row>
    <row r="905">
      <c r="A905" t="n">
        <v>903</v>
      </c>
      <c r="B905" t="inlineStr">
        <is>
          <t>neuf cent trois</t>
        </is>
      </c>
      <c r="C905" t="inlineStr">
        <is>
          <t>neuf cent trois</t>
        </is>
      </c>
    </row>
    <row r="906">
      <c r="A906" t="n">
        <v>904</v>
      </c>
      <c r="B906" t="inlineStr">
        <is>
          <t>neuf cent quatre</t>
        </is>
      </c>
      <c r="C906" t="inlineStr">
        <is>
          <t>neuf cent quatre</t>
        </is>
      </c>
    </row>
    <row r="907">
      <c r="A907" t="n">
        <v>905</v>
      </c>
      <c r="B907" t="inlineStr">
        <is>
          <t>neuf cent cinq</t>
        </is>
      </c>
      <c r="C907" t="inlineStr">
        <is>
          <t>neuf cent cinq</t>
        </is>
      </c>
    </row>
    <row r="908">
      <c r="A908" t="n">
        <v>906</v>
      </c>
      <c r="B908" t="inlineStr">
        <is>
          <t>neuf cent six</t>
        </is>
      </c>
      <c r="C908" t="inlineStr">
        <is>
          <t>neuf cent six</t>
        </is>
      </c>
    </row>
    <row r="909">
      <c r="A909" t="n">
        <v>907</v>
      </c>
      <c r="B909" t="inlineStr">
        <is>
          <t>neuf cent sept</t>
        </is>
      </c>
      <c r="C909" t="inlineStr">
        <is>
          <t>neuf cent sept</t>
        </is>
      </c>
    </row>
    <row r="910">
      <c r="A910" t="n">
        <v>908</v>
      </c>
      <c r="B910" t="inlineStr">
        <is>
          <t>neuf cent huit</t>
        </is>
      </c>
      <c r="C910" t="inlineStr">
        <is>
          <t>neuf cent huit</t>
        </is>
      </c>
    </row>
    <row r="911">
      <c r="A911" t="n">
        <v>909</v>
      </c>
      <c r="B911" t="inlineStr">
        <is>
          <t>neuf cent neuf</t>
        </is>
      </c>
      <c r="C911" t="inlineStr">
        <is>
          <t>neuf cent neuf</t>
        </is>
      </c>
    </row>
    <row r="912">
      <c r="A912" t="n">
        <v>910</v>
      </c>
      <c r="B912" t="inlineStr">
        <is>
          <t>neuf cent dix</t>
        </is>
      </c>
      <c r="C912" t="inlineStr">
        <is>
          <t>neuf cent dix</t>
        </is>
      </c>
    </row>
    <row r="913">
      <c r="A913" t="n">
        <v>911</v>
      </c>
      <c r="B913" t="inlineStr">
        <is>
          <t>neuf cent onze</t>
        </is>
      </c>
      <c r="C913" t="inlineStr">
        <is>
          <t>neuf cent onze</t>
        </is>
      </c>
    </row>
    <row r="914">
      <c r="A914" t="n">
        <v>912</v>
      </c>
      <c r="B914" t="inlineStr">
        <is>
          <t>neuf cent douze</t>
        </is>
      </c>
      <c r="C914" t="inlineStr">
        <is>
          <t>neuf cent douze</t>
        </is>
      </c>
    </row>
    <row r="915">
      <c r="A915" t="n">
        <v>913</v>
      </c>
      <c r="B915" t="inlineStr">
        <is>
          <t>neuf cent treize</t>
        </is>
      </c>
      <c r="C915" t="inlineStr">
        <is>
          <t>neuf cent treize</t>
        </is>
      </c>
    </row>
    <row r="916">
      <c r="A916" t="n">
        <v>914</v>
      </c>
      <c r="B916" t="inlineStr">
        <is>
          <t>neuf cent quatorze</t>
        </is>
      </c>
      <c r="C916" t="inlineStr">
        <is>
          <t>neuf cent quatorze</t>
        </is>
      </c>
    </row>
    <row r="917">
      <c r="A917" t="n">
        <v>915</v>
      </c>
      <c r="B917" t="inlineStr">
        <is>
          <t>neuf cent quinze</t>
        </is>
      </c>
      <c r="C917" t="inlineStr">
        <is>
          <t>neuf cent quinze</t>
        </is>
      </c>
    </row>
    <row r="918">
      <c r="A918" t="n">
        <v>916</v>
      </c>
      <c r="B918" t="inlineStr">
        <is>
          <t>neuf cent seize</t>
        </is>
      </c>
      <c r="C918" t="inlineStr">
        <is>
          <t>neuf cent seize</t>
        </is>
      </c>
    </row>
    <row r="919">
      <c r="A919" t="n">
        <v>917</v>
      </c>
      <c r="B919" t="inlineStr">
        <is>
          <t>neuf cent dix-sept</t>
        </is>
      </c>
      <c r="C919" t="inlineStr">
        <is>
          <t>neuf cent dix-sept</t>
        </is>
      </c>
    </row>
    <row r="920">
      <c r="A920" t="n">
        <v>918</v>
      </c>
      <c r="B920" t="inlineStr">
        <is>
          <t>neuf cent dix-huit</t>
        </is>
      </c>
      <c r="C920" t="inlineStr">
        <is>
          <t>neuf cent dix-huit</t>
        </is>
      </c>
    </row>
    <row r="921">
      <c r="A921" t="n">
        <v>919</v>
      </c>
      <c r="B921" t="inlineStr">
        <is>
          <t>neuf cent dix-neuf</t>
        </is>
      </c>
      <c r="C921" t="inlineStr">
        <is>
          <t>neuf cent dix-neuf</t>
        </is>
      </c>
    </row>
    <row r="922">
      <c r="A922" t="n">
        <v>920</v>
      </c>
      <c r="B922" t="inlineStr">
        <is>
          <t>neuf cent vingt</t>
        </is>
      </c>
      <c r="C922" t="inlineStr">
        <is>
          <t>neuf cent vingt</t>
        </is>
      </c>
    </row>
    <row r="923">
      <c r="A923" t="n">
        <v>921</v>
      </c>
      <c r="B923" t="inlineStr">
        <is>
          <t>neuf cent vingt et un</t>
        </is>
      </c>
      <c r="C923" t="inlineStr">
        <is>
          <t>neuf cent vingt et un</t>
        </is>
      </c>
    </row>
    <row r="924">
      <c r="A924" t="n">
        <v>922</v>
      </c>
      <c r="B924" t="inlineStr">
        <is>
          <t>neuf cent vingt-deux</t>
        </is>
      </c>
      <c r="C924" t="inlineStr">
        <is>
          <t>neuf cent vingt-deux</t>
        </is>
      </c>
    </row>
    <row r="925">
      <c r="A925" t="n">
        <v>923</v>
      </c>
      <c r="B925" t="inlineStr">
        <is>
          <t>neuf cent vingt-trois</t>
        </is>
      </c>
      <c r="C925" t="inlineStr">
        <is>
          <t>neuf cent vingt-trois</t>
        </is>
      </c>
    </row>
    <row r="926">
      <c r="A926" t="n">
        <v>924</v>
      </c>
      <c r="B926" t="inlineStr">
        <is>
          <t>neuf cent vingt-quatre</t>
        </is>
      </c>
      <c r="C926" t="inlineStr">
        <is>
          <t>neuf cent vingt-quatre</t>
        </is>
      </c>
    </row>
    <row r="927">
      <c r="A927" t="n">
        <v>925</v>
      </c>
      <c r="B927" t="inlineStr">
        <is>
          <t>neuf cent vingt-cinq</t>
        </is>
      </c>
      <c r="C927" t="inlineStr">
        <is>
          <t>neuf cent vingt-cinq</t>
        </is>
      </c>
    </row>
    <row r="928">
      <c r="A928" t="n">
        <v>926</v>
      </c>
      <c r="B928" t="inlineStr">
        <is>
          <t>neuf cent vingt-six</t>
        </is>
      </c>
      <c r="C928" t="inlineStr">
        <is>
          <t>neuf cent vingt-six</t>
        </is>
      </c>
    </row>
    <row r="929">
      <c r="A929" t="n">
        <v>927</v>
      </c>
      <c r="B929" t="inlineStr">
        <is>
          <t>neuf cent vingt-sept</t>
        </is>
      </c>
      <c r="C929" t="inlineStr">
        <is>
          <t>neuf cent vingt-sept</t>
        </is>
      </c>
    </row>
    <row r="930">
      <c r="A930" t="n">
        <v>928</v>
      </c>
      <c r="B930" t="inlineStr">
        <is>
          <t>neuf cent vingt-huit</t>
        </is>
      </c>
      <c r="C930" t="inlineStr">
        <is>
          <t>neuf cent vingt-huit</t>
        </is>
      </c>
    </row>
    <row r="931">
      <c r="A931" t="n">
        <v>929</v>
      </c>
      <c r="B931" t="inlineStr">
        <is>
          <t>neuf cent vingt-neuf</t>
        </is>
      </c>
      <c r="C931" t="inlineStr">
        <is>
          <t>neuf cent vingt-neuf</t>
        </is>
      </c>
    </row>
    <row r="932">
      <c r="A932" t="n">
        <v>930</v>
      </c>
      <c r="B932" t="inlineStr">
        <is>
          <t>neuf cent trente</t>
        </is>
      </c>
      <c r="C932" t="inlineStr">
        <is>
          <t>neuf cent trente</t>
        </is>
      </c>
    </row>
    <row r="933">
      <c r="A933" t="n">
        <v>931</v>
      </c>
      <c r="B933" t="inlineStr">
        <is>
          <t>neuf cent trente et un</t>
        </is>
      </c>
      <c r="C933" t="inlineStr">
        <is>
          <t>neuf cent trente et un</t>
        </is>
      </c>
    </row>
    <row r="934">
      <c r="A934" t="n">
        <v>932</v>
      </c>
      <c r="B934" t="inlineStr">
        <is>
          <t>neuf cent trente-deux</t>
        </is>
      </c>
      <c r="C934" t="inlineStr">
        <is>
          <t>neuf cent trente-deux</t>
        </is>
      </c>
    </row>
    <row r="935">
      <c r="A935" t="n">
        <v>933</v>
      </c>
      <c r="B935" t="inlineStr">
        <is>
          <t>neuf cent trente-trois</t>
        </is>
      </c>
      <c r="C935" t="inlineStr">
        <is>
          <t>neuf cent trente-trois</t>
        </is>
      </c>
    </row>
    <row r="936">
      <c r="A936" t="n">
        <v>934</v>
      </c>
      <c r="B936" t="inlineStr">
        <is>
          <t>neuf cent trente-quatre</t>
        </is>
      </c>
      <c r="C936" t="inlineStr">
        <is>
          <t>neuf cent trente-quatre</t>
        </is>
      </c>
    </row>
    <row r="937">
      <c r="A937" t="n">
        <v>935</v>
      </c>
      <c r="B937" t="inlineStr">
        <is>
          <t>neuf cent trente-cinq</t>
        </is>
      </c>
      <c r="C937" t="inlineStr">
        <is>
          <t>neuf cent trente-cinq</t>
        </is>
      </c>
    </row>
    <row r="938">
      <c r="A938" t="n">
        <v>936</v>
      </c>
      <c r="B938" t="inlineStr">
        <is>
          <t>neuf cent trente-six</t>
        </is>
      </c>
      <c r="C938" t="inlineStr">
        <is>
          <t>neuf cent trente-six</t>
        </is>
      </c>
    </row>
    <row r="939">
      <c r="A939" t="n">
        <v>937</v>
      </c>
      <c r="B939" t="inlineStr">
        <is>
          <t>neuf cent trente-sept</t>
        </is>
      </c>
      <c r="C939" t="inlineStr">
        <is>
          <t>neuf cent trente-sept</t>
        </is>
      </c>
    </row>
    <row r="940">
      <c r="A940" t="n">
        <v>938</v>
      </c>
      <c r="B940" t="inlineStr">
        <is>
          <t>neuf cent trente-huit</t>
        </is>
      </c>
      <c r="C940" t="inlineStr">
        <is>
          <t>neuf cent trente-huit</t>
        </is>
      </c>
    </row>
    <row r="941">
      <c r="A941" t="n">
        <v>939</v>
      </c>
      <c r="B941" t="inlineStr">
        <is>
          <t>neuf cent trente-neuf</t>
        </is>
      </c>
      <c r="C941" t="inlineStr">
        <is>
          <t>neuf cent trente-neuf</t>
        </is>
      </c>
    </row>
    <row r="942">
      <c r="A942" t="n">
        <v>940</v>
      </c>
      <c r="B942" t="inlineStr">
        <is>
          <t>neuf cent quarante</t>
        </is>
      </c>
      <c r="C942" t="inlineStr">
        <is>
          <t>neuf cent quarante</t>
        </is>
      </c>
    </row>
    <row r="943">
      <c r="A943" t="n">
        <v>941</v>
      </c>
      <c r="B943" t="inlineStr">
        <is>
          <t>neuf cent quarante et un</t>
        </is>
      </c>
      <c r="C943" t="inlineStr">
        <is>
          <t>neuf cent quarante et un</t>
        </is>
      </c>
    </row>
    <row r="944">
      <c r="A944" t="n">
        <v>942</v>
      </c>
      <c r="B944" t="inlineStr">
        <is>
          <t>neuf cent quarante-deux</t>
        </is>
      </c>
      <c r="C944" t="inlineStr">
        <is>
          <t>neuf cent quarante-deux</t>
        </is>
      </c>
    </row>
    <row r="945">
      <c r="A945" t="n">
        <v>943</v>
      </c>
      <c r="B945" t="inlineStr">
        <is>
          <t>neuf cent quarante-trois</t>
        </is>
      </c>
      <c r="C945" t="inlineStr">
        <is>
          <t>neuf cent quarante-trois</t>
        </is>
      </c>
    </row>
    <row r="946">
      <c r="A946" t="n">
        <v>944</v>
      </c>
      <c r="B946" t="inlineStr">
        <is>
          <t>neuf cent quarante-quatre</t>
        </is>
      </c>
      <c r="C946" t="inlineStr">
        <is>
          <t>neuf cent quarante-quatre</t>
        </is>
      </c>
    </row>
    <row r="947">
      <c r="A947" t="n">
        <v>945</v>
      </c>
      <c r="B947" t="inlineStr">
        <is>
          <t>neuf cent quarante-cinq</t>
        </is>
      </c>
      <c r="C947" t="inlineStr">
        <is>
          <t>neuf cent quarante-cinq</t>
        </is>
      </c>
    </row>
    <row r="948">
      <c r="A948" t="n">
        <v>946</v>
      </c>
      <c r="B948" t="inlineStr">
        <is>
          <t>neuf cent quarante-six</t>
        </is>
      </c>
      <c r="C948" t="inlineStr">
        <is>
          <t>neuf cent quarante-six</t>
        </is>
      </c>
    </row>
    <row r="949">
      <c r="A949" t="n">
        <v>947</v>
      </c>
      <c r="B949" t="inlineStr">
        <is>
          <t>neuf cent quarante-sept</t>
        </is>
      </c>
      <c r="C949" t="inlineStr">
        <is>
          <t>neuf cent quarante-sept</t>
        </is>
      </c>
    </row>
    <row r="950">
      <c r="A950" t="n">
        <v>948</v>
      </c>
      <c r="B950" t="inlineStr">
        <is>
          <t>neuf cent quarante-huit</t>
        </is>
      </c>
      <c r="C950" t="inlineStr">
        <is>
          <t>neuf cent quarante-huit</t>
        </is>
      </c>
    </row>
    <row r="951">
      <c r="A951" t="n">
        <v>949</v>
      </c>
      <c r="B951" t="inlineStr">
        <is>
          <t>neuf cent quarante-neuf</t>
        </is>
      </c>
      <c r="C951" t="inlineStr">
        <is>
          <t>neuf cent quarante-neuf</t>
        </is>
      </c>
    </row>
    <row r="952">
      <c r="A952" t="n">
        <v>950</v>
      </c>
      <c r="B952" t="inlineStr">
        <is>
          <t>neuf cent cinquante</t>
        </is>
      </c>
      <c r="C952" t="inlineStr">
        <is>
          <t>neuf cent cinquante</t>
        </is>
      </c>
    </row>
    <row r="953">
      <c r="A953" t="n">
        <v>951</v>
      </c>
      <c r="B953" t="inlineStr">
        <is>
          <t>neuf cent cinquante et un</t>
        </is>
      </c>
      <c r="C953" t="inlineStr">
        <is>
          <t>neuf cent cinquante et un</t>
        </is>
      </c>
    </row>
    <row r="954">
      <c r="A954" t="n">
        <v>952</v>
      </c>
      <c r="B954" t="inlineStr">
        <is>
          <t>neuf cent cinquante-deux</t>
        </is>
      </c>
      <c r="C954" t="inlineStr">
        <is>
          <t>neuf cent cinquante-deux</t>
        </is>
      </c>
    </row>
    <row r="955">
      <c r="A955" t="n">
        <v>953</v>
      </c>
      <c r="B955" t="inlineStr">
        <is>
          <t>neuf cent cinquante-trois</t>
        </is>
      </c>
      <c r="C955" t="inlineStr">
        <is>
          <t>neuf cent cinquante-trois</t>
        </is>
      </c>
    </row>
    <row r="956">
      <c r="A956" t="n">
        <v>954</v>
      </c>
      <c r="B956" t="inlineStr">
        <is>
          <t>neuf cent cinquante-quatre</t>
        </is>
      </c>
      <c r="C956" t="inlineStr">
        <is>
          <t>neuf cent cinquante-quatre</t>
        </is>
      </c>
    </row>
    <row r="957">
      <c r="A957" t="n">
        <v>955</v>
      </c>
      <c r="B957" t="inlineStr">
        <is>
          <t>neuf cent cinquante-cinq</t>
        </is>
      </c>
      <c r="C957" t="inlineStr">
        <is>
          <t>neuf cent cinquante-cinq</t>
        </is>
      </c>
    </row>
    <row r="958">
      <c r="A958" t="n">
        <v>956</v>
      </c>
      <c r="B958" t="inlineStr">
        <is>
          <t>neuf cent cinquante-six</t>
        </is>
      </c>
      <c r="C958" t="inlineStr">
        <is>
          <t>neuf cent cinquante-six</t>
        </is>
      </c>
    </row>
    <row r="959">
      <c r="A959" t="n">
        <v>957</v>
      </c>
      <c r="B959" t="inlineStr">
        <is>
          <t>neuf cent cinquante-sept</t>
        </is>
      </c>
      <c r="C959" t="inlineStr">
        <is>
          <t>neuf cent cinquante-sept</t>
        </is>
      </c>
    </row>
    <row r="960">
      <c r="A960" t="n">
        <v>958</v>
      </c>
      <c r="B960" t="inlineStr">
        <is>
          <t>neuf cent cinquante-huit</t>
        </is>
      </c>
      <c r="C960" t="inlineStr">
        <is>
          <t>neuf cent cinquante-huit</t>
        </is>
      </c>
    </row>
    <row r="961">
      <c r="A961" t="n">
        <v>959</v>
      </c>
      <c r="B961" t="inlineStr">
        <is>
          <t>neuf cent cinquante-neuf</t>
        </is>
      </c>
      <c r="C961" t="inlineStr">
        <is>
          <t>neuf cent cinquante-neuf</t>
        </is>
      </c>
    </row>
    <row r="962">
      <c r="A962" t="n">
        <v>960</v>
      </c>
      <c r="B962" t="inlineStr">
        <is>
          <t>neuf cent soixante</t>
        </is>
      </c>
      <c r="C962" t="inlineStr">
        <is>
          <t>neuf cent soixante</t>
        </is>
      </c>
    </row>
    <row r="963">
      <c r="A963" t="n">
        <v>961</v>
      </c>
      <c r="B963" t="inlineStr">
        <is>
          <t>neuf cent soixante et un</t>
        </is>
      </c>
      <c r="C963" t="inlineStr">
        <is>
          <t>neuf cent soixante et un</t>
        </is>
      </c>
    </row>
    <row r="964">
      <c r="A964" t="n">
        <v>962</v>
      </c>
      <c r="B964" t="inlineStr">
        <is>
          <t>neuf cent soixante-deux</t>
        </is>
      </c>
      <c r="C964" t="inlineStr">
        <is>
          <t>neuf cent soixante-deux</t>
        </is>
      </c>
    </row>
    <row r="965">
      <c r="A965" t="n">
        <v>963</v>
      </c>
      <c r="B965" t="inlineStr">
        <is>
          <t>neuf cent soixante-trois</t>
        </is>
      </c>
      <c r="C965" t="inlineStr">
        <is>
          <t>neuf cent soixante-trois</t>
        </is>
      </c>
    </row>
    <row r="966">
      <c r="A966" t="n">
        <v>964</v>
      </c>
      <c r="B966" t="inlineStr">
        <is>
          <t>neuf cent soixante-quatre</t>
        </is>
      </c>
      <c r="C966" t="inlineStr">
        <is>
          <t>neuf cent soixante-quatre</t>
        </is>
      </c>
    </row>
    <row r="967">
      <c r="A967" t="n">
        <v>965</v>
      </c>
      <c r="B967" t="inlineStr">
        <is>
          <t>neuf cent soixante-cinq</t>
        </is>
      </c>
      <c r="C967" t="inlineStr">
        <is>
          <t>neuf cent soixante-cinq</t>
        </is>
      </c>
    </row>
    <row r="968">
      <c r="A968" t="n">
        <v>966</v>
      </c>
      <c r="B968" t="inlineStr">
        <is>
          <t>neuf cent soixante-six</t>
        </is>
      </c>
      <c r="C968" t="inlineStr">
        <is>
          <t>neuf cent soixante-six</t>
        </is>
      </c>
    </row>
    <row r="969">
      <c r="A969" t="n">
        <v>967</v>
      </c>
      <c r="B969" t="inlineStr">
        <is>
          <t>neuf cent soixante-sept</t>
        </is>
      </c>
      <c r="C969" t="inlineStr">
        <is>
          <t>neuf cent soixante-sept</t>
        </is>
      </c>
    </row>
    <row r="970">
      <c r="A970" t="n">
        <v>968</v>
      </c>
      <c r="B970" t="inlineStr">
        <is>
          <t>neuf cent soixante-huit</t>
        </is>
      </c>
      <c r="C970" t="inlineStr">
        <is>
          <t>neuf cent soixante-huit</t>
        </is>
      </c>
    </row>
    <row r="971">
      <c r="A971" t="n">
        <v>969</v>
      </c>
      <c r="B971" t="inlineStr">
        <is>
          <t>neuf cent soixante-neuf</t>
        </is>
      </c>
      <c r="C971" t="inlineStr">
        <is>
          <t>neuf cent soixante-neuf</t>
        </is>
      </c>
    </row>
    <row r="972">
      <c r="A972" t="n">
        <v>970</v>
      </c>
      <c r="B972" t="inlineStr">
        <is>
          <t>neuf cent soixante-dix</t>
        </is>
      </c>
      <c r="C972" t="inlineStr">
        <is>
          <t>neuf cent soixante-dix</t>
        </is>
      </c>
    </row>
    <row r="973">
      <c r="A973" t="n">
        <v>971</v>
      </c>
      <c r="B973" t="inlineStr">
        <is>
          <t>neuf cent soixante et onze</t>
        </is>
      </c>
      <c r="C973" t="inlineStr">
        <is>
          <t>neuf cent soixante et onze</t>
        </is>
      </c>
    </row>
    <row r="974">
      <c r="A974" t="n">
        <v>972</v>
      </c>
      <c r="B974" t="inlineStr">
        <is>
          <t>neuf cent soixante-douze</t>
        </is>
      </c>
      <c r="C974" t="inlineStr">
        <is>
          <t>neuf cent soixante-douze</t>
        </is>
      </c>
    </row>
    <row r="975">
      <c r="A975" t="n">
        <v>973</v>
      </c>
      <c r="B975" t="inlineStr">
        <is>
          <t>neuf cent soixante-treize</t>
        </is>
      </c>
      <c r="C975" t="inlineStr">
        <is>
          <t>neuf cent soixante-treize</t>
        </is>
      </c>
    </row>
    <row r="976">
      <c r="A976" t="n">
        <v>974</v>
      </c>
      <c r="B976" t="inlineStr">
        <is>
          <t>neuf cent soixante-quatorze</t>
        </is>
      </c>
      <c r="C976" t="inlineStr">
        <is>
          <t>neuf cent soixante-quatorze</t>
        </is>
      </c>
    </row>
    <row r="977">
      <c r="A977" t="n">
        <v>975</v>
      </c>
      <c r="B977" t="inlineStr">
        <is>
          <t>neuf cent soixante-quinze</t>
        </is>
      </c>
      <c r="C977" t="inlineStr">
        <is>
          <t>neuf cent soixante-quinze</t>
        </is>
      </c>
    </row>
    <row r="978">
      <c r="A978" t="n">
        <v>976</v>
      </c>
      <c r="B978" t="inlineStr">
        <is>
          <t>neuf cent soixante-seize</t>
        </is>
      </c>
      <c r="C978" t="inlineStr">
        <is>
          <t>neuf cent soixante-seize</t>
        </is>
      </c>
    </row>
    <row r="979">
      <c r="A979" t="n">
        <v>977</v>
      </c>
      <c r="B979" t="inlineStr">
        <is>
          <t>neuf cent soixante-dix-sept</t>
        </is>
      </c>
      <c r="C979" t="inlineStr">
        <is>
          <t>neuf cent soixante-dix-sept</t>
        </is>
      </c>
    </row>
    <row r="980">
      <c r="A980" t="n">
        <v>978</v>
      </c>
      <c r="B980" t="inlineStr">
        <is>
          <t>neuf cent soixante-dix-huit</t>
        </is>
      </c>
      <c r="C980" t="inlineStr">
        <is>
          <t>neuf cent soixante-dix-huit</t>
        </is>
      </c>
    </row>
    <row r="981">
      <c r="A981" t="n">
        <v>979</v>
      </c>
      <c r="B981" t="inlineStr">
        <is>
          <t>neuf cent soixante-dix-neuf</t>
        </is>
      </c>
      <c r="C981" t="inlineStr">
        <is>
          <t>neuf cent soixante-dix-neuf</t>
        </is>
      </c>
    </row>
    <row r="982">
      <c r="A982" t="n">
        <v>980</v>
      </c>
      <c r="B982" t="inlineStr">
        <is>
          <t>neuf cent quatre-vingts</t>
        </is>
      </c>
      <c r="C982" t="inlineStr">
        <is>
          <t>neuf cent quatre-vingt</t>
        </is>
      </c>
    </row>
    <row r="983">
      <c r="A983" t="n">
        <v>981</v>
      </c>
      <c r="B983" t="inlineStr">
        <is>
          <t>neuf cent quatre-vingt-un</t>
        </is>
      </c>
      <c r="C983" t="inlineStr">
        <is>
          <t>neuf cent quatre-vingt-un</t>
        </is>
      </c>
    </row>
    <row r="984">
      <c r="A984" t="n">
        <v>982</v>
      </c>
      <c r="B984" t="inlineStr">
        <is>
          <t>neuf cent quatre-vingt-deux</t>
        </is>
      </c>
      <c r="C984" t="inlineStr">
        <is>
          <t>neuf cent quatre-vingt-deux</t>
        </is>
      </c>
    </row>
    <row r="985">
      <c r="A985" t="n">
        <v>983</v>
      </c>
      <c r="B985" t="inlineStr">
        <is>
          <t>neuf cent quatre-vingt-trois</t>
        </is>
      </c>
      <c r="C985" t="inlineStr">
        <is>
          <t>neuf cent quatre-vingt-trois</t>
        </is>
      </c>
    </row>
    <row r="986">
      <c r="A986" t="n">
        <v>984</v>
      </c>
      <c r="B986" t="inlineStr">
        <is>
          <t>neuf cent quatre-vingt-quatre</t>
        </is>
      </c>
      <c r="C986" t="inlineStr">
        <is>
          <t>neuf cent quatre-vingt-quatre</t>
        </is>
      </c>
    </row>
    <row r="987">
      <c r="A987" t="n">
        <v>985</v>
      </c>
      <c r="B987" t="inlineStr">
        <is>
          <t>neuf cent quatre-vingt-cinq</t>
        </is>
      </c>
      <c r="C987" t="inlineStr">
        <is>
          <t>neuf cent quatre-vingt-cinq</t>
        </is>
      </c>
    </row>
    <row r="988">
      <c r="A988" t="n">
        <v>986</v>
      </c>
      <c r="B988" t="inlineStr">
        <is>
          <t>neuf cent quatre-vingt-six</t>
        </is>
      </c>
      <c r="C988" t="inlineStr">
        <is>
          <t>neuf cent quatre-vingt-six</t>
        </is>
      </c>
    </row>
    <row r="989">
      <c r="A989" t="n">
        <v>987</v>
      </c>
      <c r="B989" t="inlineStr">
        <is>
          <t>neuf cent quatre-vingt-sept</t>
        </is>
      </c>
      <c r="C989" t="inlineStr">
        <is>
          <t>neuf cent quatre-vingt-sept</t>
        </is>
      </c>
    </row>
    <row r="990">
      <c r="A990" t="n">
        <v>988</v>
      </c>
      <c r="B990" t="inlineStr">
        <is>
          <t>neuf cent quatre-vingt-huit</t>
        </is>
      </c>
      <c r="C990" t="inlineStr">
        <is>
          <t>neuf cent quatre-vingt-huit</t>
        </is>
      </c>
    </row>
    <row r="991">
      <c r="A991" t="n">
        <v>989</v>
      </c>
      <c r="B991" t="inlineStr">
        <is>
          <t>neuf cent quatre-vingt-neuf</t>
        </is>
      </c>
      <c r="C991" t="inlineStr">
        <is>
          <t>neuf cent quatre-vingt-neuf</t>
        </is>
      </c>
    </row>
    <row r="992">
      <c r="A992" t="n">
        <v>990</v>
      </c>
      <c r="B992" t="inlineStr">
        <is>
          <t>neuf cent quatre-vingt-dix</t>
        </is>
      </c>
      <c r="C992" t="inlineStr">
        <is>
          <t>neuf cent quatre-vingt-dix</t>
        </is>
      </c>
    </row>
    <row r="993">
      <c r="A993" t="n">
        <v>991</v>
      </c>
      <c r="B993" t="inlineStr">
        <is>
          <t>neuf cent quatre-vingt-onze</t>
        </is>
      </c>
      <c r="C993" t="inlineStr">
        <is>
          <t>neuf cent quatre-vingt-onze</t>
        </is>
      </c>
    </row>
    <row r="994">
      <c r="A994" t="n">
        <v>992</v>
      </c>
      <c r="B994" t="inlineStr">
        <is>
          <t>neuf cent quatre-vingt-douze</t>
        </is>
      </c>
      <c r="C994" t="inlineStr">
        <is>
          <t>neuf cent quatre-vingt-douze</t>
        </is>
      </c>
    </row>
    <row r="995">
      <c r="A995" t="n">
        <v>993</v>
      </c>
      <c r="B995" t="inlineStr">
        <is>
          <t>neuf cent quatre-vingt-treize</t>
        </is>
      </c>
      <c r="C995" t="inlineStr">
        <is>
          <t>neuf cent quatre-vingt-treize</t>
        </is>
      </c>
    </row>
    <row r="996">
      <c r="A996" t="n">
        <v>994</v>
      </c>
      <c r="B996" t="inlineStr">
        <is>
          <t>neuf cent quatre-vingt-quatorze</t>
        </is>
      </c>
      <c r="C996" t="inlineStr">
        <is>
          <t>neuf cent quatre-vingt-quatorze</t>
        </is>
      </c>
    </row>
    <row r="997">
      <c r="A997" t="n">
        <v>995</v>
      </c>
      <c r="B997" t="inlineStr">
        <is>
          <t>neuf cent quatre-vingt-quinze</t>
        </is>
      </c>
      <c r="C997" t="inlineStr">
        <is>
          <t>neuf cent quatre-vingt-quinze</t>
        </is>
      </c>
    </row>
    <row r="998">
      <c r="A998" t="n">
        <v>996</v>
      </c>
      <c r="B998" t="inlineStr">
        <is>
          <t>neuf cent quatre-vingt-seize</t>
        </is>
      </c>
      <c r="C998" t="inlineStr">
        <is>
          <t>neuf cent quatre-vingt-seize</t>
        </is>
      </c>
    </row>
    <row r="999">
      <c r="A999" t="n">
        <v>997</v>
      </c>
      <c r="B999" t="inlineStr">
        <is>
          <t>neuf cent quatre-vingt-dix-sept</t>
        </is>
      </c>
      <c r="C999" t="inlineStr">
        <is>
          <t>neuf cent quatre-vingt-dix-sept</t>
        </is>
      </c>
    </row>
    <row r="1000">
      <c r="A1000" t="n">
        <v>998</v>
      </c>
      <c r="B1000" t="inlineStr">
        <is>
          <t>neuf cent quatre-vingt-dix-huit</t>
        </is>
      </c>
      <c r="C1000" t="inlineStr">
        <is>
          <t>neuf cent quatre-vingt-dix-huit</t>
        </is>
      </c>
    </row>
    <row r="1001">
      <c r="A1001" t="n">
        <v>999</v>
      </c>
      <c r="B1001" t="inlineStr">
        <is>
          <t>neuf cent quatre-vingt-dix-neuf</t>
        </is>
      </c>
      <c r="C1001" t="inlineStr">
        <is>
          <t>neuf cent quatre-vingt-dix-neuf</t>
        </is>
      </c>
    </row>
  </sheetData>
  <sheetProtection selectLockedCells="0" selectUnlockedCells="0" sheet="1" objects="1" insertRows="1" insertHyperlinks="1" autoFilter="1" scenarios="0" formatColumns="0" deleteColumns="1" insertColumns="1" pivotTables="1" deleteRows="1" formatCells="1" formatRows="0" sort="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dc:creator/>
  <dc:title>Modèle BPU / DQE / BPDE</dc:title>
  <dc:description>Modèle de bordereau des prix, de détail estimatif et de BPDE, sans macro.</dc:description>
  <dc:subject>Bordereau des prix, détail estimatif, BPDE, marché-cadre, sous-détail, contrôles et montant en lettres</dc:subject>
  <dc:language>fr-MA</dc:language>
  <dcterms:created xsi:type="dcterms:W3CDTF">2026-10-10T00:00:00Z</dcterms:created>
  <dcterms:modified xsi:type="dcterms:W3CDTF">2026-10-10T00:00:00Z</dcterms:modified>
  <cp:lastModifiedBy/>
  <cp:keywords>BPU, DQE, BPDE, bordereau des prix, détail estimatif, marché-cadre, marchés publics, Maroc</cp:keywords>
</cp:coreProperties>
</file>